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updateLinks="never" codeName="ThisWorkbook"/>
  <mc:AlternateContent xmlns:mc="http://schemas.openxmlformats.org/markup-compatibility/2006">
    <mc:Choice Requires="x15">
      <x15ac:absPath xmlns:x15ac="http://schemas.microsoft.com/office/spreadsheetml/2010/11/ac" url="\\jptyo2611\Client_DFA\100988-12\600_業務設計・運用\00_共通\40_実績報告・確定検査\!work\yanai\様式改修用\8次\"/>
    </mc:Choice>
  </mc:AlternateContent>
  <xr:revisionPtr revIDLastSave="0" documentId="13_ncr:1_{DAB0AFC5-1667-49C5-BAD0-D715C7FE2EE8}" xr6:coauthVersionLast="47" xr6:coauthVersionMax="47" xr10:uidLastSave="{00000000-0000-0000-0000-000000000000}"/>
  <workbookProtection workbookAlgorithmName="SHA-512" workbookHashValue="HXwdH5S9KwPBmJMLUGt43NFHtAiQjQGSFgRoGWy/7f/tSBRiq3dEE8IZRSbyg3lcpQT407kBbKYAPO0CO/M0IA==" workbookSaltValue="8flAx1xwDA83QziPMMVd9w==" workbookSpinCount="100000" lockStructure="1"/>
  <bookViews>
    <workbookView xWindow="6285" yWindow="-16200" windowWidth="18060" windowHeight="15600" tabRatio="798" activeTab="2" xr2:uid="{FEDA4ECB-B342-4044-9839-7058001A8DF2}"/>
  </bookViews>
  <sheets>
    <sheet name="（目次）実績報告書類チェックリスト" sheetId="1" r:id="rId1"/>
    <sheet name="該当必須様式提出チェックリスト" sheetId="2" r:id="rId2"/>
    <sheet name="経費区分別必要書類チェックリスト" sheetId="15" r:id="rId3"/>
    <sheet name="様式第5.実績報告書" sheetId="3" r:id="rId4"/>
    <sheet name="実績報告累計番号算出用シート " sheetId="4" state="hidden" r:id="rId5"/>
    <sheet name="様式第5-1.事業実施概要報告書" sheetId="5" r:id="rId6"/>
    <sheet name="様式第5-2.補助対象経費総括表" sheetId="6" r:id="rId7"/>
    <sheet name="様式第5-3.経費区分別内訳書" sheetId="7" r:id="rId8"/>
    <sheet name="様式第5-3-4.謝金単価報告書" sheetId="8" r:id="rId9"/>
    <sheet name="様式第5-4.見積と支払金額の差異報告書" sheetId="9" r:id="rId10"/>
    <sheet name="様式第5-5.経費区分変更申請書" sheetId="10" r:id="rId11"/>
    <sheet name="様式第5-6.検査チェックシート" sheetId="11" r:id="rId12"/>
    <sheet name="様式第18.表明保証保険利用報告書" sheetId="12" r:id="rId13"/>
    <sheet name="様式第19.未成約時の追加報告書" sheetId="13" r:id="rId14"/>
  </sheets>
  <externalReferences>
    <externalReference r:id="rId15"/>
    <externalReference r:id="rId16"/>
    <externalReference r:id="rId17"/>
    <externalReference r:id="rId18"/>
    <externalReference r:id="rId19"/>
  </externalReferences>
  <definedNames>
    <definedName name="_xlnm._FilterDatabase" localSheetId="2" hidden="1">経費区分別必要書類チェックリスト!$B$14:$V$74</definedName>
    <definedName name="_Order1" hidden="1">255</definedName>
    <definedName name="_Order2" hidden="1">0</definedName>
    <definedName name="_Regression_X" localSheetId="12" hidden="1">#REF!</definedName>
    <definedName name="_Regression_X" localSheetId="3"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hidden="1">#REF!</definedName>
    <definedName name="_regression_xx" localSheetId="12" hidden="1">#REF!</definedName>
    <definedName name="_regression_xx" localSheetId="3" hidden="1">#REF!</definedName>
    <definedName name="_regression_xx" localSheetId="6" hidden="1">#REF!</definedName>
    <definedName name="_regression_xx" localSheetId="7" hidden="1">#REF!</definedName>
    <definedName name="_regression_xx" localSheetId="8" hidden="1">#REF!</definedName>
    <definedName name="_regression_xx" localSheetId="9" hidden="1">#REF!</definedName>
    <definedName name="_regression_xx" localSheetId="11" hidden="1">#REF!</definedName>
    <definedName name="_regression_xx" hidden="1">#REF!</definedName>
    <definedName name="ＡＡ" localSheetId="12" hidden="1">#REF!</definedName>
    <definedName name="ＡＡ" localSheetId="3" hidden="1">#REF!</definedName>
    <definedName name="ＡＡ" localSheetId="6" hidden="1">#REF!</definedName>
    <definedName name="ＡＡ" localSheetId="7" hidden="1">#REF!</definedName>
    <definedName name="ＡＡ" localSheetId="8" hidden="1">#REF!</definedName>
    <definedName name="ＡＡ" hidden="1">#REF!</definedName>
    <definedName name="aaaaaa" localSheetId="12" hidden="1">#REF!</definedName>
    <definedName name="aaaaaa" localSheetId="3" hidden="1">#REF!</definedName>
    <definedName name="aaaaaa" localSheetId="6" hidden="1">#REF!</definedName>
    <definedName name="aaaaaa" localSheetId="7" hidden="1">#REF!</definedName>
    <definedName name="aaaaaa" localSheetId="8" hidden="1">#REF!</definedName>
    <definedName name="aaaaaa" hidden="1">#REF!</definedName>
    <definedName name="ab" localSheetId="12" hidden="1">#REF!</definedName>
    <definedName name="ab" localSheetId="3" hidden="1">#REF!</definedName>
    <definedName name="ab" localSheetId="6" hidden="1">#REF!</definedName>
    <definedName name="ab" localSheetId="7" hidden="1">#REF!</definedName>
    <definedName name="ab" localSheetId="8" hidden="1">#REF!</definedName>
    <definedName name="ab" hidden="1">#REF!</definedName>
    <definedName name="AS2DocOpenMode" hidden="1">"AS2DocumentEdit"</definedName>
    <definedName name="AS2HasNoAutoHeaderFooter" hidden="1">" "</definedName>
    <definedName name="BBBB" localSheetId="12" hidden="1">#REF!</definedName>
    <definedName name="BBBB" localSheetId="3" hidden="1">#REF!</definedName>
    <definedName name="BBBB" localSheetId="6" hidden="1">#REF!</definedName>
    <definedName name="BBBB" localSheetId="7" hidden="1">#REF!</definedName>
    <definedName name="BBBB" localSheetId="8" hidden="1">#REF!</definedName>
    <definedName name="BBBB" localSheetId="9" hidden="1">#REF!</definedName>
    <definedName name="BBBB" localSheetId="10" hidden="1">#REF!</definedName>
    <definedName name="BBBB" localSheetId="11" hidden="1">#REF!</definedName>
    <definedName name="BBBB" hidden="1">#REF!</definedName>
    <definedName name="CIQWBGuid" hidden="1">"全体図_公募要領_公募要領別紙_交付規程_v01.xlsx"</definedName>
    <definedName name="DA_1484785852300000076" hidden="1" xml:space="preserve">     '[1]1'!$H$12</definedName>
    <definedName name="DA_1484785852300000082" hidden="1" xml:space="preserve">     '[1]1'!$H$21</definedName>
    <definedName name="DA_1484785852300000087" hidden="1" xml:space="preserve">     '[1]1'!$H$23</definedName>
    <definedName name="DA_1484785852300000092" hidden="1" xml:space="preserve">     '[1]1'!$H$25</definedName>
    <definedName name="DA_1484785852300000096" hidden="1" xml:space="preserve">     '[1]1'!$H$27</definedName>
    <definedName name="DA_1484785852300000102" hidden="1" xml:space="preserve">     '[1]8'!$H$189</definedName>
    <definedName name="DA_1484785852300000110" hidden="1" xml:space="preserve">     '[1]2'!$C$30</definedName>
    <definedName name="DA_1484785852300000115" hidden="1" xml:space="preserve">     '[1]2'!$C$31</definedName>
    <definedName name="DA_1484785852300000120" hidden="1" xml:space="preserve">     '[1]20'!$I$82</definedName>
    <definedName name="DA_1484785852300000147" hidden="1" xml:space="preserve">     '[1]20'!$I$88</definedName>
    <definedName name="DA_1614437446400000076" hidden="1" xml:space="preserve">     [1]INDEX!$J$11</definedName>
    <definedName name="DA_1614437446400000078" hidden="1" xml:space="preserve">     '[1]5'!$E$7</definedName>
    <definedName name="DA_1614437446400000084" hidden="1" xml:space="preserve">     [1]INDEX!$J$15</definedName>
    <definedName name="DA_1614437446400000088" hidden="1" xml:space="preserve">     [1]INDEX!$J$17</definedName>
    <definedName name="DA_1614437446400000092" hidden="1" xml:space="preserve">     [1]INDEX!$J$19</definedName>
    <definedName name="DA_1614437446400000102" hidden="1" xml:space="preserve">     [1]INDEX!$J$18</definedName>
    <definedName name="DA_1614437446400000106" hidden="1" xml:space="preserve">     [1]INDEX!$J$16</definedName>
    <definedName name="DA_1614437446400000110" hidden="1" xml:space="preserve">     [1]INDEX!$J$31</definedName>
    <definedName name="DA_1614437446400000114" hidden="1" xml:space="preserve">     [1]INDEX!$J$21</definedName>
    <definedName name="DA_1614437446400000118" hidden="1" xml:space="preserve">     [1]INDEX!$J$20</definedName>
    <definedName name="DA_1614437446400000135" hidden="1" xml:space="preserve">     [1]INDEX!$J$13</definedName>
    <definedName name="DA_1614437446400000139" hidden="1" xml:space="preserve">     [1]INDEX!$J$33</definedName>
    <definedName name="DD" localSheetId="12" hidden="1">#REF!</definedName>
    <definedName name="DD" localSheetId="3" hidden="1">#REF!</definedName>
    <definedName name="DD" localSheetId="6" hidden="1">#REF!</definedName>
    <definedName name="DD" localSheetId="7" hidden="1">#REF!</definedName>
    <definedName name="DD" localSheetId="8" hidden="1">#REF!</definedName>
    <definedName name="DD" localSheetId="9" hidden="1">#REF!</definedName>
    <definedName name="DD" localSheetId="10" hidden="1">#REF!</definedName>
    <definedName name="DD" localSheetId="11" hidden="1">#REF!</definedName>
    <definedName name="DD" hidden="1">#REF!</definedName>
    <definedName name="DUMMY" localSheetId="12" hidden="1">#REF!</definedName>
    <definedName name="DUMMY" localSheetId="3" hidden="1">#REF!</definedName>
    <definedName name="DUMMY" localSheetId="6" hidden="1">#REF!</definedName>
    <definedName name="DUMMY" localSheetId="7" hidden="1">#REF!</definedName>
    <definedName name="DUMMY" localSheetId="8" hidden="1">#REF!</definedName>
    <definedName name="DUMMY" localSheetId="9" hidden="1">#REF!</definedName>
    <definedName name="DUMMY" localSheetId="10" hidden="1">#REF!</definedName>
    <definedName name="DUMMY" localSheetId="11" hidden="1">#REF!</definedName>
    <definedName name="DUMMY" hidden="1">#REF!</definedName>
    <definedName name="EE" localSheetId="12" hidden="1">#REF!</definedName>
    <definedName name="EE" localSheetId="3" hidden="1">#REF!</definedName>
    <definedName name="EE" localSheetId="6" hidden="1">#REF!</definedName>
    <definedName name="EE" localSheetId="7" hidden="1">#REF!</definedName>
    <definedName name="EE" localSheetId="8" hidden="1">#REF!</definedName>
    <definedName name="EE" localSheetId="9" hidden="1">#REF!</definedName>
    <definedName name="EE" localSheetId="10" hidden="1">#REF!</definedName>
    <definedName name="EE" localSheetId="11" hidden="1">#REF!</definedName>
    <definedName name="EE" hidden="1">#REF!</definedName>
    <definedName name="erer" localSheetId="6" hidden="1">'[2]2'!#REF!</definedName>
    <definedName name="erer" localSheetId="7" hidden="1">'[2]2'!#REF!</definedName>
    <definedName name="erer" localSheetId="8" hidden="1">'[2]2'!#REF!</definedName>
    <definedName name="erer" localSheetId="9" hidden="1">'[2]2'!#REF!</definedName>
    <definedName name="erer" localSheetId="10" hidden="1">'[2]2'!#REF!</definedName>
    <definedName name="erer" localSheetId="11" hidden="1">'[2]2'!#REF!</definedName>
    <definedName name="erer" hidden="1">'[2]2'!#REF!</definedName>
    <definedName name="erre" localSheetId="6" hidden="1">'[2]1'!#REF!</definedName>
    <definedName name="erre" localSheetId="7" hidden="1">'[2]1'!#REF!</definedName>
    <definedName name="erre" localSheetId="8" hidden="1">'[2]1'!#REF!</definedName>
    <definedName name="erre" localSheetId="9" hidden="1">'[2]1'!#REF!</definedName>
    <definedName name="erre" localSheetId="10" hidden="1">'[2]1'!#REF!</definedName>
    <definedName name="erre" localSheetId="11" hidden="1">'[2]1'!#REF!</definedName>
    <definedName name="erre" hidden="1">'[2]1'!#REF!</definedName>
    <definedName name="ffere" localSheetId="6" hidden="1">'[2]8'!#REF!</definedName>
    <definedName name="ffere" localSheetId="7" hidden="1">'[2]8'!#REF!</definedName>
    <definedName name="ffere" localSheetId="8" hidden="1">'[2]8'!#REF!</definedName>
    <definedName name="ffere" localSheetId="9" hidden="1">'[2]8'!#REF!</definedName>
    <definedName name="ffere" localSheetId="10" hidden="1">'[2]8'!#REF!</definedName>
    <definedName name="ffere" localSheetId="11" hidden="1">'[2]8'!#REF!</definedName>
    <definedName name="ffere" hidden="1">'[2]8'!#REF!</definedName>
    <definedName name="ｆｆｆ" localSheetId="12" hidden="1">#REF!</definedName>
    <definedName name="ｆｆｆ" localSheetId="3" hidden="1">#REF!</definedName>
    <definedName name="ｆｆｆ" localSheetId="6" hidden="1">#REF!</definedName>
    <definedName name="ｆｆｆ" localSheetId="7" hidden="1">#REF!</definedName>
    <definedName name="ｆｆｆ" localSheetId="8" hidden="1">#REF!</definedName>
    <definedName name="ｆｆｆ" localSheetId="9" hidden="1">#REF!</definedName>
    <definedName name="ｆｆｆ" localSheetId="10" hidden="1">#REF!</definedName>
    <definedName name="ｆｆｆ" localSheetId="11" hidden="1">#REF!</definedName>
    <definedName name="ｆｆｆ" hidden="1">#REF!</definedName>
    <definedName name="fgfg" localSheetId="12" hidden="1">'[3]1'!#REF!</definedName>
    <definedName name="fgfg" localSheetId="3" hidden="1">'[3]1'!#REF!</definedName>
    <definedName name="fgfg" localSheetId="6" hidden="1">'[3]1'!#REF!</definedName>
    <definedName name="fgfg" localSheetId="7" hidden="1">'[3]1'!#REF!</definedName>
    <definedName name="fgfg" localSheetId="8" hidden="1">'[3]1'!#REF!</definedName>
    <definedName name="fgfg" localSheetId="9" hidden="1">'[3]1'!#REF!</definedName>
    <definedName name="fgfg" localSheetId="10" hidden="1">'[3]1'!#REF!</definedName>
    <definedName name="fgfg" localSheetId="11" hidden="1">'[3]1'!#REF!</definedName>
    <definedName name="fgfg" hidden="1">'[3]1'!#REF!</definedName>
    <definedName name="ｇ" localSheetId="12" hidden="1">#REF!</definedName>
    <definedName name="ｇ" localSheetId="3" hidden="1">#REF!</definedName>
    <definedName name="ｇ" localSheetId="6" hidden="1">#REF!</definedName>
    <definedName name="ｇ" localSheetId="7" hidden="1">#REF!</definedName>
    <definedName name="ｇ" localSheetId="8" hidden="1">#REF!</definedName>
    <definedName name="ｇ" localSheetId="9" hidden="1">#REF!</definedName>
    <definedName name="ｇ" localSheetId="10" hidden="1">#REF!</definedName>
    <definedName name="ｇ" localSheetId="11" hidden="1">#REF!</definedName>
    <definedName name="ｇ" hidden="1">#REF!</definedName>
    <definedName name="ＧＷメッセージ一覧" localSheetId="12" hidden="1">#REF!</definedName>
    <definedName name="ＧＷメッセージ一覧" localSheetId="3" hidden="1">#REF!</definedName>
    <definedName name="ＧＷメッセージ一覧" localSheetId="6" hidden="1">#REF!</definedName>
    <definedName name="ＧＷメッセージ一覧" localSheetId="7" hidden="1">#REF!</definedName>
    <definedName name="ＧＷメッセージ一覧" localSheetId="8" hidden="1">#REF!</definedName>
    <definedName name="ＧＷメッセージ一覧" localSheetId="9" hidden="1">#REF!</definedName>
    <definedName name="ＧＷメッセージ一覧" localSheetId="10" hidden="1">#REF!</definedName>
    <definedName name="ＧＷメッセージ一覧" localSheetId="11" hidden="1">#REF!</definedName>
    <definedName name="ＧＷメッセージ一覧" hidden="1">#REF!</definedName>
    <definedName name="henkou" localSheetId="12" hidden="1">#REF!</definedName>
    <definedName name="henkou" localSheetId="3" hidden="1">#REF!</definedName>
    <definedName name="henkou" localSheetId="6" hidden="1">#REF!</definedName>
    <definedName name="henkou" localSheetId="7" hidden="1">#REF!</definedName>
    <definedName name="henkou" localSheetId="8" hidden="1">#REF!</definedName>
    <definedName name="henkou" localSheetId="9" hidden="1">#REF!</definedName>
    <definedName name="henkou" localSheetId="10" hidden="1">#REF!</definedName>
    <definedName name="henkou" localSheetId="11" hidden="1">#REF!</definedName>
    <definedName name="henkou" hidden="1">#REF!</definedName>
    <definedName name="henkou2" localSheetId="12" hidden="1">#REF!</definedName>
    <definedName name="henkou2" localSheetId="3" hidden="1">#REF!</definedName>
    <definedName name="henkou2" localSheetId="6" hidden="1">#REF!</definedName>
    <definedName name="henkou2" localSheetId="7" hidden="1">#REF!</definedName>
    <definedName name="henkou2" localSheetId="8" hidden="1">#REF!</definedName>
    <definedName name="henkou2" hidden="1">#REF!</definedName>
    <definedName name="henkou3" localSheetId="12" hidden="1">#REF!</definedName>
    <definedName name="henkou3" localSheetId="3" hidden="1">#REF!</definedName>
    <definedName name="henkou3" localSheetId="6" hidden="1">#REF!</definedName>
    <definedName name="henkou3" localSheetId="7" hidden="1">#REF!</definedName>
    <definedName name="henkou3" localSheetId="8" hidden="1">#REF!</definedName>
    <definedName name="henkou3" hidden="1">#REF!</definedName>
    <definedName name="henkou4" localSheetId="12" hidden="1">#REF!</definedName>
    <definedName name="henkou4" localSheetId="3" hidden="1">#REF!</definedName>
    <definedName name="henkou4" localSheetId="6" hidden="1">#REF!</definedName>
    <definedName name="henkou4" localSheetId="7" hidden="1">#REF!</definedName>
    <definedName name="henkou4" localSheetId="8" hidden="1">#REF!</definedName>
    <definedName name="henkou4" hidden="1">#REF!</definedName>
    <definedName name="Ｉ" localSheetId="12" hidden="1">#REF!</definedName>
    <definedName name="Ｉ" localSheetId="3" hidden="1">#REF!</definedName>
    <definedName name="Ｉ" localSheetId="6" hidden="1">#REF!</definedName>
    <definedName name="Ｉ" localSheetId="7" hidden="1">#REF!</definedName>
    <definedName name="Ｉ" localSheetId="8" hidden="1">#REF!</definedName>
    <definedName name="Ｉ" hidden="1">#REF!</definedName>
    <definedName name="ｊ" localSheetId="12" hidden="1">#REF!</definedName>
    <definedName name="ｊ" localSheetId="3" hidden="1">#REF!</definedName>
    <definedName name="ｊ" localSheetId="6" hidden="1">#REF!</definedName>
    <definedName name="ｊ" localSheetId="7" hidden="1">#REF!</definedName>
    <definedName name="ｊ" localSheetId="8" hidden="1">#REF!</definedName>
    <definedName name="ｊ" hidden="1">#REF!</definedName>
    <definedName name="ｋ" localSheetId="12" hidden="1">#REF!</definedName>
    <definedName name="ｋ" localSheetId="3" hidden="1">#REF!</definedName>
    <definedName name="ｋ" localSheetId="6" hidden="1">#REF!</definedName>
    <definedName name="ｋ" localSheetId="7" hidden="1">#REF!</definedName>
    <definedName name="ｋ" localSheetId="8" hidden="1">#REF!</definedName>
    <definedName name="ｋ" hidden="1">#REF!</definedName>
    <definedName name="ｋｋ" localSheetId="12" hidden="1">#REF!</definedName>
    <definedName name="ｋｋ" localSheetId="3" hidden="1">#REF!</definedName>
    <definedName name="ｋｋ" localSheetId="6" hidden="1">#REF!</definedName>
    <definedName name="ｋｋ" localSheetId="7" hidden="1">#REF!</definedName>
    <definedName name="ｋｋ" localSheetId="8" hidden="1">#REF!</definedName>
    <definedName name="ｋｋ" hidden="1">#REF!</definedName>
    <definedName name="ｌ" localSheetId="12" hidden="1">#REF!</definedName>
    <definedName name="ｌ" localSheetId="3" hidden="1">#REF!</definedName>
    <definedName name="ｌ" localSheetId="6" hidden="1">#REF!</definedName>
    <definedName name="ｌ" localSheetId="7" hidden="1">#REF!</definedName>
    <definedName name="ｌ" localSheetId="8" hidden="1">#REF!</definedName>
    <definedName name="ｌ" hidden="1">#REF!</definedName>
    <definedName name="ｍ" localSheetId="12" hidden="1">#REF!</definedName>
    <definedName name="ｍ" localSheetId="3" hidden="1">#REF!</definedName>
    <definedName name="ｍ" localSheetId="6" hidden="1">#REF!</definedName>
    <definedName name="ｍ" localSheetId="7" hidden="1">#REF!</definedName>
    <definedName name="ｍ" localSheetId="8" hidden="1">#REF!</definedName>
    <definedName name="ｍ" hidden="1">#REF!</definedName>
    <definedName name="ＭＭＭＭ" localSheetId="12" hidden="1">#REF!</definedName>
    <definedName name="ＭＭＭＭ" localSheetId="3" hidden="1">#REF!</definedName>
    <definedName name="ＭＭＭＭ" localSheetId="6" hidden="1">#REF!</definedName>
    <definedName name="ＭＭＭＭ" localSheetId="7" hidden="1">#REF!</definedName>
    <definedName name="ＭＭＭＭ" localSheetId="8" hidden="1">#REF!</definedName>
    <definedName name="ＭＭＭＭ" hidden="1">#REF!</definedName>
    <definedName name="ｎ" localSheetId="12" hidden="1">#REF!</definedName>
    <definedName name="ｎ" localSheetId="3" hidden="1">#REF!</definedName>
    <definedName name="ｎ" localSheetId="6" hidden="1">#REF!</definedName>
    <definedName name="ｎ" localSheetId="7" hidden="1">#REF!</definedName>
    <definedName name="ｎ" localSheetId="8" hidden="1">#REF!</definedName>
    <definedName name="ｎ" hidden="1">#REF!</definedName>
    <definedName name="ｐ" localSheetId="12" hidden="1">#REF!</definedName>
    <definedName name="ｐ" localSheetId="3" hidden="1">#REF!</definedName>
    <definedName name="ｐ" localSheetId="6" hidden="1">#REF!</definedName>
    <definedName name="ｐ" localSheetId="7" hidden="1">#REF!</definedName>
    <definedName name="ｐ" localSheetId="8" hidden="1">#REF!</definedName>
    <definedName name="ｐ" hidden="1">#REF!</definedName>
    <definedName name="ＰＰ" localSheetId="12" hidden="1">#REF!</definedName>
    <definedName name="ＰＰ" localSheetId="3" hidden="1">#REF!</definedName>
    <definedName name="ＰＰ" localSheetId="6" hidden="1">#REF!</definedName>
    <definedName name="ＰＰ" localSheetId="7" hidden="1">#REF!</definedName>
    <definedName name="ＰＰ" localSheetId="8" hidden="1">#REF!</definedName>
    <definedName name="ＰＰ" hidden="1">#REF!</definedName>
    <definedName name="_xlnm.Print_Area" localSheetId="0">'（目次）実績報告書類チェックリスト'!$A$1:$G$22</definedName>
    <definedName name="_xlnm.Print_Area" localSheetId="1">該当必須様式提出チェックリスト!$A$1:$H$12</definedName>
    <definedName name="_xlnm.Print_Area" localSheetId="2">経費区分別必要書類チェックリスト!$A$1:$V$75</definedName>
    <definedName name="_xlnm.Print_Area" localSheetId="12">'様式第18.表明保証保険利用報告書'!$B$1:$V$65</definedName>
    <definedName name="_xlnm.Print_Area" localSheetId="13">'様式第19.未成約時の追加報告書'!$A$1:$H$47</definedName>
    <definedName name="_xlnm.Print_Area" localSheetId="3">'様式第5.実績報告書'!$B$1:$V$92</definedName>
    <definedName name="_xlnm.Print_Area" localSheetId="5">'様式第5-1.事業実施概要報告書'!$A$1:$I$73</definedName>
    <definedName name="_xlnm.Print_Area" localSheetId="6">'様式第5-2.補助対象経費総括表'!$A$1:$AQ$47</definedName>
    <definedName name="_xlnm.Print_Area" localSheetId="7">'様式第5-3.経費区分別内訳書'!$B$1:$EJ$71</definedName>
    <definedName name="_xlnm.Print_Area" localSheetId="8">'様式第5-3-4.謝金単価報告書'!$B$1:$CL$66</definedName>
    <definedName name="_xlnm.Print_Area" localSheetId="9">'様式第5-4.見積と支払金額の差異報告書'!$B$1:$CD$51</definedName>
    <definedName name="_xlnm.Print_Area" localSheetId="10">'様式第5-5.経費区分変更申請書'!$B$1:$BD$77</definedName>
    <definedName name="_xlnm.Print_Area" localSheetId="11">'様式第5-6.検査チェックシート'!$B$1:$CK$31</definedName>
    <definedName name="_xlnm.Print_Titles" localSheetId="7">'様式第5-3.経費区分別内訳書'!$EJ:$EJ,'様式第5-3.経費区分別内訳書'!$1:$20</definedName>
    <definedName name="ｑ" localSheetId="12" hidden="1">#REF!</definedName>
    <definedName name="ｑ" localSheetId="3" hidden="1">#REF!</definedName>
    <definedName name="ｑ" localSheetId="6" hidden="1">#REF!</definedName>
    <definedName name="ｑ" localSheetId="7" hidden="1">#REF!</definedName>
    <definedName name="ｑ" localSheetId="8" hidden="1">#REF!</definedName>
    <definedName name="ｑ" localSheetId="9" hidden="1">#REF!</definedName>
    <definedName name="ｑ" localSheetId="10" hidden="1">#REF!</definedName>
    <definedName name="ｑ" localSheetId="11" hidden="1">#REF!</definedName>
    <definedName name="ｑ" hidden="1">#REF!</definedName>
    <definedName name="RD検証" localSheetId="12" hidden="1">#REF!</definedName>
    <definedName name="RD検証" localSheetId="3" hidden="1">#REF!</definedName>
    <definedName name="RD検証" localSheetId="6" hidden="1">#REF!</definedName>
    <definedName name="RD検証" localSheetId="7" hidden="1">#REF!</definedName>
    <definedName name="RD検証" localSheetId="8" hidden="1">#REF!</definedName>
    <definedName name="RD検証" localSheetId="9" hidden="1">#REF!</definedName>
    <definedName name="RD検証" localSheetId="10" hidden="1">#REF!</definedName>
    <definedName name="RD検証" localSheetId="11" hidden="1">#REF!</definedName>
    <definedName name="RD検証" hidden="1">#REF!</definedName>
    <definedName name="rerere" localSheetId="12" hidden="1">#REF!</definedName>
    <definedName name="rerere" localSheetId="3" hidden="1">#REF!</definedName>
    <definedName name="rerere" localSheetId="6" hidden="1">#REF!</definedName>
    <definedName name="rerere" localSheetId="7" hidden="1">#REF!</definedName>
    <definedName name="rerere" localSheetId="8" hidden="1">#REF!</definedName>
    <definedName name="rerere" localSheetId="9" hidden="1">#REF!</definedName>
    <definedName name="rerere" localSheetId="10" hidden="1">#REF!</definedName>
    <definedName name="rerere" localSheetId="11" hidden="1">#REF!</definedName>
    <definedName name="rerere" hidden="1">#REF!</definedName>
    <definedName name="s" localSheetId="12" hidden="1">#REF!</definedName>
    <definedName name="s" localSheetId="3" hidden="1">#REF!</definedName>
    <definedName name="s" localSheetId="6" hidden="1">#REF!</definedName>
    <definedName name="s" localSheetId="7" hidden="1">#REF!</definedName>
    <definedName name="s" localSheetId="8" hidden="1">#REF!</definedName>
    <definedName name="s" hidden="1">#REF!</definedName>
    <definedName name="SD" localSheetId="12" hidden="1">#REF!</definedName>
    <definedName name="SD" localSheetId="3" hidden="1">#REF!</definedName>
    <definedName name="SD" localSheetId="6" hidden="1">#REF!</definedName>
    <definedName name="SD" localSheetId="7" hidden="1">#REF!</definedName>
    <definedName name="SD" localSheetId="8" hidden="1">#REF!</definedName>
    <definedName name="SD" hidden="1">#REF!</definedName>
    <definedName name="ＳＳＳ" localSheetId="12" hidden="1">#REF!</definedName>
    <definedName name="ＳＳＳ" localSheetId="3" hidden="1">#REF!</definedName>
    <definedName name="ＳＳＳ" localSheetId="6" hidden="1">#REF!</definedName>
    <definedName name="ＳＳＳ" localSheetId="7" hidden="1">#REF!</definedName>
    <definedName name="ＳＳＳ" localSheetId="8" hidden="1">#REF!</definedName>
    <definedName name="ＳＳＳ" hidden="1">#REF!</definedName>
    <definedName name="test" localSheetId="12" hidden="1">#REF!</definedName>
    <definedName name="test" localSheetId="3" hidden="1">#REF!</definedName>
    <definedName name="test" localSheetId="6" hidden="1">#REF!</definedName>
    <definedName name="test" localSheetId="7" hidden="1">#REF!</definedName>
    <definedName name="test" localSheetId="8" hidden="1">#REF!</definedName>
    <definedName name="test" hidden="1">#REF!</definedName>
    <definedName name="TextRefCopyRangeCount" hidden="1">13</definedName>
    <definedName name="u" localSheetId="12" hidden="1">#REF!</definedName>
    <definedName name="u" localSheetId="3" hidden="1">#REF!</definedName>
    <definedName name="u" localSheetId="6" hidden="1">#REF!</definedName>
    <definedName name="u" localSheetId="7" hidden="1">#REF!</definedName>
    <definedName name="u" localSheetId="8" hidden="1">#REF!</definedName>
    <definedName name="u" localSheetId="9" hidden="1">#REF!</definedName>
    <definedName name="u" localSheetId="10" hidden="1">#REF!</definedName>
    <definedName name="u" localSheetId="11" hidden="1">#REF!</definedName>
    <definedName name="u" hidden="1">#REF!</definedName>
    <definedName name="ｖ" localSheetId="12" hidden="1">#REF!</definedName>
    <definedName name="ｖ" localSheetId="3" hidden="1">#REF!</definedName>
    <definedName name="ｖ" localSheetId="6" hidden="1">#REF!</definedName>
    <definedName name="ｖ" localSheetId="7" hidden="1">#REF!</definedName>
    <definedName name="ｖ" localSheetId="8" hidden="1">#REF!</definedName>
    <definedName name="ｖ" localSheetId="9" hidden="1">#REF!</definedName>
    <definedName name="ｖ" localSheetId="10" hidden="1">#REF!</definedName>
    <definedName name="ｖ" localSheetId="11" hidden="1">#REF!</definedName>
    <definedName name="ｖ" hidden="1">#REF!</definedName>
    <definedName name="wrn.Aging._.and._.Trend._.Analysis." localSheetId="0"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W" localSheetId="12" hidden="1">#REF!</definedName>
    <definedName name="WW" localSheetId="3" hidden="1">#REF!</definedName>
    <definedName name="WW" localSheetId="6" hidden="1">#REF!</definedName>
    <definedName name="WW" localSheetId="7" hidden="1">#REF!</definedName>
    <definedName name="WW" localSheetId="8" hidden="1">#REF!</definedName>
    <definedName name="WW" localSheetId="9" hidden="1">#REF!</definedName>
    <definedName name="WW" localSheetId="10" hidden="1">#REF!</definedName>
    <definedName name="WW" localSheetId="11" hidden="1">#REF!</definedName>
    <definedName name="WW" hidden="1">#REF!</definedName>
    <definedName name="x" localSheetId="12" hidden="1">#REF!</definedName>
    <definedName name="x" localSheetId="3" hidden="1">#REF!</definedName>
    <definedName name="x" localSheetId="6" hidden="1">#REF!</definedName>
    <definedName name="x" localSheetId="7" hidden="1">#REF!</definedName>
    <definedName name="x" localSheetId="8" hidden="1">#REF!</definedName>
    <definedName name="x" localSheetId="9" hidden="1">#REF!</definedName>
    <definedName name="x" localSheetId="10" hidden="1">#REF!</definedName>
    <definedName name="x" localSheetId="11" hidden="1">#REF!</definedName>
    <definedName name="x" hidden="1">#REF!</definedName>
    <definedName name="XREF_COLUMN_1" localSheetId="12" hidden="1">#REF!</definedName>
    <definedName name="XREF_COLUMN_1" localSheetId="3" hidden="1">#REF!</definedName>
    <definedName name="XREF_COLUMN_1" localSheetId="6" hidden="1">#REF!</definedName>
    <definedName name="XREF_COLUMN_1" localSheetId="7" hidden="1">#REF!</definedName>
    <definedName name="XREF_COLUMN_1" localSheetId="8" hidden="1">#REF!</definedName>
    <definedName name="XREF_COLUMN_1" localSheetId="9" hidden="1">#REF!</definedName>
    <definedName name="XREF_COLUMN_1" localSheetId="10" hidden="1">#REF!</definedName>
    <definedName name="XREF_COLUMN_1" localSheetId="11" hidden="1">#REF!</definedName>
    <definedName name="XREF_COLUMN_1" hidden="1">#REF!</definedName>
    <definedName name="XREF_COLUMN_11" localSheetId="12" hidden="1">#REF!</definedName>
    <definedName name="XREF_COLUMN_11" localSheetId="3" hidden="1">#REF!</definedName>
    <definedName name="XREF_COLUMN_11" localSheetId="6" hidden="1">#REF!</definedName>
    <definedName name="XREF_COLUMN_11" localSheetId="7" hidden="1">#REF!</definedName>
    <definedName name="XREF_COLUMN_11" localSheetId="8" hidden="1">#REF!</definedName>
    <definedName name="XREF_COLUMN_11" hidden="1">#REF!</definedName>
    <definedName name="XREF_COLUMN_13" localSheetId="2" hidden="1">'[1]20'!#REF!</definedName>
    <definedName name="XREF_COLUMN_13" localSheetId="6" hidden="1">'[1]20'!#REF!</definedName>
    <definedName name="XREF_COLUMN_13" localSheetId="7" hidden="1">'[1]20'!#REF!</definedName>
    <definedName name="XREF_COLUMN_13" hidden="1">'[1]20'!#REF!</definedName>
    <definedName name="XREF_COLUMN_14" localSheetId="6" hidden="1">'[1]2'!#REF!</definedName>
    <definedName name="XREF_COLUMN_14" localSheetId="7" hidden="1">'[1]2'!#REF!</definedName>
    <definedName name="XREF_COLUMN_14" hidden="1">'[1]2'!#REF!</definedName>
    <definedName name="XREF_COLUMN_15" localSheetId="12" hidden="1">#REF!</definedName>
    <definedName name="XREF_COLUMN_15" localSheetId="3" hidden="1">#REF!</definedName>
    <definedName name="XREF_COLUMN_15" localSheetId="6" hidden="1">#REF!</definedName>
    <definedName name="XREF_COLUMN_15" localSheetId="7" hidden="1">#REF!</definedName>
    <definedName name="XREF_COLUMN_15" localSheetId="8" hidden="1">#REF!</definedName>
    <definedName name="XREF_COLUMN_15" localSheetId="9" hidden="1">#REF!</definedName>
    <definedName name="XREF_COLUMN_15" localSheetId="10" hidden="1">#REF!</definedName>
    <definedName name="XREF_COLUMN_15" localSheetId="11" hidden="1">#REF!</definedName>
    <definedName name="XREF_COLUMN_15" hidden="1">#REF!</definedName>
    <definedName name="XREF_COLUMN_16" localSheetId="12" hidden="1">#REF!</definedName>
    <definedName name="XREF_COLUMN_16" localSheetId="3" hidden="1">#REF!</definedName>
    <definedName name="XREF_COLUMN_16" localSheetId="6" hidden="1">#REF!</definedName>
    <definedName name="XREF_COLUMN_16" localSheetId="7" hidden="1">#REF!</definedName>
    <definedName name="XREF_COLUMN_16" localSheetId="8" hidden="1">#REF!</definedName>
    <definedName name="XREF_COLUMN_16" localSheetId="9" hidden="1">#REF!</definedName>
    <definedName name="XREF_COLUMN_16" localSheetId="10" hidden="1">#REF!</definedName>
    <definedName name="XREF_COLUMN_16" localSheetId="11" hidden="1">#REF!</definedName>
    <definedName name="XREF_COLUMN_16" hidden="1">#REF!</definedName>
    <definedName name="XREF_COLUMN_17" localSheetId="6" hidden="1">'[2]1'!#REF!</definedName>
    <definedName name="XREF_COLUMN_17" localSheetId="7" hidden="1">'[2]1'!#REF!</definedName>
    <definedName name="XREF_COLUMN_17" localSheetId="8" hidden="1">'[2]1'!#REF!</definedName>
    <definedName name="XREF_COLUMN_17" localSheetId="9" hidden="1">'[2]1'!#REF!</definedName>
    <definedName name="XREF_COLUMN_17" localSheetId="10" hidden="1">'[2]1'!#REF!</definedName>
    <definedName name="XREF_COLUMN_17" localSheetId="11" hidden="1">'[2]1'!#REF!</definedName>
    <definedName name="XREF_COLUMN_17" hidden="1">'[2]1'!#REF!</definedName>
    <definedName name="XREF_COLUMN_18" localSheetId="6" hidden="1">'[2]8'!#REF!</definedName>
    <definedName name="XREF_COLUMN_18" localSheetId="7" hidden="1">'[2]8'!#REF!</definedName>
    <definedName name="XREF_COLUMN_18" localSheetId="8" hidden="1">'[2]8'!#REF!</definedName>
    <definedName name="XREF_COLUMN_18" localSheetId="9" hidden="1">'[2]8'!#REF!</definedName>
    <definedName name="XREF_COLUMN_18" localSheetId="10" hidden="1">'[2]8'!#REF!</definedName>
    <definedName name="XREF_COLUMN_18" localSheetId="11" hidden="1">'[2]8'!#REF!</definedName>
    <definedName name="XREF_COLUMN_18" hidden="1">'[2]8'!#REF!</definedName>
    <definedName name="XREF_COLUMN_2" localSheetId="12" hidden="1">#REF!</definedName>
    <definedName name="XREF_COLUMN_2" localSheetId="3" hidden="1">#REF!</definedName>
    <definedName name="XREF_COLUMN_2" localSheetId="6" hidden="1">#REF!</definedName>
    <definedName name="XREF_COLUMN_2" localSheetId="7" hidden="1">#REF!</definedName>
    <definedName name="XREF_COLUMN_2" localSheetId="8" hidden="1">#REF!</definedName>
    <definedName name="XREF_COLUMN_2" localSheetId="9" hidden="1">#REF!</definedName>
    <definedName name="XREF_COLUMN_2" localSheetId="10" hidden="1">#REF!</definedName>
    <definedName name="XREF_COLUMN_2" localSheetId="11" hidden="1">#REF!</definedName>
    <definedName name="XREF_COLUMN_2" hidden="1">#REF!</definedName>
    <definedName name="XREF_COLUMN_3" localSheetId="12" hidden="1">'[3]1'!#REF!</definedName>
    <definedName name="XREF_COLUMN_3" localSheetId="3" hidden="1">'[3]1'!#REF!</definedName>
    <definedName name="XREF_COLUMN_3" localSheetId="6" hidden="1">'[3]1'!#REF!</definedName>
    <definedName name="XREF_COLUMN_3" localSheetId="7" hidden="1">'[3]1'!#REF!</definedName>
    <definedName name="XREF_COLUMN_3" localSheetId="8" hidden="1">'[3]1'!#REF!</definedName>
    <definedName name="XREF_COLUMN_3" localSheetId="9" hidden="1">'[3]1'!#REF!</definedName>
    <definedName name="XREF_COLUMN_3" localSheetId="10" hidden="1">'[3]1'!#REF!</definedName>
    <definedName name="XREF_COLUMN_3" localSheetId="11" hidden="1">'[3]1'!#REF!</definedName>
    <definedName name="XREF_COLUMN_3" hidden="1">'[3]1'!#REF!</definedName>
    <definedName name="XREF_COLUMN_4" localSheetId="12" hidden="1">'[2]1'!#REF!</definedName>
    <definedName name="XREF_COLUMN_4" localSheetId="3" hidden="1">'[2]1'!#REF!</definedName>
    <definedName name="XREF_COLUMN_4" localSheetId="6" hidden="1">'[2]1'!#REF!</definedName>
    <definedName name="XREF_COLUMN_4" localSheetId="7" hidden="1">'[2]1'!#REF!</definedName>
    <definedName name="XREF_COLUMN_4" localSheetId="8" hidden="1">'[2]1'!#REF!</definedName>
    <definedName name="XREF_COLUMN_4" localSheetId="9" hidden="1">'[2]1'!#REF!</definedName>
    <definedName name="XREF_COLUMN_4" localSheetId="10" hidden="1">'[2]1'!#REF!</definedName>
    <definedName name="XREF_COLUMN_4" localSheetId="11" hidden="1">'[2]1'!#REF!</definedName>
    <definedName name="XREF_COLUMN_4" hidden="1">'[2]1'!#REF!</definedName>
    <definedName name="XREF_COLUMN_5" localSheetId="6" hidden="1">'[2]2'!#REF!</definedName>
    <definedName name="XREF_COLUMN_5" localSheetId="7" hidden="1">'[2]2'!#REF!</definedName>
    <definedName name="XREF_COLUMN_5" hidden="1">'[2]2'!#REF!</definedName>
    <definedName name="XREF_COLUMN_7" localSheetId="6" hidden="1">'[3]1'!#REF!</definedName>
    <definedName name="XREF_COLUMN_7" localSheetId="7" hidden="1">'[3]1'!#REF!</definedName>
    <definedName name="XREF_COLUMN_7" hidden="1">'[3]1'!#REF!</definedName>
    <definedName name="XREF_COLUMN_8" localSheetId="12" hidden="1">#REF!</definedName>
    <definedName name="XREF_COLUMN_8" localSheetId="3" hidden="1">#REF!</definedName>
    <definedName name="XREF_COLUMN_8" localSheetId="6" hidden="1">#REF!</definedName>
    <definedName name="XREF_COLUMN_8" localSheetId="7" hidden="1">#REF!</definedName>
    <definedName name="XREF_COLUMN_8" localSheetId="8" hidden="1">#REF!</definedName>
    <definedName name="XREF_COLUMN_8" localSheetId="9" hidden="1">#REF!</definedName>
    <definedName name="XREF_COLUMN_8" localSheetId="10" hidden="1">#REF!</definedName>
    <definedName name="XREF_COLUMN_8" localSheetId="11" hidden="1">#REF!</definedName>
    <definedName name="XREF_COLUMN_8" hidden="1">#REF!</definedName>
    <definedName name="XREF_COLUMN_9" localSheetId="12" hidden="1">#REF!</definedName>
    <definedName name="XREF_COLUMN_9" localSheetId="3" hidden="1">#REF!</definedName>
    <definedName name="XREF_COLUMN_9" localSheetId="6" hidden="1">#REF!</definedName>
    <definedName name="XREF_COLUMN_9" localSheetId="7" hidden="1">#REF!</definedName>
    <definedName name="XREF_COLUMN_9" localSheetId="8" hidden="1">#REF!</definedName>
    <definedName name="XREF_COLUMN_9" localSheetId="9" hidden="1">#REF!</definedName>
    <definedName name="XREF_COLUMN_9" localSheetId="10" hidden="1">#REF!</definedName>
    <definedName name="XREF_COLUMN_9" localSheetId="11" hidden="1">#REF!</definedName>
    <definedName name="XREF_COLUMN_9" hidden="1">#REF!</definedName>
    <definedName name="XRefActiveRow" localSheetId="12" hidden="1">#REF!</definedName>
    <definedName name="XRefActiveRow" localSheetId="3" hidden="1">#REF!</definedName>
    <definedName name="XRefActiveRow" localSheetId="6" hidden="1">#REF!</definedName>
    <definedName name="XRefActiveRow" localSheetId="7" hidden="1">#REF!</definedName>
    <definedName name="XRefActiveRow" localSheetId="8" hidden="1">#REF!</definedName>
    <definedName name="XRefActiveRow" localSheetId="9" hidden="1">#REF!</definedName>
    <definedName name="XRefActiveRow" localSheetId="10" hidden="1">#REF!</definedName>
    <definedName name="XRefActiveRow" localSheetId="11" hidden="1">#REF!</definedName>
    <definedName name="XRefActiveRow" hidden="1">#REF!</definedName>
    <definedName name="XRefColumnsCount" hidden="1">12</definedName>
    <definedName name="XRefCopy10Row" localSheetId="12" hidden="1">#REF!</definedName>
    <definedName name="XRefCopy10Row" localSheetId="3" hidden="1">#REF!</definedName>
    <definedName name="XRefCopy10Row" localSheetId="6" hidden="1">#REF!</definedName>
    <definedName name="XRefCopy10Row" localSheetId="7" hidden="1">#REF!</definedName>
    <definedName name="XRefCopy10Row" localSheetId="8" hidden="1">#REF!</definedName>
    <definedName name="XRefCopy10Row" localSheetId="9" hidden="1">#REF!</definedName>
    <definedName name="XRefCopy10Row" localSheetId="10" hidden="1">#REF!</definedName>
    <definedName name="XRefCopy10Row" localSheetId="11" hidden="1">#REF!</definedName>
    <definedName name="XRefCopy10Row" hidden="1">#REF!</definedName>
    <definedName name="XRefCopy11Row" localSheetId="12" hidden="1">#REF!</definedName>
    <definedName name="XRefCopy11Row" localSheetId="3" hidden="1">#REF!</definedName>
    <definedName name="XRefCopy11Row" localSheetId="6" hidden="1">#REF!</definedName>
    <definedName name="XRefCopy11Row" localSheetId="7" hidden="1">#REF!</definedName>
    <definedName name="XRefCopy11Row" localSheetId="8" hidden="1">#REF!</definedName>
    <definedName name="XRefCopy11Row" localSheetId="9" hidden="1">#REF!</definedName>
    <definedName name="XRefCopy11Row" localSheetId="10" hidden="1">#REF!</definedName>
    <definedName name="XRefCopy11Row" localSheetId="11" hidden="1">#REF!</definedName>
    <definedName name="XRefCopy11Row" hidden="1">#REF!</definedName>
    <definedName name="XRefCopy12" localSheetId="6" hidden="1">'[1]2'!#REF!</definedName>
    <definedName name="XRefCopy12" localSheetId="7" hidden="1">'[1]2'!#REF!</definedName>
    <definedName name="XRefCopy12" localSheetId="8" hidden="1">'[1]2'!#REF!</definedName>
    <definedName name="XRefCopy12" localSheetId="9" hidden="1">'[1]2'!#REF!</definedName>
    <definedName name="XRefCopy12" localSheetId="10" hidden="1">'[1]2'!#REF!</definedName>
    <definedName name="XRefCopy12" localSheetId="11" hidden="1">'[1]2'!#REF!</definedName>
    <definedName name="XRefCopy12" hidden="1">'[1]2'!#REF!</definedName>
    <definedName name="XRefCopy12Row" localSheetId="12" hidden="1">#REF!</definedName>
    <definedName name="XRefCopy12Row" localSheetId="3" hidden="1">#REF!</definedName>
    <definedName name="XRefCopy12Row" localSheetId="6" hidden="1">#REF!</definedName>
    <definedName name="XRefCopy12Row" localSheetId="7" hidden="1">#REF!</definedName>
    <definedName name="XRefCopy12Row" localSheetId="8" hidden="1">#REF!</definedName>
    <definedName name="XRefCopy12Row" localSheetId="9" hidden="1">#REF!</definedName>
    <definedName name="XRefCopy12Row" localSheetId="10" hidden="1">#REF!</definedName>
    <definedName name="XRefCopy12Row" localSheetId="11" hidden="1">#REF!</definedName>
    <definedName name="XRefCopy12Row" hidden="1">#REF!</definedName>
    <definedName name="XRefCopy13" localSheetId="12" hidden="1">#REF!</definedName>
    <definedName name="XRefCopy13" localSheetId="3" hidden="1">#REF!</definedName>
    <definedName name="XRefCopy13" localSheetId="6" hidden="1">#REF!</definedName>
    <definedName name="XRefCopy13" localSheetId="7" hidden="1">#REF!</definedName>
    <definedName name="XRefCopy13" localSheetId="8" hidden="1">#REF!</definedName>
    <definedName name="XRefCopy13" localSheetId="9" hidden="1">#REF!</definedName>
    <definedName name="XRefCopy13" localSheetId="10" hidden="1">#REF!</definedName>
    <definedName name="XRefCopy13" localSheetId="11" hidden="1">#REF!</definedName>
    <definedName name="XRefCopy13" hidden="1">#REF!</definedName>
    <definedName name="XRefCopy13Row" localSheetId="12" hidden="1">#REF!</definedName>
    <definedName name="XRefCopy13Row" localSheetId="3" hidden="1">#REF!</definedName>
    <definedName name="XRefCopy13Row" localSheetId="6" hidden="1">#REF!</definedName>
    <definedName name="XRefCopy13Row" localSheetId="7" hidden="1">#REF!</definedName>
    <definedName name="XRefCopy13Row" localSheetId="8" hidden="1">#REF!</definedName>
    <definedName name="XRefCopy13Row" localSheetId="9" hidden="1">#REF!</definedName>
    <definedName name="XRefCopy13Row" localSheetId="10" hidden="1">#REF!</definedName>
    <definedName name="XRefCopy13Row" localSheetId="11" hidden="1">#REF!</definedName>
    <definedName name="XRefCopy13Row" hidden="1">#REF!</definedName>
    <definedName name="XRefCopy14Row" localSheetId="12" hidden="1">#REF!</definedName>
    <definedName name="XRefCopy14Row" localSheetId="3" hidden="1">#REF!</definedName>
    <definedName name="XRefCopy14Row" localSheetId="6" hidden="1">#REF!</definedName>
    <definedName name="XRefCopy14Row" localSheetId="7" hidden="1">#REF!</definedName>
    <definedName name="XRefCopy14Row" localSheetId="8" hidden="1">#REF!</definedName>
    <definedName name="XRefCopy14Row" hidden="1">#REF!</definedName>
    <definedName name="XRefCopy15Row" localSheetId="12" hidden="1">#REF!</definedName>
    <definedName name="XRefCopy15Row" localSheetId="3" hidden="1">#REF!</definedName>
    <definedName name="XRefCopy15Row" localSheetId="6" hidden="1">#REF!</definedName>
    <definedName name="XRefCopy15Row" localSheetId="7" hidden="1">#REF!</definedName>
    <definedName name="XRefCopy15Row" localSheetId="8" hidden="1">#REF!</definedName>
    <definedName name="XRefCopy15Row" hidden="1">#REF!</definedName>
    <definedName name="XRefCopy16Row" localSheetId="12" hidden="1">#REF!</definedName>
    <definedName name="XRefCopy16Row" localSheetId="3" hidden="1">#REF!</definedName>
    <definedName name="XRefCopy16Row" localSheetId="6" hidden="1">#REF!</definedName>
    <definedName name="XRefCopy16Row" localSheetId="7" hidden="1">#REF!</definedName>
    <definedName name="XRefCopy16Row" localSheetId="8" hidden="1">#REF!</definedName>
    <definedName name="XRefCopy16Row" hidden="1">#REF!</definedName>
    <definedName name="XRefCopy17Row" localSheetId="12" hidden="1">#REF!</definedName>
    <definedName name="XRefCopy17Row" localSheetId="3" hidden="1">#REF!</definedName>
    <definedName name="XRefCopy17Row" localSheetId="6" hidden="1">#REF!</definedName>
    <definedName name="XRefCopy17Row" localSheetId="7" hidden="1">#REF!</definedName>
    <definedName name="XRefCopy17Row" localSheetId="8" hidden="1">#REF!</definedName>
    <definedName name="XRefCopy17Row" hidden="1">#REF!</definedName>
    <definedName name="XRefCopy18Row" localSheetId="12" hidden="1">#REF!</definedName>
    <definedName name="XRefCopy18Row" localSheetId="3" hidden="1">#REF!</definedName>
    <definedName name="XRefCopy18Row" localSheetId="6" hidden="1">#REF!</definedName>
    <definedName name="XRefCopy18Row" localSheetId="7" hidden="1">#REF!</definedName>
    <definedName name="XRefCopy18Row" localSheetId="8" hidden="1">#REF!</definedName>
    <definedName name="XRefCopy18Row" hidden="1">#REF!</definedName>
    <definedName name="XRefCopy19Row" localSheetId="12" hidden="1">#REF!</definedName>
    <definedName name="XRefCopy19Row" localSheetId="3" hidden="1">#REF!</definedName>
    <definedName name="XRefCopy19Row" localSheetId="6" hidden="1">#REF!</definedName>
    <definedName name="XRefCopy19Row" localSheetId="7" hidden="1">#REF!</definedName>
    <definedName name="XRefCopy19Row" localSheetId="8" hidden="1">#REF!</definedName>
    <definedName name="XRefCopy19Row" hidden="1">#REF!</definedName>
    <definedName name="XRefCopy1Row" localSheetId="12" hidden="1">#REF!</definedName>
    <definedName name="XRefCopy1Row" localSheetId="3" hidden="1">#REF!</definedName>
    <definedName name="XRefCopy1Row" localSheetId="6" hidden="1">#REF!</definedName>
    <definedName name="XRefCopy1Row" localSheetId="7" hidden="1">#REF!</definedName>
    <definedName name="XRefCopy1Row" localSheetId="8" hidden="1">#REF!</definedName>
    <definedName name="XRefCopy1Row" hidden="1">#REF!</definedName>
    <definedName name="XRefCopy20Row" localSheetId="12" hidden="1">#REF!</definedName>
    <definedName name="XRefCopy20Row" localSheetId="3" hidden="1">#REF!</definedName>
    <definedName name="XRefCopy20Row" localSheetId="6" hidden="1">#REF!</definedName>
    <definedName name="XRefCopy20Row" localSheetId="7" hidden="1">#REF!</definedName>
    <definedName name="XRefCopy20Row" localSheetId="8" hidden="1">#REF!</definedName>
    <definedName name="XRefCopy20Row" hidden="1">#REF!</definedName>
    <definedName name="XRefCopy21Row" localSheetId="12" hidden="1">#REF!</definedName>
    <definedName name="XRefCopy21Row" localSheetId="3" hidden="1">#REF!</definedName>
    <definedName name="XRefCopy21Row" localSheetId="6" hidden="1">#REF!</definedName>
    <definedName name="XRefCopy21Row" localSheetId="7" hidden="1">#REF!</definedName>
    <definedName name="XRefCopy21Row" localSheetId="8" hidden="1">#REF!</definedName>
    <definedName name="XRefCopy21Row" hidden="1">#REF!</definedName>
    <definedName name="XRefCopy22Row" localSheetId="12" hidden="1">#REF!</definedName>
    <definedName name="XRefCopy22Row" localSheetId="3" hidden="1">#REF!</definedName>
    <definedName name="XRefCopy22Row" localSheetId="6" hidden="1">#REF!</definedName>
    <definedName name="XRefCopy22Row" localSheetId="7" hidden="1">#REF!</definedName>
    <definedName name="XRefCopy22Row" localSheetId="8" hidden="1">#REF!</definedName>
    <definedName name="XRefCopy22Row" hidden="1">#REF!</definedName>
    <definedName name="XRefCopy23Row" localSheetId="12" hidden="1">#REF!</definedName>
    <definedName name="XRefCopy23Row" localSheetId="3" hidden="1">#REF!</definedName>
    <definedName name="XRefCopy23Row" localSheetId="6" hidden="1">#REF!</definedName>
    <definedName name="XRefCopy23Row" localSheetId="7" hidden="1">#REF!</definedName>
    <definedName name="XRefCopy23Row" localSheetId="8" hidden="1">#REF!</definedName>
    <definedName name="XRefCopy23Row" hidden="1">#REF!</definedName>
    <definedName name="XRefCopy24Row" localSheetId="12" hidden="1">#REF!</definedName>
    <definedName name="XRefCopy24Row" localSheetId="3" hidden="1">#REF!</definedName>
    <definedName name="XRefCopy24Row" localSheetId="6" hidden="1">#REF!</definedName>
    <definedName name="XRefCopy24Row" localSheetId="7" hidden="1">#REF!</definedName>
    <definedName name="XRefCopy24Row" localSheetId="8" hidden="1">#REF!</definedName>
    <definedName name="XRefCopy24Row" hidden="1">#REF!</definedName>
    <definedName name="XRefCopy25Row" localSheetId="12" hidden="1">#REF!</definedName>
    <definedName name="XRefCopy25Row" localSheetId="3" hidden="1">#REF!</definedName>
    <definedName name="XRefCopy25Row" localSheetId="6" hidden="1">#REF!</definedName>
    <definedName name="XRefCopy25Row" localSheetId="7" hidden="1">#REF!</definedName>
    <definedName name="XRefCopy25Row" localSheetId="8" hidden="1">#REF!</definedName>
    <definedName name="XRefCopy25Row" hidden="1">#REF!</definedName>
    <definedName name="XRefCopy26Row" localSheetId="12" hidden="1">#REF!</definedName>
    <definedName name="XRefCopy26Row" localSheetId="3" hidden="1">#REF!</definedName>
    <definedName name="XRefCopy26Row" localSheetId="6" hidden="1">#REF!</definedName>
    <definedName name="XRefCopy26Row" localSheetId="7" hidden="1">#REF!</definedName>
    <definedName name="XRefCopy26Row" localSheetId="8" hidden="1">#REF!</definedName>
    <definedName name="XRefCopy26Row" hidden="1">#REF!</definedName>
    <definedName name="XRefCopy27Row" localSheetId="12" hidden="1">#REF!</definedName>
    <definedName name="XRefCopy27Row" localSheetId="3" hidden="1">#REF!</definedName>
    <definedName name="XRefCopy27Row" localSheetId="6" hidden="1">#REF!</definedName>
    <definedName name="XRefCopy27Row" localSheetId="7" hidden="1">#REF!</definedName>
    <definedName name="XRefCopy27Row" localSheetId="8" hidden="1">#REF!</definedName>
    <definedName name="XRefCopy27Row" hidden="1">#REF!</definedName>
    <definedName name="XRefCopy28Row" localSheetId="12" hidden="1">#REF!</definedName>
    <definedName name="XRefCopy28Row" localSheetId="3" hidden="1">#REF!</definedName>
    <definedName name="XRefCopy28Row" localSheetId="6" hidden="1">#REF!</definedName>
    <definedName name="XRefCopy28Row" localSheetId="7" hidden="1">#REF!</definedName>
    <definedName name="XRefCopy28Row" localSheetId="8" hidden="1">#REF!</definedName>
    <definedName name="XRefCopy28Row" hidden="1">#REF!</definedName>
    <definedName name="XRefCopy29Row" localSheetId="12" hidden="1">#REF!</definedName>
    <definedName name="XRefCopy29Row" localSheetId="3" hidden="1">#REF!</definedName>
    <definedName name="XRefCopy29Row" localSheetId="6" hidden="1">#REF!</definedName>
    <definedName name="XRefCopy29Row" localSheetId="7" hidden="1">#REF!</definedName>
    <definedName name="XRefCopy29Row" localSheetId="8" hidden="1">#REF!</definedName>
    <definedName name="XRefCopy29Row" hidden="1">#REF!</definedName>
    <definedName name="XRefCopy2Row" localSheetId="12" hidden="1">#REF!</definedName>
    <definedName name="XRefCopy2Row" localSheetId="3" hidden="1">#REF!</definedName>
    <definedName name="XRefCopy2Row" localSheetId="6" hidden="1">#REF!</definedName>
    <definedName name="XRefCopy2Row" localSheetId="7" hidden="1">#REF!</definedName>
    <definedName name="XRefCopy2Row" localSheetId="8" hidden="1">#REF!</definedName>
    <definedName name="XRefCopy2Row" hidden="1">#REF!</definedName>
    <definedName name="XRefCopy30Row" localSheetId="12" hidden="1">#REF!</definedName>
    <definedName name="XRefCopy30Row" localSheetId="3" hidden="1">#REF!</definedName>
    <definedName name="XRefCopy30Row" localSheetId="6" hidden="1">#REF!</definedName>
    <definedName name="XRefCopy30Row" localSheetId="7" hidden="1">#REF!</definedName>
    <definedName name="XRefCopy30Row" localSheetId="8" hidden="1">#REF!</definedName>
    <definedName name="XRefCopy30Row" hidden="1">#REF!</definedName>
    <definedName name="XRefCopy31" localSheetId="2" hidden="1">'[1]5'!#REF!</definedName>
    <definedName name="XRefCopy31" localSheetId="6" hidden="1">'[1]5'!#REF!</definedName>
    <definedName name="XRefCopy31" localSheetId="7" hidden="1">'[1]5'!#REF!</definedName>
    <definedName name="XRefCopy31" hidden="1">'[1]5'!#REF!</definedName>
    <definedName name="XRefCopy31Row" localSheetId="12" hidden="1">#REF!</definedName>
    <definedName name="XRefCopy31Row" localSheetId="3" hidden="1">#REF!</definedName>
    <definedName name="XRefCopy31Row" localSheetId="6" hidden="1">#REF!</definedName>
    <definedName name="XRefCopy31Row" localSheetId="7" hidden="1">#REF!</definedName>
    <definedName name="XRefCopy31Row" localSheetId="8" hidden="1">#REF!</definedName>
    <definedName name="XRefCopy31Row" localSheetId="9" hidden="1">#REF!</definedName>
    <definedName name="XRefCopy31Row" localSheetId="10" hidden="1">#REF!</definedName>
    <definedName name="XRefCopy31Row" localSheetId="11" hidden="1">#REF!</definedName>
    <definedName name="XRefCopy31Row" hidden="1">#REF!</definedName>
    <definedName name="XRefCopy32" localSheetId="12" hidden="1">'[1]5'!#REF!</definedName>
    <definedName name="XRefCopy32" localSheetId="3" hidden="1">'[1]5'!#REF!</definedName>
    <definedName name="XRefCopy32" localSheetId="6" hidden="1">'[1]5'!#REF!</definedName>
    <definedName name="XRefCopy32" localSheetId="7" hidden="1">'[1]5'!#REF!</definedName>
    <definedName name="XRefCopy32" localSheetId="8" hidden="1">'[1]5'!#REF!</definedName>
    <definedName name="XRefCopy32" localSheetId="9" hidden="1">'[1]5'!#REF!</definedName>
    <definedName name="XRefCopy32" localSheetId="10" hidden="1">'[1]5'!#REF!</definedName>
    <definedName name="XRefCopy32" localSheetId="11" hidden="1">'[1]5'!#REF!</definedName>
    <definedName name="XRefCopy32" hidden="1">'[1]5'!#REF!</definedName>
    <definedName name="XRefCopy32Row" localSheetId="12" hidden="1">#REF!</definedName>
    <definedName name="XRefCopy32Row" localSheetId="3" hidden="1">#REF!</definedName>
    <definedName name="XRefCopy32Row" localSheetId="6" hidden="1">#REF!</definedName>
    <definedName name="XRefCopy32Row" localSheetId="7" hidden="1">#REF!</definedName>
    <definedName name="XRefCopy32Row" localSheetId="8" hidden="1">#REF!</definedName>
    <definedName name="XRefCopy32Row" localSheetId="9" hidden="1">#REF!</definedName>
    <definedName name="XRefCopy32Row" localSheetId="10" hidden="1">#REF!</definedName>
    <definedName name="XRefCopy32Row" localSheetId="11" hidden="1">#REF!</definedName>
    <definedName name="XRefCopy32Row" hidden="1">#REF!</definedName>
    <definedName name="XRefCopy33Row" localSheetId="12" hidden="1">#REF!</definedName>
    <definedName name="XRefCopy33Row" localSheetId="3" hidden="1">#REF!</definedName>
    <definedName name="XRefCopy33Row" localSheetId="6" hidden="1">#REF!</definedName>
    <definedName name="XRefCopy33Row" localSheetId="7" hidden="1">#REF!</definedName>
    <definedName name="XRefCopy33Row" localSheetId="8" hidden="1">#REF!</definedName>
    <definedName name="XRefCopy33Row" localSheetId="9" hidden="1">#REF!</definedName>
    <definedName name="XRefCopy33Row" localSheetId="10" hidden="1">#REF!</definedName>
    <definedName name="XRefCopy33Row" localSheetId="11" hidden="1">#REF!</definedName>
    <definedName name="XRefCopy33Row" hidden="1">#REF!</definedName>
    <definedName name="XRefCopy34Row" localSheetId="12" hidden="1">#REF!</definedName>
    <definedName name="XRefCopy34Row" localSheetId="3" hidden="1">#REF!</definedName>
    <definedName name="XRefCopy34Row" localSheetId="6" hidden="1">#REF!</definedName>
    <definedName name="XRefCopy34Row" localSheetId="7" hidden="1">#REF!</definedName>
    <definedName name="XRefCopy34Row" localSheetId="8" hidden="1">#REF!</definedName>
    <definedName name="XRefCopy34Row" localSheetId="9" hidden="1">#REF!</definedName>
    <definedName name="XRefCopy34Row" localSheetId="10" hidden="1">#REF!</definedName>
    <definedName name="XRefCopy34Row" localSheetId="11" hidden="1">#REF!</definedName>
    <definedName name="XRefCopy34Row" hidden="1">#REF!</definedName>
    <definedName name="XRefCopy35Row" localSheetId="12" hidden="1">#REF!</definedName>
    <definedName name="XRefCopy35Row" localSheetId="3" hidden="1">#REF!</definedName>
    <definedName name="XRefCopy35Row" localSheetId="6" hidden="1">#REF!</definedName>
    <definedName name="XRefCopy35Row" localSheetId="7" hidden="1">#REF!</definedName>
    <definedName name="XRefCopy35Row" localSheetId="8" hidden="1">#REF!</definedName>
    <definedName name="XRefCopy35Row" hidden="1">#REF!</definedName>
    <definedName name="XRefCopy36Row" localSheetId="12" hidden="1">#REF!</definedName>
    <definedName name="XRefCopy36Row" localSheetId="3" hidden="1">#REF!</definedName>
    <definedName name="XRefCopy36Row" localSheetId="6" hidden="1">#REF!</definedName>
    <definedName name="XRefCopy36Row" localSheetId="7" hidden="1">#REF!</definedName>
    <definedName name="XRefCopy36Row" localSheetId="8" hidden="1">#REF!</definedName>
    <definedName name="XRefCopy36Row" hidden="1">#REF!</definedName>
    <definedName name="XRefCopy37Row" localSheetId="12" hidden="1">#REF!</definedName>
    <definedName name="XRefCopy37Row" localSheetId="3" hidden="1">#REF!</definedName>
    <definedName name="XRefCopy37Row" localSheetId="6" hidden="1">#REF!</definedName>
    <definedName name="XRefCopy37Row" localSheetId="7" hidden="1">#REF!</definedName>
    <definedName name="XRefCopy37Row" localSheetId="8" hidden="1">#REF!</definedName>
    <definedName name="XRefCopy37Row" hidden="1">#REF!</definedName>
    <definedName name="XRefCopy38Row" localSheetId="12" hidden="1">#REF!</definedName>
    <definedName name="XRefCopy38Row" localSheetId="3" hidden="1">#REF!</definedName>
    <definedName name="XRefCopy38Row" localSheetId="6" hidden="1">#REF!</definedName>
    <definedName name="XRefCopy38Row" localSheetId="7" hidden="1">#REF!</definedName>
    <definedName name="XRefCopy38Row" localSheetId="8" hidden="1">#REF!</definedName>
    <definedName name="XRefCopy38Row" hidden="1">#REF!</definedName>
    <definedName name="XRefCopy39Row" localSheetId="12" hidden="1">#REF!</definedName>
    <definedName name="XRefCopy39Row" localSheetId="3" hidden="1">#REF!</definedName>
    <definedName name="XRefCopy39Row" localSheetId="6" hidden="1">#REF!</definedName>
    <definedName name="XRefCopy39Row" localSheetId="7" hidden="1">#REF!</definedName>
    <definedName name="XRefCopy39Row" localSheetId="8" hidden="1">#REF!</definedName>
    <definedName name="XRefCopy39Row" hidden="1">#REF!</definedName>
    <definedName name="XRefCopy3Row" localSheetId="12" hidden="1">#REF!</definedName>
    <definedName name="XRefCopy3Row" localSheetId="3" hidden="1">#REF!</definedName>
    <definedName name="XRefCopy3Row" localSheetId="6" hidden="1">#REF!</definedName>
    <definedName name="XRefCopy3Row" localSheetId="7" hidden="1">#REF!</definedName>
    <definedName name="XRefCopy3Row" localSheetId="8" hidden="1">#REF!</definedName>
    <definedName name="XRefCopy3Row" hidden="1">#REF!</definedName>
    <definedName name="XRefCopy40Row" localSheetId="12" hidden="1">#REF!</definedName>
    <definedName name="XRefCopy40Row" localSheetId="3" hidden="1">#REF!</definedName>
    <definedName name="XRefCopy40Row" localSheetId="6" hidden="1">#REF!</definedName>
    <definedName name="XRefCopy40Row" localSheetId="7" hidden="1">#REF!</definedName>
    <definedName name="XRefCopy40Row" localSheetId="8" hidden="1">#REF!</definedName>
    <definedName name="XRefCopy40Row" hidden="1">#REF!</definedName>
    <definedName name="XRefCopy41Row" localSheetId="12" hidden="1">#REF!</definedName>
    <definedName name="XRefCopy41Row" localSheetId="3" hidden="1">#REF!</definedName>
    <definedName name="XRefCopy41Row" localSheetId="6" hidden="1">#REF!</definedName>
    <definedName name="XRefCopy41Row" localSheetId="7" hidden="1">#REF!</definedName>
    <definedName name="XRefCopy41Row" localSheetId="8" hidden="1">#REF!</definedName>
    <definedName name="XRefCopy41Row" hidden="1">#REF!</definedName>
    <definedName name="XRefCopy42Row" localSheetId="12" hidden="1">#REF!</definedName>
    <definedName name="XRefCopy42Row" localSheetId="3" hidden="1">#REF!</definedName>
    <definedName name="XRefCopy42Row" localSheetId="6" hidden="1">#REF!</definedName>
    <definedName name="XRefCopy42Row" localSheetId="7" hidden="1">#REF!</definedName>
    <definedName name="XRefCopy42Row" localSheetId="8" hidden="1">#REF!</definedName>
    <definedName name="XRefCopy42Row" hidden="1">#REF!</definedName>
    <definedName name="XRefCopy43Row" localSheetId="12" hidden="1">#REF!</definedName>
    <definedName name="XRefCopy43Row" localSheetId="3" hidden="1">#REF!</definedName>
    <definedName name="XRefCopy43Row" localSheetId="6" hidden="1">#REF!</definedName>
    <definedName name="XRefCopy43Row" localSheetId="7" hidden="1">#REF!</definedName>
    <definedName name="XRefCopy43Row" localSheetId="8" hidden="1">#REF!</definedName>
    <definedName name="XRefCopy43Row" hidden="1">#REF!</definedName>
    <definedName name="XRefCopy44Row" localSheetId="12" hidden="1">#REF!</definedName>
    <definedName name="XRefCopy44Row" localSheetId="3" hidden="1">#REF!</definedName>
    <definedName name="XRefCopy44Row" localSheetId="6" hidden="1">#REF!</definedName>
    <definedName name="XRefCopy44Row" localSheetId="7" hidden="1">#REF!</definedName>
    <definedName name="XRefCopy44Row" localSheetId="8" hidden="1">#REF!</definedName>
    <definedName name="XRefCopy44Row" hidden="1">#REF!</definedName>
    <definedName name="XRefCopy45Row" localSheetId="12" hidden="1">#REF!</definedName>
    <definedName name="XRefCopy45Row" localSheetId="3" hidden="1">#REF!</definedName>
    <definedName name="XRefCopy45Row" localSheetId="6" hidden="1">#REF!</definedName>
    <definedName name="XRefCopy45Row" localSheetId="7" hidden="1">#REF!</definedName>
    <definedName name="XRefCopy45Row" localSheetId="8" hidden="1">#REF!</definedName>
    <definedName name="XRefCopy45Row" hidden="1">#REF!</definedName>
    <definedName name="XRefCopy46Row" localSheetId="12" hidden="1">#REF!</definedName>
    <definedName name="XRefCopy46Row" localSheetId="3" hidden="1">#REF!</definedName>
    <definedName name="XRefCopy46Row" localSheetId="6" hidden="1">#REF!</definedName>
    <definedName name="XRefCopy46Row" localSheetId="7" hidden="1">#REF!</definedName>
    <definedName name="XRefCopy46Row" localSheetId="8" hidden="1">#REF!</definedName>
    <definedName name="XRefCopy46Row" hidden="1">#REF!</definedName>
    <definedName name="XRefCopy47Row" localSheetId="12" hidden="1">#REF!</definedName>
    <definedName name="XRefCopy47Row" localSheetId="3" hidden="1">#REF!</definedName>
    <definedName name="XRefCopy47Row" localSheetId="6" hidden="1">#REF!</definedName>
    <definedName name="XRefCopy47Row" localSheetId="7" hidden="1">#REF!</definedName>
    <definedName name="XRefCopy47Row" localSheetId="8" hidden="1">#REF!</definedName>
    <definedName name="XRefCopy47Row" hidden="1">#REF!</definedName>
    <definedName name="XRefCopy48Row" localSheetId="12" hidden="1">#REF!</definedName>
    <definedName name="XRefCopy48Row" localSheetId="3" hidden="1">#REF!</definedName>
    <definedName name="XRefCopy48Row" localSheetId="6" hidden="1">#REF!</definedName>
    <definedName name="XRefCopy48Row" localSheetId="7" hidden="1">#REF!</definedName>
    <definedName name="XRefCopy48Row" localSheetId="8" hidden="1">#REF!</definedName>
    <definedName name="XRefCopy48Row" hidden="1">#REF!</definedName>
    <definedName name="XRefCopy49Row" localSheetId="12" hidden="1">#REF!</definedName>
    <definedName name="XRefCopy49Row" localSheetId="3" hidden="1">#REF!</definedName>
    <definedName name="XRefCopy49Row" localSheetId="6" hidden="1">#REF!</definedName>
    <definedName name="XRefCopy49Row" localSheetId="7" hidden="1">#REF!</definedName>
    <definedName name="XRefCopy49Row" localSheetId="8" hidden="1">#REF!</definedName>
    <definedName name="XRefCopy49Row" hidden="1">#REF!</definedName>
    <definedName name="XRefCopy4Row" localSheetId="12" hidden="1">#REF!</definedName>
    <definedName name="XRefCopy4Row" localSheetId="3" hidden="1">#REF!</definedName>
    <definedName name="XRefCopy4Row" localSheetId="6" hidden="1">#REF!</definedName>
    <definedName name="XRefCopy4Row" localSheetId="7" hidden="1">#REF!</definedName>
    <definedName name="XRefCopy4Row" localSheetId="8" hidden="1">#REF!</definedName>
    <definedName name="XRefCopy4Row" hidden="1">#REF!</definedName>
    <definedName name="XRefCopy5" localSheetId="12" hidden="1">#REF!</definedName>
    <definedName name="XRefCopy5" localSheetId="3" hidden="1">#REF!</definedName>
    <definedName name="XRefCopy5" localSheetId="6" hidden="1">#REF!</definedName>
    <definedName name="XRefCopy5" localSheetId="7" hidden="1">#REF!</definedName>
    <definedName name="XRefCopy5" localSheetId="8" hidden="1">#REF!</definedName>
    <definedName name="XRefCopy5" hidden="1">#REF!</definedName>
    <definedName name="XRefCopy50Row" localSheetId="12" hidden="1">#REF!</definedName>
    <definedName name="XRefCopy50Row" localSheetId="3" hidden="1">#REF!</definedName>
    <definedName name="XRefCopy50Row" localSheetId="6" hidden="1">#REF!</definedName>
    <definedName name="XRefCopy50Row" localSheetId="7" hidden="1">#REF!</definedName>
    <definedName name="XRefCopy50Row" localSheetId="8" hidden="1">#REF!</definedName>
    <definedName name="XRefCopy50Row" hidden="1">#REF!</definedName>
    <definedName name="XRefCopy51Row" localSheetId="12" hidden="1">#REF!</definedName>
    <definedName name="XRefCopy51Row" localSheetId="3" hidden="1">#REF!</definedName>
    <definedName name="XRefCopy51Row" localSheetId="6" hidden="1">#REF!</definedName>
    <definedName name="XRefCopy51Row" localSheetId="7" hidden="1">#REF!</definedName>
    <definedName name="XRefCopy51Row" localSheetId="8" hidden="1">#REF!</definedName>
    <definedName name="XRefCopy51Row" hidden="1">#REF!</definedName>
    <definedName name="XRefCopy52Row" localSheetId="12" hidden="1">#REF!</definedName>
    <definedName name="XRefCopy52Row" localSheetId="3" hidden="1">#REF!</definedName>
    <definedName name="XRefCopy52Row" localSheetId="6" hidden="1">#REF!</definedName>
    <definedName name="XRefCopy52Row" localSheetId="7" hidden="1">#REF!</definedName>
    <definedName name="XRefCopy52Row" localSheetId="8" hidden="1">#REF!</definedName>
    <definedName name="XRefCopy52Row" hidden="1">#REF!</definedName>
    <definedName name="XRefCopy53Row" localSheetId="12" hidden="1">#REF!</definedName>
    <definedName name="XRefCopy53Row" localSheetId="3" hidden="1">#REF!</definedName>
    <definedName name="XRefCopy53Row" localSheetId="6" hidden="1">#REF!</definedName>
    <definedName name="XRefCopy53Row" localSheetId="7" hidden="1">#REF!</definedName>
    <definedName name="XRefCopy53Row" localSheetId="8" hidden="1">#REF!</definedName>
    <definedName name="XRefCopy53Row" hidden="1">#REF!</definedName>
    <definedName name="XRefCopy54Row" localSheetId="12" hidden="1">#REF!</definedName>
    <definedName name="XRefCopy54Row" localSheetId="3" hidden="1">#REF!</definedName>
    <definedName name="XRefCopy54Row" localSheetId="6" hidden="1">#REF!</definedName>
    <definedName name="XRefCopy54Row" localSheetId="7" hidden="1">#REF!</definedName>
    <definedName name="XRefCopy54Row" localSheetId="8" hidden="1">#REF!</definedName>
    <definedName name="XRefCopy54Row" hidden="1">#REF!</definedName>
    <definedName name="XRefCopy5Row" localSheetId="12" hidden="1">#REF!</definedName>
    <definedName name="XRefCopy5Row" localSheetId="3" hidden="1">#REF!</definedName>
    <definedName name="XRefCopy5Row" localSheetId="6" hidden="1">#REF!</definedName>
    <definedName name="XRefCopy5Row" localSheetId="7" hidden="1">#REF!</definedName>
    <definedName name="XRefCopy5Row" localSheetId="8" hidden="1">#REF!</definedName>
    <definedName name="XRefCopy5Row" hidden="1">#REF!</definedName>
    <definedName name="XRefCopy6" localSheetId="12" hidden="1">#REF!</definedName>
    <definedName name="XRefCopy6" localSheetId="3" hidden="1">#REF!</definedName>
    <definedName name="XRefCopy6" localSheetId="6" hidden="1">#REF!</definedName>
    <definedName name="XRefCopy6" localSheetId="7" hidden="1">#REF!</definedName>
    <definedName name="XRefCopy6" localSheetId="8" hidden="1">#REF!</definedName>
    <definedName name="XRefCopy6" hidden="1">#REF!</definedName>
    <definedName name="XRefCopy6Row" localSheetId="12" hidden="1">#REF!</definedName>
    <definedName name="XRefCopy6Row" localSheetId="3" hidden="1">#REF!</definedName>
    <definedName name="XRefCopy6Row" localSheetId="6" hidden="1">#REF!</definedName>
    <definedName name="XRefCopy6Row" localSheetId="7" hidden="1">#REF!</definedName>
    <definedName name="XRefCopy6Row" localSheetId="8" hidden="1">#REF!</definedName>
    <definedName name="XRefCopy6Row" hidden="1">#REF!</definedName>
    <definedName name="XRefCopy7Row" localSheetId="12" hidden="1">#REF!</definedName>
    <definedName name="XRefCopy7Row" localSheetId="3" hidden="1">#REF!</definedName>
    <definedName name="XRefCopy7Row" localSheetId="6" hidden="1">#REF!</definedName>
    <definedName name="XRefCopy7Row" localSheetId="7" hidden="1">#REF!</definedName>
    <definedName name="XRefCopy7Row" localSheetId="8" hidden="1">#REF!</definedName>
    <definedName name="XRefCopy7Row" hidden="1">#REF!</definedName>
    <definedName name="XRefCopy8Row" localSheetId="12" hidden="1">#REF!</definedName>
    <definedName name="XRefCopy8Row" localSheetId="3" hidden="1">#REF!</definedName>
    <definedName name="XRefCopy8Row" localSheetId="6" hidden="1">#REF!</definedName>
    <definedName name="XRefCopy8Row" localSheetId="7" hidden="1">#REF!</definedName>
    <definedName name="XRefCopy8Row" localSheetId="8" hidden="1">#REF!</definedName>
    <definedName name="XRefCopy8Row" hidden="1">#REF!</definedName>
    <definedName name="XRefCopy9Row" localSheetId="12" hidden="1">#REF!</definedName>
    <definedName name="XRefCopy9Row" localSheetId="3" hidden="1">#REF!</definedName>
    <definedName name="XRefCopy9Row" localSheetId="6" hidden="1">#REF!</definedName>
    <definedName name="XRefCopy9Row" localSheetId="7" hidden="1">#REF!</definedName>
    <definedName name="XRefCopy9Row" localSheetId="8" hidden="1">#REF!</definedName>
    <definedName name="XRefCopy9Row" hidden="1">#REF!</definedName>
    <definedName name="XRefCopyRangeCount" hidden="1">18</definedName>
    <definedName name="XRefPaste1" localSheetId="12" hidden="1">#REF!</definedName>
    <definedName name="XRefPaste1" localSheetId="3" hidden="1">#REF!</definedName>
    <definedName name="XRefPaste1" localSheetId="6" hidden="1">#REF!</definedName>
    <definedName name="XRefPaste1" localSheetId="7" hidden="1">#REF!</definedName>
    <definedName name="XRefPaste1" localSheetId="8" hidden="1">#REF!</definedName>
    <definedName name="XRefPaste1" localSheetId="9" hidden="1">#REF!</definedName>
    <definedName name="XRefPaste1" localSheetId="10" hidden="1">#REF!</definedName>
    <definedName name="XRefPaste1" localSheetId="11" hidden="1">#REF!</definedName>
    <definedName name="XRefPaste1" hidden="1">#REF!</definedName>
    <definedName name="XRefPaste10Row" localSheetId="12" hidden="1">#REF!</definedName>
    <definedName name="XRefPaste10Row" localSheetId="3" hidden="1">#REF!</definedName>
    <definedName name="XRefPaste10Row" localSheetId="6" hidden="1">#REF!</definedName>
    <definedName name="XRefPaste10Row" localSheetId="7" hidden="1">#REF!</definedName>
    <definedName name="XRefPaste10Row" localSheetId="8" hidden="1">#REF!</definedName>
    <definedName name="XRefPaste10Row" localSheetId="9" hidden="1">#REF!</definedName>
    <definedName name="XRefPaste10Row" localSheetId="10" hidden="1">#REF!</definedName>
    <definedName name="XRefPaste10Row" localSheetId="11" hidden="1">#REF!</definedName>
    <definedName name="XRefPaste10Row" hidden="1">#REF!</definedName>
    <definedName name="XRefPaste11Row" localSheetId="12" hidden="1">#REF!</definedName>
    <definedName name="XRefPaste11Row" localSheetId="3" hidden="1">#REF!</definedName>
    <definedName name="XRefPaste11Row" localSheetId="6" hidden="1">#REF!</definedName>
    <definedName name="XRefPaste11Row" localSheetId="7" hidden="1">#REF!</definedName>
    <definedName name="XRefPaste11Row" localSheetId="8" hidden="1">#REF!</definedName>
    <definedName name="XRefPaste11Row" localSheetId="9" hidden="1">#REF!</definedName>
    <definedName name="XRefPaste11Row" localSheetId="10" hidden="1">#REF!</definedName>
    <definedName name="XRefPaste11Row" localSheetId="11" hidden="1">#REF!</definedName>
    <definedName name="XRefPaste11Row" hidden="1">#REF!</definedName>
    <definedName name="XRefPaste12" localSheetId="6" hidden="1">'[2]2'!#REF!</definedName>
    <definedName name="XRefPaste12" localSheetId="7" hidden="1">'[2]2'!#REF!</definedName>
    <definedName name="XRefPaste12" localSheetId="8" hidden="1">'[2]2'!#REF!</definedName>
    <definedName name="XRefPaste12" localSheetId="9" hidden="1">'[2]2'!#REF!</definedName>
    <definedName name="XRefPaste12" localSheetId="10" hidden="1">'[2]2'!#REF!</definedName>
    <definedName name="XRefPaste12" localSheetId="11" hidden="1">'[2]2'!#REF!</definedName>
    <definedName name="XRefPaste12" hidden="1">'[2]2'!#REF!</definedName>
    <definedName name="XRefPaste12Row" localSheetId="12" hidden="1">#REF!</definedName>
    <definedName name="XRefPaste12Row" localSheetId="3" hidden="1">#REF!</definedName>
    <definedName name="XRefPaste12Row" localSheetId="6" hidden="1">#REF!</definedName>
    <definedName name="XRefPaste12Row" localSheetId="7" hidden="1">#REF!</definedName>
    <definedName name="XRefPaste12Row" localSheetId="8" hidden="1">#REF!</definedName>
    <definedName name="XRefPaste12Row" localSheetId="9" hidden="1">#REF!</definedName>
    <definedName name="XRefPaste12Row" localSheetId="10" hidden="1">#REF!</definedName>
    <definedName name="XRefPaste12Row" localSheetId="11" hidden="1">#REF!</definedName>
    <definedName name="XRefPaste12Row" hidden="1">#REF!</definedName>
    <definedName name="XRefPaste13" localSheetId="12" hidden="1">#REF!</definedName>
    <definedName name="XRefPaste13" localSheetId="3" hidden="1">#REF!</definedName>
    <definedName name="XRefPaste13" localSheetId="6" hidden="1">#REF!</definedName>
    <definedName name="XRefPaste13" localSheetId="7" hidden="1">#REF!</definedName>
    <definedName name="XRefPaste13" localSheetId="8" hidden="1">#REF!</definedName>
    <definedName name="XRefPaste13" localSheetId="9" hidden="1">#REF!</definedName>
    <definedName name="XRefPaste13" localSheetId="10" hidden="1">#REF!</definedName>
    <definedName name="XRefPaste13" localSheetId="11" hidden="1">#REF!</definedName>
    <definedName name="XRefPaste13" hidden="1">#REF!</definedName>
    <definedName name="XRefPaste13Row" localSheetId="12" hidden="1">#REF!</definedName>
    <definedName name="XRefPaste13Row" localSheetId="3" hidden="1">#REF!</definedName>
    <definedName name="XRefPaste13Row" localSheetId="6" hidden="1">#REF!</definedName>
    <definedName name="XRefPaste13Row" localSheetId="7" hidden="1">#REF!</definedName>
    <definedName name="XRefPaste13Row" localSheetId="8" hidden="1">#REF!</definedName>
    <definedName name="XRefPaste13Row" localSheetId="9" hidden="1">#REF!</definedName>
    <definedName name="XRefPaste13Row" localSheetId="10" hidden="1">#REF!</definedName>
    <definedName name="XRefPaste13Row" localSheetId="11" hidden="1">#REF!</definedName>
    <definedName name="XRefPaste13Row" hidden="1">#REF!</definedName>
    <definedName name="XRefPaste14" localSheetId="12" hidden="1">#REF!</definedName>
    <definedName name="XRefPaste14" localSheetId="3" hidden="1">#REF!</definedName>
    <definedName name="XRefPaste14" localSheetId="6" hidden="1">#REF!</definedName>
    <definedName name="XRefPaste14" localSheetId="7" hidden="1">#REF!</definedName>
    <definedName name="XRefPaste14" localSheetId="8" hidden="1">#REF!</definedName>
    <definedName name="XRefPaste14" hidden="1">#REF!</definedName>
    <definedName name="XRefPaste14Row" localSheetId="12" hidden="1">#REF!</definedName>
    <definedName name="XRefPaste14Row" localSheetId="3" hidden="1">#REF!</definedName>
    <definedName name="XRefPaste14Row" localSheetId="6" hidden="1">#REF!</definedName>
    <definedName name="XRefPaste14Row" localSheetId="7" hidden="1">#REF!</definedName>
    <definedName name="XRefPaste14Row" localSheetId="8" hidden="1">#REF!</definedName>
    <definedName name="XRefPaste14Row" hidden="1">#REF!</definedName>
    <definedName name="XRefPaste15Row" localSheetId="12" hidden="1">#REF!</definedName>
    <definedName name="XRefPaste15Row" localSheetId="3" hidden="1">#REF!</definedName>
    <definedName name="XRefPaste15Row" localSheetId="6" hidden="1">#REF!</definedName>
    <definedName name="XRefPaste15Row" localSheetId="7" hidden="1">#REF!</definedName>
    <definedName name="XRefPaste15Row" localSheetId="8" hidden="1">#REF!</definedName>
    <definedName name="XRefPaste15Row" hidden="1">#REF!</definedName>
    <definedName name="XRefPaste16" localSheetId="2" hidden="1">'[1]20'!#REF!</definedName>
    <definedName name="XRefPaste16" localSheetId="6" hidden="1">'[1]20'!#REF!</definedName>
    <definedName name="XRefPaste16" localSheetId="7" hidden="1">'[1]20'!#REF!</definedName>
    <definedName name="XRefPaste16" hidden="1">'[1]20'!#REF!</definedName>
    <definedName name="XRefPaste16Row" localSheetId="12" hidden="1">#REF!</definedName>
    <definedName name="XRefPaste16Row" localSheetId="3" hidden="1">#REF!</definedName>
    <definedName name="XRefPaste16Row" localSheetId="6" hidden="1">#REF!</definedName>
    <definedName name="XRefPaste16Row" localSheetId="7" hidden="1">#REF!</definedName>
    <definedName name="XRefPaste16Row" localSheetId="8" hidden="1">#REF!</definedName>
    <definedName name="XRefPaste16Row" localSheetId="9" hidden="1">#REF!</definedName>
    <definedName name="XRefPaste16Row" localSheetId="10" hidden="1">#REF!</definedName>
    <definedName name="XRefPaste16Row" localSheetId="11" hidden="1">#REF!</definedName>
    <definedName name="XRefPaste16Row" hidden="1">#REF!</definedName>
    <definedName name="XRefPaste17Row" localSheetId="12" hidden="1">#REF!</definedName>
    <definedName name="XRefPaste17Row" localSheetId="3" hidden="1">#REF!</definedName>
    <definedName name="XRefPaste17Row" localSheetId="6" hidden="1">#REF!</definedName>
    <definedName name="XRefPaste17Row" localSheetId="7" hidden="1">#REF!</definedName>
    <definedName name="XRefPaste17Row" localSheetId="8" hidden="1">#REF!</definedName>
    <definedName name="XRefPaste17Row" localSheetId="9" hidden="1">#REF!</definedName>
    <definedName name="XRefPaste17Row" localSheetId="10" hidden="1">#REF!</definedName>
    <definedName name="XRefPaste17Row" localSheetId="11" hidden="1">#REF!</definedName>
    <definedName name="XRefPaste17Row" hidden="1">#REF!</definedName>
    <definedName name="XRefPaste18Row" localSheetId="12" hidden="1">#REF!</definedName>
    <definedName name="XRefPaste18Row" localSheetId="3" hidden="1">#REF!</definedName>
    <definedName name="XRefPaste18Row" localSheetId="6" hidden="1">#REF!</definedName>
    <definedName name="XRefPaste18Row" localSheetId="7" hidden="1">#REF!</definedName>
    <definedName name="XRefPaste18Row" localSheetId="8" hidden="1">#REF!</definedName>
    <definedName name="XRefPaste18Row" localSheetId="9" hidden="1">#REF!</definedName>
    <definedName name="XRefPaste18Row" localSheetId="10" hidden="1">#REF!</definedName>
    <definedName name="XRefPaste18Row" localSheetId="11" hidden="1">#REF!</definedName>
    <definedName name="XRefPaste18Row" hidden="1">#REF!</definedName>
    <definedName name="XRefPaste19" localSheetId="12" hidden="1">#REF!</definedName>
    <definedName name="XRefPaste19" localSheetId="3" hidden="1">#REF!</definedName>
    <definedName name="XRefPaste19" localSheetId="6" hidden="1">#REF!</definedName>
    <definedName name="XRefPaste19" localSheetId="7" hidden="1">#REF!</definedName>
    <definedName name="XRefPaste19" localSheetId="8" hidden="1">#REF!</definedName>
    <definedName name="XRefPaste19" hidden="1">#REF!</definedName>
    <definedName name="XRefPaste19Row" localSheetId="12" hidden="1">#REF!</definedName>
    <definedName name="XRefPaste19Row" localSheetId="3" hidden="1">#REF!</definedName>
    <definedName name="XRefPaste19Row" localSheetId="6" hidden="1">#REF!</definedName>
    <definedName name="XRefPaste19Row" localSheetId="7" hidden="1">#REF!</definedName>
    <definedName name="XRefPaste19Row" localSheetId="8" hidden="1">#REF!</definedName>
    <definedName name="XRefPaste19Row" hidden="1">#REF!</definedName>
    <definedName name="XRefPaste1Row" localSheetId="12" hidden="1">#REF!</definedName>
    <definedName name="XRefPaste1Row" localSheetId="3" hidden="1">#REF!</definedName>
    <definedName name="XRefPaste1Row" localSheetId="6" hidden="1">#REF!</definedName>
    <definedName name="XRefPaste1Row" localSheetId="7" hidden="1">#REF!</definedName>
    <definedName name="XRefPaste1Row" localSheetId="8" hidden="1">#REF!</definedName>
    <definedName name="XRefPaste1Row" hidden="1">#REF!</definedName>
    <definedName name="XRefPaste2" localSheetId="12" hidden="1">#REF!</definedName>
    <definedName name="XRefPaste2" localSheetId="3" hidden="1">#REF!</definedName>
    <definedName name="XRefPaste2" localSheetId="6" hidden="1">#REF!</definedName>
    <definedName name="XRefPaste2" localSheetId="7" hidden="1">#REF!</definedName>
    <definedName name="XRefPaste2" localSheetId="8" hidden="1">#REF!</definedName>
    <definedName name="XRefPaste2" hidden="1">#REF!</definedName>
    <definedName name="XRefPaste20Row" localSheetId="12" hidden="1">#REF!</definedName>
    <definedName name="XRefPaste20Row" localSheetId="3" hidden="1">#REF!</definedName>
    <definedName name="XRefPaste20Row" localSheetId="6" hidden="1">#REF!</definedName>
    <definedName name="XRefPaste20Row" localSheetId="7" hidden="1">#REF!</definedName>
    <definedName name="XRefPaste20Row" localSheetId="8" hidden="1">#REF!</definedName>
    <definedName name="XRefPaste20Row" hidden="1">#REF!</definedName>
    <definedName name="XRefPaste21" localSheetId="12" hidden="1">#REF!</definedName>
    <definedName name="XRefPaste21" localSheetId="3" hidden="1">#REF!</definedName>
    <definedName name="XRefPaste21" localSheetId="6" hidden="1">#REF!</definedName>
    <definedName name="XRefPaste21" localSheetId="7" hidden="1">#REF!</definedName>
    <definedName name="XRefPaste21" localSheetId="8" hidden="1">#REF!</definedName>
    <definedName name="XRefPaste21" hidden="1">#REF!</definedName>
    <definedName name="XRefPaste21Row" localSheetId="12" hidden="1">#REF!</definedName>
    <definedName name="XRefPaste21Row" localSheetId="3" hidden="1">#REF!</definedName>
    <definedName name="XRefPaste21Row" localSheetId="6" hidden="1">#REF!</definedName>
    <definedName name="XRefPaste21Row" localSheetId="7" hidden="1">#REF!</definedName>
    <definedName name="XRefPaste21Row" localSheetId="8" hidden="1">#REF!</definedName>
    <definedName name="XRefPaste21Row" hidden="1">#REF!</definedName>
    <definedName name="XRefPaste22" localSheetId="2" hidden="1">'[1]2'!#REF!</definedName>
    <definedName name="XRefPaste22" localSheetId="6" hidden="1">'[1]2'!#REF!</definedName>
    <definedName name="XRefPaste22" localSheetId="7" hidden="1">'[1]2'!#REF!</definedName>
    <definedName name="XRefPaste22" hidden="1">'[1]2'!#REF!</definedName>
    <definedName name="XRefPaste22Row" localSheetId="12" hidden="1">#REF!</definedName>
    <definedName name="XRefPaste22Row" localSheetId="3" hidden="1">#REF!</definedName>
    <definedName name="XRefPaste22Row" localSheetId="6" hidden="1">#REF!</definedName>
    <definedName name="XRefPaste22Row" localSheetId="7" hidden="1">#REF!</definedName>
    <definedName name="XRefPaste22Row" localSheetId="8" hidden="1">#REF!</definedName>
    <definedName name="XRefPaste22Row" localSheetId="9" hidden="1">#REF!</definedName>
    <definedName name="XRefPaste22Row" localSheetId="10" hidden="1">#REF!</definedName>
    <definedName name="XRefPaste22Row" localSheetId="11" hidden="1">#REF!</definedName>
    <definedName name="XRefPaste22Row" hidden="1">#REF!</definedName>
    <definedName name="XRefPaste23" localSheetId="12" hidden="1">#REF!</definedName>
    <definedName name="XRefPaste23" localSheetId="3" hidden="1">#REF!</definedName>
    <definedName name="XRefPaste23" localSheetId="6" hidden="1">#REF!</definedName>
    <definedName name="XRefPaste23" localSheetId="7" hidden="1">#REF!</definedName>
    <definedName name="XRefPaste23" localSheetId="8" hidden="1">#REF!</definedName>
    <definedName name="XRefPaste23" localSheetId="9" hidden="1">#REF!</definedName>
    <definedName name="XRefPaste23" localSheetId="10" hidden="1">#REF!</definedName>
    <definedName name="XRefPaste23" localSheetId="11" hidden="1">#REF!</definedName>
    <definedName name="XRefPaste23" hidden="1">#REF!</definedName>
    <definedName name="XRefPaste23Row" localSheetId="12" hidden="1">#REF!</definedName>
    <definedName name="XRefPaste23Row" localSheetId="3" hidden="1">#REF!</definedName>
    <definedName name="XRefPaste23Row" localSheetId="6" hidden="1">#REF!</definedName>
    <definedName name="XRefPaste23Row" localSheetId="7" hidden="1">#REF!</definedName>
    <definedName name="XRefPaste23Row" localSheetId="8" hidden="1">#REF!</definedName>
    <definedName name="XRefPaste23Row" localSheetId="9" hidden="1">#REF!</definedName>
    <definedName name="XRefPaste23Row" localSheetId="10" hidden="1">#REF!</definedName>
    <definedName name="XRefPaste23Row" localSheetId="11" hidden="1">#REF!</definedName>
    <definedName name="XRefPaste23Row" hidden="1">#REF!</definedName>
    <definedName name="XRefPaste24" localSheetId="12" hidden="1">#REF!</definedName>
    <definedName name="XRefPaste24" localSheetId="3" hidden="1">#REF!</definedName>
    <definedName name="XRefPaste24" localSheetId="6" hidden="1">#REF!</definedName>
    <definedName name="XRefPaste24" localSheetId="7" hidden="1">#REF!</definedName>
    <definedName name="XRefPaste24" localSheetId="8" hidden="1">#REF!</definedName>
    <definedName name="XRefPaste24" hidden="1">#REF!</definedName>
    <definedName name="XRefPaste24Row" localSheetId="12" hidden="1">#REF!</definedName>
    <definedName name="XRefPaste24Row" localSheetId="3" hidden="1">#REF!</definedName>
    <definedName name="XRefPaste24Row" localSheetId="6" hidden="1">#REF!</definedName>
    <definedName name="XRefPaste24Row" localSheetId="7" hidden="1">#REF!</definedName>
    <definedName name="XRefPaste24Row" localSheetId="8" hidden="1">#REF!</definedName>
    <definedName name="XRefPaste24Row" hidden="1">#REF!</definedName>
    <definedName name="XRefPaste25Row" localSheetId="12" hidden="1">#REF!</definedName>
    <definedName name="XRefPaste25Row" localSheetId="3" hidden="1">#REF!</definedName>
    <definedName name="XRefPaste25Row" localSheetId="6" hidden="1">#REF!</definedName>
    <definedName name="XRefPaste25Row" localSheetId="7" hidden="1">#REF!</definedName>
    <definedName name="XRefPaste25Row" localSheetId="8" hidden="1">#REF!</definedName>
    <definedName name="XRefPaste25Row" hidden="1">#REF!</definedName>
    <definedName name="XRefPaste26Row" localSheetId="12" hidden="1">#REF!</definedName>
    <definedName name="XRefPaste26Row" localSheetId="3" hidden="1">#REF!</definedName>
    <definedName name="XRefPaste26Row" localSheetId="6" hidden="1">#REF!</definedName>
    <definedName name="XRefPaste26Row" localSheetId="7" hidden="1">#REF!</definedName>
    <definedName name="XRefPaste26Row" localSheetId="8" hidden="1">#REF!</definedName>
    <definedName name="XRefPaste26Row" hidden="1">#REF!</definedName>
    <definedName name="XRefPaste27Row" localSheetId="12" hidden="1">#REF!</definedName>
    <definedName name="XRefPaste27Row" localSheetId="3" hidden="1">#REF!</definedName>
    <definedName name="XRefPaste27Row" localSheetId="6" hidden="1">#REF!</definedName>
    <definedName name="XRefPaste27Row" localSheetId="7" hidden="1">#REF!</definedName>
    <definedName name="XRefPaste27Row" localSheetId="8" hidden="1">#REF!</definedName>
    <definedName name="XRefPaste27Row" hidden="1">#REF!</definedName>
    <definedName name="XRefPaste28Row" localSheetId="12" hidden="1">#REF!</definedName>
    <definedName name="XRefPaste28Row" localSheetId="3" hidden="1">#REF!</definedName>
    <definedName name="XRefPaste28Row" localSheetId="6" hidden="1">#REF!</definedName>
    <definedName name="XRefPaste28Row" localSheetId="7" hidden="1">#REF!</definedName>
    <definedName name="XRefPaste28Row" localSheetId="8" hidden="1">#REF!</definedName>
    <definedName name="XRefPaste28Row" hidden="1">#REF!</definedName>
    <definedName name="XRefPaste29" localSheetId="2" hidden="1">'[1]2'!#REF!</definedName>
    <definedName name="XRefPaste29" localSheetId="6" hidden="1">'[1]2'!#REF!</definedName>
    <definedName name="XRefPaste29" localSheetId="7" hidden="1">'[1]2'!#REF!</definedName>
    <definedName name="XRefPaste29" hidden="1">'[1]2'!#REF!</definedName>
    <definedName name="XRefPaste29Row" localSheetId="12" hidden="1">#REF!</definedName>
    <definedName name="XRefPaste29Row" localSheetId="3" hidden="1">#REF!</definedName>
    <definedName name="XRefPaste29Row" localSheetId="6" hidden="1">#REF!</definedName>
    <definedName name="XRefPaste29Row" localSheetId="7" hidden="1">#REF!</definedName>
    <definedName name="XRefPaste29Row" localSheetId="8" hidden="1">#REF!</definedName>
    <definedName name="XRefPaste29Row" localSheetId="9" hidden="1">#REF!</definedName>
    <definedName name="XRefPaste29Row" localSheetId="10" hidden="1">#REF!</definedName>
    <definedName name="XRefPaste29Row" localSheetId="11" hidden="1">#REF!</definedName>
    <definedName name="XRefPaste29Row" hidden="1">#REF!</definedName>
    <definedName name="XRefPaste2Row" localSheetId="12" hidden="1">#REF!</definedName>
    <definedName name="XRefPaste2Row" localSheetId="3" hidden="1">#REF!</definedName>
    <definedName name="XRefPaste2Row" localSheetId="6" hidden="1">#REF!</definedName>
    <definedName name="XRefPaste2Row" localSheetId="7" hidden="1">#REF!</definedName>
    <definedName name="XRefPaste2Row" localSheetId="8" hidden="1">#REF!</definedName>
    <definedName name="XRefPaste2Row" localSheetId="9" hidden="1">#REF!</definedName>
    <definedName name="XRefPaste2Row" localSheetId="10" hidden="1">#REF!</definedName>
    <definedName name="XRefPaste2Row" localSheetId="11" hidden="1">#REF!</definedName>
    <definedName name="XRefPaste2Row" hidden="1">#REF!</definedName>
    <definedName name="XRefPaste3" localSheetId="12" hidden="1">#REF!</definedName>
    <definedName name="XRefPaste3" localSheetId="3" hidden="1">#REF!</definedName>
    <definedName name="XRefPaste3" localSheetId="6" hidden="1">#REF!</definedName>
    <definedName name="XRefPaste3" localSheetId="7" hidden="1">#REF!</definedName>
    <definedName name="XRefPaste3" localSheetId="8" hidden="1">#REF!</definedName>
    <definedName name="XRefPaste3" localSheetId="9" hidden="1">#REF!</definedName>
    <definedName name="XRefPaste3" localSheetId="10" hidden="1">#REF!</definedName>
    <definedName name="XRefPaste3" localSheetId="11" hidden="1">#REF!</definedName>
    <definedName name="XRefPaste3" hidden="1">#REF!</definedName>
    <definedName name="XRefPaste30" localSheetId="6" hidden="1">'[4]3'!#REF!</definedName>
    <definedName name="XRefPaste30" localSheetId="7" hidden="1">'[4]3'!#REF!</definedName>
    <definedName name="XRefPaste30" localSheetId="8" hidden="1">'[4]3'!#REF!</definedName>
    <definedName name="XRefPaste30" localSheetId="9" hidden="1">'[4]3'!#REF!</definedName>
    <definedName name="XRefPaste30" localSheetId="10" hidden="1">'[4]3'!#REF!</definedName>
    <definedName name="XRefPaste30" localSheetId="11" hidden="1">'[4]3'!#REF!</definedName>
    <definedName name="XRefPaste30" hidden="1">'[4]3'!#REF!</definedName>
    <definedName name="XRefPaste30Row" localSheetId="12" hidden="1">#REF!</definedName>
    <definedName name="XRefPaste30Row" localSheetId="3" hidden="1">#REF!</definedName>
    <definedName name="XRefPaste30Row" localSheetId="6" hidden="1">#REF!</definedName>
    <definedName name="XRefPaste30Row" localSheetId="7" hidden="1">#REF!</definedName>
    <definedName name="XRefPaste30Row" localSheetId="8" hidden="1">#REF!</definedName>
    <definedName name="XRefPaste30Row" localSheetId="9" hidden="1">#REF!</definedName>
    <definedName name="XRefPaste30Row" localSheetId="10" hidden="1">#REF!</definedName>
    <definedName name="XRefPaste30Row" localSheetId="11" hidden="1">#REF!</definedName>
    <definedName name="XRefPaste30Row" hidden="1">#REF!</definedName>
    <definedName name="XRefPaste31Row" localSheetId="12" hidden="1">#REF!</definedName>
    <definedName name="XRefPaste31Row" localSheetId="3" hidden="1">#REF!</definedName>
    <definedName name="XRefPaste31Row" localSheetId="6" hidden="1">#REF!</definedName>
    <definedName name="XRefPaste31Row" localSheetId="7" hidden="1">#REF!</definedName>
    <definedName name="XRefPaste31Row" localSheetId="8" hidden="1">#REF!</definedName>
    <definedName name="XRefPaste31Row" localSheetId="9" hidden="1">#REF!</definedName>
    <definedName name="XRefPaste31Row" localSheetId="10" hidden="1">#REF!</definedName>
    <definedName name="XRefPaste31Row" localSheetId="11" hidden="1">#REF!</definedName>
    <definedName name="XRefPaste31Row" hidden="1">#REF!</definedName>
    <definedName name="XRefPaste32Row" localSheetId="12" hidden="1">#REF!</definedName>
    <definedName name="XRefPaste32Row" localSheetId="3" hidden="1">#REF!</definedName>
    <definedName name="XRefPaste32Row" localSheetId="6" hidden="1">#REF!</definedName>
    <definedName name="XRefPaste32Row" localSheetId="7" hidden="1">#REF!</definedName>
    <definedName name="XRefPaste32Row" localSheetId="8" hidden="1">#REF!</definedName>
    <definedName name="XRefPaste32Row" localSheetId="9" hidden="1">#REF!</definedName>
    <definedName name="XRefPaste32Row" localSheetId="10" hidden="1">#REF!</definedName>
    <definedName name="XRefPaste32Row" localSheetId="11" hidden="1">#REF!</definedName>
    <definedName name="XRefPaste32Row" hidden="1">#REF!</definedName>
    <definedName name="XRefPaste33Row" localSheetId="12" hidden="1">#REF!</definedName>
    <definedName name="XRefPaste33Row" localSheetId="3" hidden="1">#REF!</definedName>
    <definedName name="XRefPaste33Row" localSheetId="6" hidden="1">#REF!</definedName>
    <definedName name="XRefPaste33Row" localSheetId="7" hidden="1">#REF!</definedName>
    <definedName name="XRefPaste33Row" localSheetId="8" hidden="1">#REF!</definedName>
    <definedName name="XRefPaste33Row" hidden="1">#REF!</definedName>
    <definedName name="XRefPaste34Row" localSheetId="12" hidden="1">#REF!</definedName>
    <definedName name="XRefPaste34Row" localSheetId="3" hidden="1">#REF!</definedName>
    <definedName name="XRefPaste34Row" localSheetId="6" hidden="1">#REF!</definedName>
    <definedName name="XRefPaste34Row" localSheetId="7" hidden="1">#REF!</definedName>
    <definedName name="XRefPaste34Row" localSheetId="8" hidden="1">#REF!</definedName>
    <definedName name="XRefPaste34Row" hidden="1">#REF!</definedName>
    <definedName name="XRefPaste35Row" localSheetId="12" hidden="1">#REF!</definedName>
    <definedName name="XRefPaste35Row" localSheetId="3" hidden="1">#REF!</definedName>
    <definedName name="XRefPaste35Row" localSheetId="6" hidden="1">#REF!</definedName>
    <definedName name="XRefPaste35Row" localSheetId="7" hidden="1">#REF!</definedName>
    <definedName name="XRefPaste35Row" localSheetId="8" hidden="1">#REF!</definedName>
    <definedName name="XRefPaste35Row" hidden="1">#REF!</definedName>
    <definedName name="XRefPaste36Row" localSheetId="12" hidden="1">#REF!</definedName>
    <definedName name="XRefPaste36Row" localSheetId="3" hidden="1">#REF!</definedName>
    <definedName name="XRefPaste36Row" localSheetId="6" hidden="1">#REF!</definedName>
    <definedName name="XRefPaste36Row" localSheetId="7" hidden="1">#REF!</definedName>
    <definedName name="XRefPaste36Row" localSheetId="8" hidden="1">#REF!</definedName>
    <definedName name="XRefPaste36Row" hidden="1">#REF!</definedName>
    <definedName name="XRefPaste37Row" localSheetId="12" hidden="1">#REF!</definedName>
    <definedName name="XRefPaste37Row" localSheetId="3" hidden="1">#REF!</definedName>
    <definedName name="XRefPaste37Row" localSheetId="6" hidden="1">#REF!</definedName>
    <definedName name="XRefPaste37Row" localSheetId="7" hidden="1">#REF!</definedName>
    <definedName name="XRefPaste37Row" localSheetId="8" hidden="1">#REF!</definedName>
    <definedName name="XRefPaste37Row" hidden="1">#REF!</definedName>
    <definedName name="XRefPaste3Row" localSheetId="12" hidden="1">#REF!</definedName>
    <definedName name="XRefPaste3Row" localSheetId="3" hidden="1">#REF!</definedName>
    <definedName name="XRefPaste3Row" localSheetId="6" hidden="1">#REF!</definedName>
    <definedName name="XRefPaste3Row" localSheetId="7" hidden="1">#REF!</definedName>
    <definedName name="XRefPaste3Row" localSheetId="8" hidden="1">#REF!</definedName>
    <definedName name="XRefPaste3Row" hidden="1">#REF!</definedName>
    <definedName name="XRefPaste4Row" localSheetId="12" hidden="1">#REF!</definedName>
    <definedName name="XRefPaste4Row" localSheetId="3" hidden="1">#REF!</definedName>
    <definedName name="XRefPaste4Row" localSheetId="6" hidden="1">#REF!</definedName>
    <definedName name="XRefPaste4Row" localSheetId="7" hidden="1">#REF!</definedName>
    <definedName name="XRefPaste4Row" localSheetId="8" hidden="1">#REF!</definedName>
    <definedName name="XRefPaste4Row" hidden="1">#REF!</definedName>
    <definedName name="XRefPaste5Row" localSheetId="12" hidden="1">#REF!</definedName>
    <definedName name="XRefPaste5Row" localSheetId="3" hidden="1">#REF!</definedName>
    <definedName name="XRefPaste5Row" localSheetId="6" hidden="1">#REF!</definedName>
    <definedName name="XRefPaste5Row" localSheetId="7" hidden="1">#REF!</definedName>
    <definedName name="XRefPaste5Row" localSheetId="8" hidden="1">#REF!</definedName>
    <definedName name="XRefPaste5Row" hidden="1">#REF!</definedName>
    <definedName name="XRefPaste6Row" localSheetId="12" hidden="1">#REF!</definedName>
    <definedName name="XRefPaste6Row" localSheetId="3" hidden="1">#REF!</definedName>
    <definedName name="XRefPaste6Row" localSheetId="6" hidden="1">#REF!</definedName>
    <definedName name="XRefPaste6Row" localSheetId="7" hidden="1">#REF!</definedName>
    <definedName name="XRefPaste6Row" localSheetId="8" hidden="1">#REF!</definedName>
    <definedName name="XRefPaste6Row" hidden="1">#REF!</definedName>
    <definedName name="XRefPaste7Row" localSheetId="12" hidden="1">#REF!</definedName>
    <definedName name="XRefPaste7Row" localSheetId="3" hidden="1">#REF!</definedName>
    <definedName name="XRefPaste7Row" localSheetId="6" hidden="1">#REF!</definedName>
    <definedName name="XRefPaste7Row" localSheetId="7" hidden="1">#REF!</definedName>
    <definedName name="XRefPaste7Row" localSheetId="8" hidden="1">#REF!</definedName>
    <definedName name="XRefPaste7Row" hidden="1">#REF!</definedName>
    <definedName name="XRefPaste8Row" localSheetId="12" hidden="1">#REF!</definedName>
    <definedName name="XRefPaste8Row" localSheetId="3" hidden="1">#REF!</definedName>
    <definedName name="XRefPaste8Row" localSheetId="6" hidden="1">#REF!</definedName>
    <definedName name="XRefPaste8Row" localSheetId="7" hidden="1">#REF!</definedName>
    <definedName name="XRefPaste8Row" localSheetId="8" hidden="1">#REF!</definedName>
    <definedName name="XRefPaste8Row" hidden="1">#REF!</definedName>
    <definedName name="XRefPaste9Row" localSheetId="12" hidden="1">#REF!</definedName>
    <definedName name="XRefPaste9Row" localSheetId="3" hidden="1">#REF!</definedName>
    <definedName name="XRefPaste9Row" localSheetId="6" hidden="1">#REF!</definedName>
    <definedName name="XRefPaste9Row" localSheetId="7" hidden="1">#REF!</definedName>
    <definedName name="XRefPaste9Row" localSheetId="8" hidden="1">#REF!</definedName>
    <definedName name="XRefPaste9Row" hidden="1">#REF!</definedName>
    <definedName name="XRefPasteRangeCount" hidden="1">14</definedName>
    <definedName name="ｘｘｘ" localSheetId="12" hidden="1">#REF!</definedName>
    <definedName name="ｘｘｘ" localSheetId="3" hidden="1">#REF!</definedName>
    <definedName name="ｘｘｘ" localSheetId="6" hidden="1">#REF!</definedName>
    <definedName name="ｘｘｘ" localSheetId="7" hidden="1">#REF!</definedName>
    <definedName name="ｘｘｘ" localSheetId="8" hidden="1">#REF!</definedName>
    <definedName name="ｘｘｘ" localSheetId="9" hidden="1">#REF!</definedName>
    <definedName name="ｘｘｘ" localSheetId="10" hidden="1">#REF!</definedName>
    <definedName name="ｘｘｘ" localSheetId="11" hidden="1">#REF!</definedName>
    <definedName name="ｘｘｘ" hidden="1">#REF!</definedName>
    <definedName name="ｘｘｘｘｘｘｘｘｘｘｘｘｘｘ" localSheetId="12" hidden="1">#REF!</definedName>
    <definedName name="ｘｘｘｘｘｘｘｘｘｘｘｘｘｘ" localSheetId="3" hidden="1">#REF!</definedName>
    <definedName name="ｘｘｘｘｘｘｘｘｘｘｘｘｘｘ" localSheetId="6" hidden="1">#REF!</definedName>
    <definedName name="ｘｘｘｘｘｘｘｘｘｘｘｘｘｘ" localSheetId="7" hidden="1">#REF!</definedName>
    <definedName name="ｘｘｘｘｘｘｘｘｘｘｘｘｘｘ" localSheetId="8" hidden="1">#REF!</definedName>
    <definedName name="ｘｘｘｘｘｘｘｘｘｘｘｘｘｘ" localSheetId="9" hidden="1">#REF!</definedName>
    <definedName name="ｘｘｘｘｘｘｘｘｘｘｘｘｘｘ" localSheetId="10" hidden="1">#REF!</definedName>
    <definedName name="ｘｘｘｘｘｘｘｘｘｘｘｘｘｘ" localSheetId="11" hidden="1">#REF!</definedName>
    <definedName name="ｘｘｘｘｘｘｘｘｘｘｘｘｘｘ" hidden="1">#REF!</definedName>
    <definedName name="ｙ" localSheetId="12" hidden="1">#REF!</definedName>
    <definedName name="ｙ" localSheetId="3" hidden="1">#REF!</definedName>
    <definedName name="ｙ" localSheetId="6" hidden="1">#REF!</definedName>
    <definedName name="ｙ" localSheetId="7" hidden="1">#REF!</definedName>
    <definedName name="ｙ" localSheetId="8" hidden="1">#REF!</definedName>
    <definedName name="ｙ" localSheetId="9" hidden="1">#REF!</definedName>
    <definedName name="ｙ" localSheetId="10" hidden="1">#REF!</definedName>
    <definedName name="ｙ" localSheetId="11" hidden="1">#REF!</definedName>
    <definedName name="ｙ" hidden="1">#REF!</definedName>
    <definedName name="ｚ" localSheetId="12" hidden="1">#REF!</definedName>
    <definedName name="ｚ" localSheetId="3" hidden="1">#REF!</definedName>
    <definedName name="ｚ" localSheetId="6" hidden="1">#REF!</definedName>
    <definedName name="ｚ" localSheetId="7" hidden="1">#REF!</definedName>
    <definedName name="ｚ" localSheetId="8" hidden="1">#REF!</definedName>
    <definedName name="ｚ" hidden="1">#REF!</definedName>
    <definedName name="Z_CD7EFE45_FC16_4DC2_A97E_0FE1BEB2721A_.wvu.Cols" localSheetId="3" hidden="1">'様式第5.実績報告書'!$X:$AB</definedName>
    <definedName name="Z_CD7EFE45_FC16_4DC2_A97E_0FE1BEB2721A_.wvu.Cols" localSheetId="7" hidden="1">'様式第5-3.経費区分別内訳書'!$EM:$EM</definedName>
    <definedName name="Z_CD7EFE45_FC16_4DC2_A97E_0FE1BEB2721A_.wvu.Cols" localSheetId="8" hidden="1">'様式第5-3-4.謝金単価報告書'!$CN:$CP</definedName>
    <definedName name="Z_CD7EFE45_FC16_4DC2_A97E_0FE1BEB2721A_.wvu.Cols" localSheetId="10" hidden="1">'様式第5-5.経費区分変更申請書'!$BF:$BO</definedName>
    <definedName name="Z_CD7EFE45_FC16_4DC2_A97E_0FE1BEB2721A_.wvu.PrintArea" localSheetId="0" hidden="1">'（目次）実績報告書類チェックリスト'!$A$1:$G$22</definedName>
    <definedName name="Z_CD7EFE45_FC16_4DC2_A97E_0FE1BEB2721A_.wvu.PrintArea" localSheetId="1" hidden="1">該当必須様式提出チェックリスト!$A$1:$H$12</definedName>
    <definedName name="Z_CD7EFE45_FC16_4DC2_A97E_0FE1BEB2721A_.wvu.PrintArea" localSheetId="2" hidden="1">経費区分別必要書類チェックリスト!$A$1:$V$75</definedName>
    <definedName name="Z_CD7EFE45_FC16_4DC2_A97E_0FE1BEB2721A_.wvu.PrintArea" localSheetId="12" hidden="1">'様式第18.表明保証保険利用報告書'!$B$1:$V$65</definedName>
    <definedName name="Z_CD7EFE45_FC16_4DC2_A97E_0FE1BEB2721A_.wvu.PrintArea" localSheetId="13" hidden="1">'様式第19.未成約時の追加報告書'!$A$1:$H$47</definedName>
    <definedName name="Z_CD7EFE45_FC16_4DC2_A97E_0FE1BEB2721A_.wvu.PrintArea" localSheetId="3" hidden="1">'様式第5.実績報告書'!$B$1:$V$92</definedName>
    <definedName name="Z_CD7EFE45_FC16_4DC2_A97E_0FE1BEB2721A_.wvu.PrintArea" localSheetId="5" hidden="1">'様式第5-1.事業実施概要報告書'!$A$1:$I$73</definedName>
    <definedName name="Z_CD7EFE45_FC16_4DC2_A97E_0FE1BEB2721A_.wvu.PrintArea" localSheetId="6" hidden="1">'様式第5-2.補助対象経費総括表'!$A$1:$AQ$47</definedName>
    <definedName name="Z_CD7EFE45_FC16_4DC2_A97E_0FE1BEB2721A_.wvu.PrintArea" localSheetId="7" hidden="1">'様式第5-3.経費区分別内訳書'!$B$1:$EJ$71</definedName>
    <definedName name="Z_CD7EFE45_FC16_4DC2_A97E_0FE1BEB2721A_.wvu.PrintArea" localSheetId="8" hidden="1">'様式第5-3-4.謝金単価報告書'!$B$1:$CL$66</definedName>
    <definedName name="Z_CD7EFE45_FC16_4DC2_A97E_0FE1BEB2721A_.wvu.PrintArea" localSheetId="9" hidden="1">'様式第5-4.見積と支払金額の差異報告書'!$B$1:$CD$51</definedName>
    <definedName name="Z_CD7EFE45_FC16_4DC2_A97E_0FE1BEB2721A_.wvu.PrintArea" localSheetId="10" hidden="1">'様式第5-5.経費区分変更申請書'!$B$1:$BD$77</definedName>
    <definedName name="Z_CD7EFE45_FC16_4DC2_A97E_0FE1BEB2721A_.wvu.PrintArea" localSheetId="11" hidden="1">'様式第5-6.検査チェックシート'!$B$1:$CK$31</definedName>
    <definedName name="Z_CD7EFE45_FC16_4DC2_A97E_0FE1BEB2721A_.wvu.PrintTitles" localSheetId="7" hidden="1">'様式第5-3.経費区分別内訳書'!$EJ:$EJ,'様式第5-3.経費区分別内訳書'!$1:$20</definedName>
    <definedName name="ZZZ" localSheetId="12" hidden="1">#REF!</definedName>
    <definedName name="ZZZ" localSheetId="3" hidden="1">#REF!</definedName>
    <definedName name="ZZZ" localSheetId="6" hidden="1">#REF!</definedName>
    <definedName name="ZZZ" localSheetId="7" hidden="1">#REF!</definedName>
    <definedName name="ZZZ" localSheetId="8" hidden="1">#REF!</definedName>
    <definedName name="ZZZ" hidden="1">#REF!</definedName>
    <definedName name="あああ" localSheetId="12" hidden="1">#REF!</definedName>
    <definedName name="あああ" localSheetId="3" hidden="1">#REF!</definedName>
    <definedName name="あああ" localSheetId="6" hidden="1">#REF!</definedName>
    <definedName name="あああ" localSheetId="7" hidden="1">#REF!</definedName>
    <definedName name="あああ" localSheetId="8" hidden="1">#REF!</definedName>
    <definedName name="あああ" hidden="1">#REF!</definedName>
    <definedName name="ああああ" localSheetId="12" hidden="1">#REF!</definedName>
    <definedName name="ああああ" localSheetId="3" hidden="1">#REF!</definedName>
    <definedName name="ああああ" localSheetId="6" hidden="1">#REF!</definedName>
    <definedName name="ああああ" localSheetId="7" hidden="1">#REF!</definedName>
    <definedName name="ああああ" localSheetId="8" hidden="1">#REF!</definedName>
    <definedName name="ああああ" hidden="1">#REF!</definedName>
    <definedName name="サンプル" localSheetId="12" hidden="1">#REF!</definedName>
    <definedName name="サンプル" localSheetId="3" hidden="1">#REF!</definedName>
    <definedName name="サンプル" localSheetId="6" hidden="1">#REF!</definedName>
    <definedName name="サンプル" localSheetId="7" hidden="1">#REF!</definedName>
    <definedName name="サンプル" localSheetId="8" hidden="1">#REF!</definedName>
    <definedName name="サンプル" hidden="1">#REF!</definedName>
    <definedName name="タスクドキュメント１" localSheetId="12" hidden="1">#REF!</definedName>
    <definedName name="タスクドキュメント１" localSheetId="3" hidden="1">#REF!</definedName>
    <definedName name="タスクドキュメント１" localSheetId="6" hidden="1">#REF!</definedName>
    <definedName name="タスクドキュメント１" localSheetId="7" hidden="1">#REF!</definedName>
    <definedName name="タスクドキュメント１" localSheetId="8" hidden="1">#REF!</definedName>
    <definedName name="タスクドキュメント１" hidden="1">#REF!</definedName>
    <definedName name="プレーヤー区分" localSheetId="12" hidden="1">#REF!</definedName>
    <definedName name="プレーヤー区分" localSheetId="3" hidden="1">#REF!</definedName>
    <definedName name="プレーヤー区分" localSheetId="6" hidden="1">#REF!</definedName>
    <definedName name="プレーヤー区分" localSheetId="7" hidden="1">#REF!</definedName>
    <definedName name="プレーヤー区分" localSheetId="8" hidden="1">#REF!</definedName>
    <definedName name="プレーヤー区分" hidden="1">#REF!</definedName>
    <definedName name="マスタデータ">[5]【触らない】マスタ!$B$5:$EZ$629</definedName>
    <definedName name="マスタデータ★">[5]【触らない】マスタ!$A$5:$EZ$629</definedName>
    <definedName name="マスタ表頭">[5]【触らない】マスタ!$B$1:$EZ$1</definedName>
    <definedName name="マスタ表頭★">[5]【触らない】マスタ!$A$1:$EZ$1</definedName>
    <definedName name="安藤" localSheetId="12" hidden="1">#REF!</definedName>
    <definedName name="安藤" localSheetId="3" hidden="1">#REF!</definedName>
    <definedName name="安藤" localSheetId="6" hidden="1">#REF!</definedName>
    <definedName name="安藤" localSheetId="7" hidden="1">#REF!</definedName>
    <definedName name="安藤" localSheetId="8" hidden="1">#REF!</definedName>
    <definedName name="安藤" localSheetId="9" hidden="1">#REF!</definedName>
    <definedName name="安藤" localSheetId="10" hidden="1">#REF!</definedName>
    <definedName name="安藤" localSheetId="11" hidden="1">#REF!</definedName>
    <definedName name="安藤" hidden="1">#REF!</definedName>
    <definedName name="改ページ" localSheetId="12" hidden="1">#REF!</definedName>
    <definedName name="改ページ" localSheetId="3" hidden="1">#REF!</definedName>
    <definedName name="改ページ" localSheetId="6" hidden="1">#REF!</definedName>
    <definedName name="改ページ" localSheetId="7" hidden="1">#REF!</definedName>
    <definedName name="改ページ" localSheetId="8" hidden="1">#REF!</definedName>
    <definedName name="改ページ" localSheetId="9" hidden="1">#REF!</definedName>
    <definedName name="改ページ" localSheetId="10" hidden="1">#REF!</definedName>
    <definedName name="改ページ" localSheetId="11" hidden="1">#REF!</definedName>
    <definedName name="改ページ" hidden="1">#REF!</definedName>
    <definedName name="外部ユーザ入力情報新" localSheetId="12" hidden="1">#REF!</definedName>
    <definedName name="外部ユーザ入力情報新" localSheetId="3" hidden="1">#REF!</definedName>
    <definedName name="外部ユーザ入力情報新" localSheetId="6" hidden="1">#REF!</definedName>
    <definedName name="外部ユーザ入力情報新" localSheetId="7" hidden="1">#REF!</definedName>
    <definedName name="外部ユーザ入力情報新" localSheetId="8" hidden="1">#REF!</definedName>
    <definedName name="外部ユーザ入力情報新" localSheetId="9" hidden="1">#REF!</definedName>
    <definedName name="外部ユーザ入力情報新" localSheetId="10" hidden="1">#REF!</definedName>
    <definedName name="外部ユーザ入力情報新" localSheetId="11" hidden="1">#REF!</definedName>
    <definedName name="外部ユーザ入力情報新" hidden="1">#REF!</definedName>
    <definedName name="関連表" localSheetId="12" hidden="1">#REF!</definedName>
    <definedName name="関連表" localSheetId="3" hidden="1">#REF!</definedName>
    <definedName name="関連表" localSheetId="6" hidden="1">#REF!</definedName>
    <definedName name="関連表" localSheetId="7" hidden="1">#REF!</definedName>
    <definedName name="関連表" localSheetId="8" hidden="1">#REF!</definedName>
    <definedName name="関連表" hidden="1">#REF!</definedName>
    <definedName name="共通部" localSheetId="12" hidden="1">#REF!</definedName>
    <definedName name="共通部" localSheetId="3" hidden="1">#REF!</definedName>
    <definedName name="共通部" localSheetId="6" hidden="1">#REF!</definedName>
    <definedName name="共通部" localSheetId="7" hidden="1">#REF!</definedName>
    <definedName name="共通部" localSheetId="8" hidden="1">#REF!</definedName>
    <definedName name="共通部" hidden="1">#REF!</definedName>
    <definedName name="経営資源引き継ぎ費">'様式第5-5.経費区分変更申請書'!$BN$18:$BN$23</definedName>
    <definedName name="検査対応データ★">[5]【入力用】検査対応!$A$7:$BU$631</definedName>
    <definedName name="検査対応表頭★">[5]【入力用】検査対応!$A$1:$BU$1</definedName>
    <definedName name="個別対応データ">'[5]【入力用】個別対応（～交付決定）'!$B$5:$AJ$514</definedName>
    <definedName name="個別対応表頭">'[5]【入力用】個別対応（～交付決定）'!$B$1:$AJ$1</definedName>
    <definedName name="交付決定後データ">'[5]【入力用】個別対応（交付決定後～）'!$B$5:$AS$514</definedName>
    <definedName name="交付決定後表頭">'[5]【入力用】個別対応（交付決定後～）'!$B$1:$AS$1</definedName>
    <definedName name="更新履歴" localSheetId="12" hidden="1">#REF!</definedName>
    <definedName name="更新履歴" localSheetId="3" hidden="1">#REF!</definedName>
    <definedName name="更新履歴" localSheetId="6" hidden="1">#REF!</definedName>
    <definedName name="更新履歴" localSheetId="7" hidden="1">#REF!</definedName>
    <definedName name="更新履歴" localSheetId="8" hidden="1">#REF!</definedName>
    <definedName name="更新履歴" localSheetId="9" hidden="1">#REF!</definedName>
    <definedName name="更新履歴" localSheetId="10" hidden="1">#REF!</definedName>
    <definedName name="更新履歴" localSheetId="11" hidden="1">#REF!</definedName>
    <definedName name="更新履歴" hidden="1">#REF!</definedName>
    <definedName name="項目条件" localSheetId="12" hidden="1">#REF!</definedName>
    <definedName name="項目条件" localSheetId="3" hidden="1">#REF!</definedName>
    <definedName name="項目条件" localSheetId="6" hidden="1">#REF!</definedName>
    <definedName name="項目条件" localSheetId="7" hidden="1">#REF!</definedName>
    <definedName name="項目条件" localSheetId="8" hidden="1">#REF!</definedName>
    <definedName name="項目条件" localSheetId="9" hidden="1">#REF!</definedName>
    <definedName name="項目条件" localSheetId="10" hidden="1">#REF!</definedName>
    <definedName name="項目条件" localSheetId="11" hidden="1">#REF!</definedName>
    <definedName name="項目条件" hidden="1">#REF!</definedName>
    <definedName name="参考出力イメージ" localSheetId="12" hidden="1">#REF!</definedName>
    <definedName name="参考出力イメージ" localSheetId="3" hidden="1">#REF!</definedName>
    <definedName name="参考出力イメージ" localSheetId="6" hidden="1">#REF!</definedName>
    <definedName name="参考出力イメージ" localSheetId="7" hidden="1">#REF!</definedName>
    <definedName name="参考出力イメージ" localSheetId="8" hidden="1">#REF!</definedName>
    <definedName name="参考出力イメージ" localSheetId="9" hidden="1">#REF!</definedName>
    <definedName name="参考出力イメージ" localSheetId="10" hidden="1">#REF!</definedName>
    <definedName name="参考出力イメージ" localSheetId="11" hidden="1">#REF!</definedName>
    <definedName name="参考出力イメージ" hidden="1">#REF!</definedName>
    <definedName name="資料" localSheetId="12" hidden="1">#REF!</definedName>
    <definedName name="資料" localSheetId="3" hidden="1">#REF!</definedName>
    <definedName name="資料" localSheetId="6" hidden="1">#REF!</definedName>
    <definedName name="資料" localSheetId="7" hidden="1">#REF!</definedName>
    <definedName name="資料" localSheetId="8" hidden="1">#REF!</definedName>
    <definedName name="資料" hidden="1">#REF!</definedName>
    <definedName name="住所区分" localSheetId="12" hidden="1">#REF!</definedName>
    <definedName name="住所区分" localSheetId="3" hidden="1">#REF!</definedName>
    <definedName name="住所区分" localSheetId="6" hidden="1">#REF!</definedName>
    <definedName name="住所区分" localSheetId="7" hidden="1">#REF!</definedName>
    <definedName name="住所区分" localSheetId="8" hidden="1">#REF!</definedName>
    <definedName name="住所区分" hidden="1">#REF!</definedName>
    <definedName name="詳細" localSheetId="12" hidden="1">#REF!</definedName>
    <definedName name="詳細" localSheetId="3" hidden="1">#REF!</definedName>
    <definedName name="詳細" localSheetId="6" hidden="1">#REF!</definedName>
    <definedName name="詳細" localSheetId="7" hidden="1">#REF!</definedName>
    <definedName name="詳細" localSheetId="8" hidden="1">#REF!</definedName>
    <definedName name="詳細" hidden="1">#REF!</definedName>
    <definedName name="束原" localSheetId="12" hidden="1">#REF!</definedName>
    <definedName name="束原" localSheetId="3" hidden="1">#REF!</definedName>
    <definedName name="束原" localSheetId="6" hidden="1">#REF!</definedName>
    <definedName name="束原" localSheetId="7" hidden="1">#REF!</definedName>
    <definedName name="束原" localSheetId="8" hidden="1">#REF!</definedName>
    <definedName name="束原" hidden="1">#REF!</definedName>
    <definedName name="大学">'様式第5-3-4.謝金単価報告書'!$CO$19:$CO$29</definedName>
    <definedName name="担当データ">[5]担当者一覧!$B$5:$U$629</definedName>
    <definedName name="担当データ★">[5]担当者一覧!$A$5:$U$629</definedName>
    <definedName name="担当表頭">[5]担当者一覧!$B$1:$U$1</definedName>
    <definedName name="担当表頭★">[5]担当者一覧!$A$1:$U$1</definedName>
    <definedName name="地方公共団体等">'様式第5-3-4.謝金単価報告書'!$CO$45:$CO$54</definedName>
    <definedName name="廃業費">'様式第5-5.経費区分変更申請書'!$BO$18:$BO$21</definedName>
    <definedName name="汎用共通部" localSheetId="12" hidden="1">#REF!</definedName>
    <definedName name="汎用共通部" localSheetId="3" hidden="1">#REF!</definedName>
    <definedName name="汎用共通部" localSheetId="6" hidden="1">#REF!</definedName>
    <definedName name="汎用共通部" localSheetId="7" hidden="1">#REF!</definedName>
    <definedName name="汎用共通部" localSheetId="8" hidden="1">#REF!</definedName>
    <definedName name="汎用共通部" localSheetId="9" hidden="1">#REF!</definedName>
    <definedName name="汎用共通部" localSheetId="10" hidden="1">#REF!</definedName>
    <definedName name="汎用共通部" localSheetId="11" hidden="1">#REF!</definedName>
    <definedName name="汎用共通部" hidden="1">#REF!</definedName>
    <definedName name="表1" localSheetId="12" hidden="1">#REF!</definedName>
    <definedName name="表1" localSheetId="3" hidden="1">#REF!</definedName>
    <definedName name="表1" localSheetId="6" hidden="1">#REF!</definedName>
    <definedName name="表1" localSheetId="7" hidden="1">#REF!</definedName>
    <definedName name="表1" localSheetId="8" hidden="1">#REF!</definedName>
    <definedName name="表1" localSheetId="9" hidden="1">#REF!</definedName>
    <definedName name="表1" localSheetId="10" hidden="1">#REF!</definedName>
    <definedName name="表1" localSheetId="11" hidden="1">#REF!</definedName>
    <definedName name="表1" hidden="1">#REF!</definedName>
    <definedName name="補足説明※２" localSheetId="12" hidden="1">#REF!</definedName>
    <definedName name="補足説明※２" localSheetId="3" hidden="1">#REF!</definedName>
    <definedName name="補足説明※２" localSheetId="6" hidden="1">#REF!</definedName>
    <definedName name="補足説明※２" localSheetId="7" hidden="1">#REF!</definedName>
    <definedName name="補足説明※２" localSheetId="8" hidden="1">#REF!</definedName>
    <definedName name="補足説明※２" localSheetId="9" hidden="1">#REF!</definedName>
    <definedName name="補足説明※２" localSheetId="10" hidden="1">#REF!</definedName>
    <definedName name="補足説明※２" localSheetId="11" hidden="1">#REF!</definedName>
    <definedName name="補足説明※２" hidden="1">#REF!</definedName>
    <definedName name="民間">'様式第5-3-4.謝金単価報告書'!$CO$32:$CO$42</definedName>
  </definedNames>
  <calcPr calcId="191029"/>
  <customWorkbookViews>
    <customWorkbookView name="Aoki, Ren - 個人用ビュー" guid="{CD7EFE45-FC16-4DC2-A97E-0FE1BEB2721A}" mergeInterval="0" personalView="1" maximized="1" xWindow="1912" yWindow="-160" windowWidth="1936" windowHeight="1056" tabRatio="79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 i="15" l="1"/>
  <c r="I11" i="15" l="1"/>
  <c r="I10" i="15"/>
  <c r="I9" i="15"/>
  <c r="I8" i="15"/>
  <c r="I7" i="15"/>
  <c r="I6" i="15"/>
  <c r="G6" i="15" l="1"/>
  <c r="DE24" i="7"/>
  <c r="DE23" i="7"/>
  <c r="DE22" i="7"/>
  <c r="DW24" i="7"/>
  <c r="DW23" i="7"/>
  <c r="DN24" i="7"/>
  <c r="DN23" i="7"/>
  <c r="DE25" i="7"/>
  <c r="P8" i="12"/>
  <c r="T6" i="12"/>
  <c r="P9" i="12"/>
  <c r="F20" i="13"/>
  <c r="N27" i="6"/>
  <c r="AG27" i="6"/>
  <c r="AG28" i="6"/>
  <c r="AG29" i="6"/>
  <c r="AG30" i="6"/>
  <c r="AG31" i="6"/>
  <c r="AG32" i="6"/>
  <c r="N28" i="6"/>
  <c r="N29" i="6"/>
  <c r="N30" i="6"/>
  <c r="N31" i="6"/>
  <c r="N32" i="6"/>
  <c r="AP41" i="6" l="1"/>
  <c r="F12" i="13" l="1"/>
  <c r="F13" i="13"/>
  <c r="F14" i="13"/>
  <c r="F15" i="13"/>
  <c r="F16" i="13"/>
  <c r="DN22" i="7"/>
  <c r="DE21" i="7"/>
  <c r="I4" i="4"/>
  <c r="M23" i="10"/>
  <c r="I7" i="8"/>
  <c r="I5" i="10"/>
  <c r="I5" i="9"/>
  <c r="L10" i="11"/>
  <c r="L8" i="11"/>
  <c r="CM20" i="7"/>
  <c r="DN20" i="7" s="1"/>
  <c r="CD20" i="7"/>
  <c r="DE20" i="7" s="1"/>
  <c r="I7" i="7"/>
  <c r="J4" i="6"/>
  <c r="J31" i="4"/>
  <c r="J30" i="4"/>
  <c r="J29" i="4"/>
  <c r="J28" i="4"/>
  <c r="J27" i="4"/>
  <c r="J26" i="4"/>
  <c r="J25" i="4"/>
  <c r="J24" i="4"/>
  <c r="J23" i="4"/>
  <c r="J22" i="4"/>
  <c r="J21" i="4"/>
  <c r="J20" i="4"/>
  <c r="J19" i="4"/>
  <c r="J18" i="4"/>
  <c r="J17" i="4"/>
  <c r="J16" i="4"/>
  <c r="J15" i="4"/>
  <c r="J14" i="4"/>
  <c r="J13" i="4"/>
  <c r="J12" i="4"/>
  <c r="J11" i="4"/>
  <c r="J10" i="4"/>
  <c r="J9" i="4"/>
  <c r="J8" i="4"/>
  <c r="H4" i="4"/>
  <c r="G4" i="4"/>
  <c r="AK45" i="9"/>
  <c r="BB45" i="9" s="1"/>
  <c r="AK43" i="9"/>
  <c r="BB43" i="9" s="1"/>
  <c r="AK41" i="9"/>
  <c r="BB41" i="9" s="1"/>
  <c r="AK39" i="9"/>
  <c r="BB39" i="9" s="1"/>
  <c r="AK37" i="9"/>
  <c r="AT37" i="9" s="1"/>
  <c r="AK35" i="9"/>
  <c r="BB35" i="9" s="1"/>
  <c r="AK33" i="9"/>
  <c r="AT33" i="9" s="1"/>
  <c r="AK31" i="9"/>
  <c r="BB31" i="9" s="1"/>
  <c r="AK29" i="9"/>
  <c r="AT29" i="9" s="1"/>
  <c r="AK27" i="9"/>
  <c r="BB27" i="9" s="1"/>
  <c r="AK25" i="9"/>
  <c r="BB25" i="9" s="1"/>
  <c r="AK23" i="9"/>
  <c r="BB23" i="9" s="1"/>
  <c r="AK21" i="9"/>
  <c r="AT21" i="9" s="1"/>
  <c r="AK19" i="9"/>
  <c r="BB19" i="9" s="1"/>
  <c r="AK17" i="9"/>
  <c r="AT17" i="9" s="1"/>
  <c r="DN21" i="7"/>
  <c r="DN70" i="7"/>
  <c r="DE70" i="7"/>
  <c r="DE57" i="7"/>
  <c r="CL40" i="8"/>
  <c r="CL38" i="8"/>
  <c r="CL36" i="8"/>
  <c r="CL34" i="8"/>
  <c r="CL32" i="8"/>
  <c r="CL30" i="8"/>
  <c r="CL28" i="8"/>
  <c r="CL26" i="8"/>
  <c r="CL24" i="8"/>
  <c r="CL22" i="8"/>
  <c r="F40" i="8"/>
  <c r="F38" i="8"/>
  <c r="F36" i="8"/>
  <c r="F34" i="8"/>
  <c r="F32" i="8"/>
  <c r="F30" i="8"/>
  <c r="F28" i="8"/>
  <c r="F26" i="8"/>
  <c r="F24" i="8"/>
  <c r="F22" i="8"/>
  <c r="E25" i="10"/>
  <c r="BF25" i="10" s="1"/>
  <c r="DE26" i="7"/>
  <c r="BX40" i="8"/>
  <c r="CG40" i="8" s="1"/>
  <c r="BX38" i="8"/>
  <c r="CG38" i="8" s="1"/>
  <c r="BX36" i="8"/>
  <c r="CG36" i="8" s="1"/>
  <c r="BX32" i="8"/>
  <c r="CG32" i="8" s="1"/>
  <c r="BX30" i="8"/>
  <c r="BX28" i="8"/>
  <c r="BX26" i="8"/>
  <c r="BX24" i="8"/>
  <c r="BO40" i="8"/>
  <c r="BO38" i="8"/>
  <c r="BO36" i="8"/>
  <c r="BO34" i="8"/>
  <c r="BO32" i="8"/>
  <c r="BO30" i="8"/>
  <c r="BO28" i="8"/>
  <c r="BO26" i="8"/>
  <c r="BO24" i="8"/>
  <c r="BO22" i="8"/>
  <c r="E55" i="10"/>
  <c r="BF55" i="10" s="1"/>
  <c r="E53" i="10"/>
  <c r="BF53" i="10" s="1"/>
  <c r="E51" i="10"/>
  <c r="BF51" i="10" s="1"/>
  <c r="E49" i="10"/>
  <c r="BF49" i="10" s="1"/>
  <c r="E47" i="10"/>
  <c r="BF47" i="10" s="1"/>
  <c r="E45" i="10"/>
  <c r="BF45" i="10" s="1"/>
  <c r="E43" i="10"/>
  <c r="BF43" i="10" s="1"/>
  <c r="E41" i="10"/>
  <c r="BF41" i="10" s="1"/>
  <c r="E39" i="10"/>
  <c r="BF39" i="10" s="1"/>
  <c r="E37" i="10"/>
  <c r="BF37" i="10" s="1"/>
  <c r="E35" i="10"/>
  <c r="BF35" i="10" s="1"/>
  <c r="E33" i="10"/>
  <c r="BF33" i="10" s="1"/>
  <c r="E31" i="10"/>
  <c r="BF31" i="10" s="1"/>
  <c r="E29" i="10"/>
  <c r="BF29" i="10" s="1"/>
  <c r="E27" i="10"/>
  <c r="BF27" i="10" s="1"/>
  <c r="U55" i="10"/>
  <c r="M55" i="10"/>
  <c r="U53" i="10"/>
  <c r="M53" i="10"/>
  <c r="U51" i="10"/>
  <c r="M51" i="10"/>
  <c r="U49" i="10"/>
  <c r="M49" i="10"/>
  <c r="U47" i="10"/>
  <c r="M47" i="10"/>
  <c r="U45" i="10"/>
  <c r="M45" i="10"/>
  <c r="U43" i="10"/>
  <c r="M43" i="10"/>
  <c r="U41" i="10"/>
  <c r="M41" i="10"/>
  <c r="U39" i="10"/>
  <c r="M39" i="10"/>
  <c r="U37" i="10"/>
  <c r="M37" i="10"/>
  <c r="M35" i="10"/>
  <c r="M33" i="10"/>
  <c r="M31" i="10"/>
  <c r="M29" i="10"/>
  <c r="M27" i="10"/>
  <c r="M25" i="10"/>
  <c r="CV70" i="7"/>
  <c r="D70" i="7"/>
  <c r="DN69" i="7"/>
  <c r="DE69" i="7"/>
  <c r="CV69" i="7"/>
  <c r="D69" i="7"/>
  <c r="DN68" i="7"/>
  <c r="DE68" i="7"/>
  <c r="CV68" i="7"/>
  <c r="D68" i="7"/>
  <c r="DN67" i="7"/>
  <c r="DE67" i="7"/>
  <c r="CV67" i="7"/>
  <c r="D67" i="7"/>
  <c r="DN66" i="7"/>
  <c r="DE66" i="7"/>
  <c r="DW66" i="7" s="1"/>
  <c r="CV66" i="7"/>
  <c r="D66" i="7"/>
  <c r="DN65" i="7"/>
  <c r="DE65" i="7"/>
  <c r="CV65" i="7"/>
  <c r="D65" i="7"/>
  <c r="DN64" i="7"/>
  <c r="DE64" i="7"/>
  <c r="DW64" i="7" s="1"/>
  <c r="CV64" i="7"/>
  <c r="D64" i="7"/>
  <c r="DN63" i="7"/>
  <c r="DE63" i="7"/>
  <c r="CV63" i="7"/>
  <c r="D63" i="7"/>
  <c r="DN62" i="7"/>
  <c r="DE62" i="7"/>
  <c r="CV62" i="7"/>
  <c r="D62" i="7"/>
  <c r="DN61" i="7"/>
  <c r="DE61" i="7"/>
  <c r="CV61" i="7"/>
  <c r="D61" i="7"/>
  <c r="DN60" i="7"/>
  <c r="DE60" i="7"/>
  <c r="DW60" i="7" s="1"/>
  <c r="CV60" i="7"/>
  <c r="D60" i="7"/>
  <c r="DN59" i="7"/>
  <c r="DE59" i="7"/>
  <c r="CV59" i="7"/>
  <c r="D59" i="7"/>
  <c r="DN58" i="7"/>
  <c r="DE58" i="7"/>
  <c r="DW58" i="7" s="1"/>
  <c r="CV58" i="7"/>
  <c r="D58" i="7"/>
  <c r="DN57" i="7"/>
  <c r="CV57" i="7"/>
  <c r="D57" i="7"/>
  <c r="DN56" i="7"/>
  <c r="DE56" i="7"/>
  <c r="CV56" i="7"/>
  <c r="D56" i="7"/>
  <c r="DN55" i="7"/>
  <c r="DE55" i="7"/>
  <c r="CV55" i="7"/>
  <c r="D55" i="7"/>
  <c r="DN54" i="7"/>
  <c r="DE54" i="7"/>
  <c r="CV54" i="7"/>
  <c r="D54" i="7"/>
  <c r="DN53" i="7"/>
  <c r="DE53" i="7"/>
  <c r="CV53" i="7"/>
  <c r="D53" i="7"/>
  <c r="DN52" i="7"/>
  <c r="DE52" i="7"/>
  <c r="CV52" i="7"/>
  <c r="D52" i="7"/>
  <c r="DN51" i="7"/>
  <c r="DE51" i="7"/>
  <c r="CV51" i="7"/>
  <c r="D51" i="7"/>
  <c r="DN50" i="7"/>
  <c r="DE50" i="7"/>
  <c r="CV50" i="7"/>
  <c r="D50" i="7"/>
  <c r="DN49" i="7"/>
  <c r="DE49" i="7"/>
  <c r="DW49" i="7" s="1"/>
  <c r="CV49" i="7"/>
  <c r="D49" i="7"/>
  <c r="DN48" i="7"/>
  <c r="DE48" i="7"/>
  <c r="CV48" i="7"/>
  <c r="D48" i="7"/>
  <c r="DN47" i="7"/>
  <c r="DE47" i="7"/>
  <c r="CV47" i="7"/>
  <c r="D47" i="7"/>
  <c r="DN46" i="7"/>
  <c r="DE46" i="7"/>
  <c r="CV46" i="7"/>
  <c r="D46" i="7"/>
  <c r="DN45" i="7"/>
  <c r="DE45" i="7"/>
  <c r="DW45" i="7" s="1"/>
  <c r="CV45" i="7"/>
  <c r="D45" i="7"/>
  <c r="DN44" i="7"/>
  <c r="DE44" i="7"/>
  <c r="CV44" i="7"/>
  <c r="D44" i="7"/>
  <c r="DN43" i="7"/>
  <c r="DE43" i="7"/>
  <c r="CV43" i="7"/>
  <c r="D43" i="7"/>
  <c r="DN42" i="7"/>
  <c r="DE42" i="7"/>
  <c r="CV42" i="7"/>
  <c r="D42" i="7"/>
  <c r="DN41" i="7"/>
  <c r="DE41" i="7"/>
  <c r="DW41" i="7" s="1"/>
  <c r="CV41" i="7"/>
  <c r="D41" i="7"/>
  <c r="DN40" i="7"/>
  <c r="DE40" i="7"/>
  <c r="CV40" i="7"/>
  <c r="D40" i="7"/>
  <c r="DN39" i="7"/>
  <c r="DE39" i="7"/>
  <c r="CV39" i="7"/>
  <c r="D39" i="7"/>
  <c r="DN38" i="7"/>
  <c r="DE38" i="7"/>
  <c r="CV38" i="7"/>
  <c r="D38" i="7"/>
  <c r="DN37" i="7"/>
  <c r="DE37" i="7"/>
  <c r="DW37" i="7" s="1"/>
  <c r="CV37" i="7"/>
  <c r="D37" i="7"/>
  <c r="DN36" i="7"/>
  <c r="DE36" i="7"/>
  <c r="CV36" i="7"/>
  <c r="D36" i="7"/>
  <c r="DN35" i="7"/>
  <c r="DE35" i="7"/>
  <c r="CV35" i="7"/>
  <c r="D35" i="7"/>
  <c r="DN34" i="7"/>
  <c r="DE34" i="7"/>
  <c r="CV34" i="7"/>
  <c r="D34" i="7"/>
  <c r="DN33" i="7"/>
  <c r="DE33" i="7"/>
  <c r="DW33" i="7" s="1"/>
  <c r="CV33" i="7"/>
  <c r="D33" i="7"/>
  <c r="DN32" i="7"/>
  <c r="DE32" i="7"/>
  <c r="CV32" i="7"/>
  <c r="D32" i="7"/>
  <c r="DN31" i="7"/>
  <c r="DE31" i="7"/>
  <c r="CV31" i="7"/>
  <c r="D31" i="7"/>
  <c r="DN26" i="7"/>
  <c r="CV26" i="7"/>
  <c r="D30" i="7"/>
  <c r="DN30" i="7"/>
  <c r="DE30" i="7"/>
  <c r="CV30" i="7"/>
  <c r="D29" i="7"/>
  <c r="DN29" i="7"/>
  <c r="DE29" i="7"/>
  <c r="CV29" i="7"/>
  <c r="D28" i="7"/>
  <c r="DN28" i="7"/>
  <c r="DE28" i="7"/>
  <c r="DW28" i="7" s="1"/>
  <c r="CV28" i="7"/>
  <c r="D27" i="7"/>
  <c r="DN27" i="7"/>
  <c r="DE27" i="7"/>
  <c r="CV27" i="7"/>
  <c r="D26" i="7"/>
  <c r="DN25" i="7"/>
  <c r="CV25" i="7"/>
  <c r="D25" i="7"/>
  <c r="CV24" i="7"/>
  <c r="D24" i="7"/>
  <c r="CV23" i="7"/>
  <c r="D23" i="7"/>
  <c r="CV22" i="7"/>
  <c r="D22" i="7"/>
  <c r="CV21" i="7"/>
  <c r="D21" i="7"/>
  <c r="U27" i="10"/>
  <c r="U33" i="10"/>
  <c r="U35" i="10"/>
  <c r="U25" i="10"/>
  <c r="E21" i="10"/>
  <c r="BF21" i="10" s="1"/>
  <c r="E17" i="10"/>
  <c r="BF17" i="10" s="1"/>
  <c r="M21" i="10"/>
  <c r="M19" i="10"/>
  <c r="M17" i="10"/>
  <c r="E23" i="10"/>
  <c r="BF23" i="10" s="1"/>
  <c r="E19" i="10"/>
  <c r="BF19" i="10" s="1"/>
  <c r="U23" i="10"/>
  <c r="U19" i="10"/>
  <c r="U17" i="10"/>
  <c r="AK15" i="9"/>
  <c r="AT15" i="9" s="1"/>
  <c r="U31" i="10"/>
  <c r="BX22" i="8"/>
  <c r="CG22" i="8" s="1"/>
  <c r="U29" i="10"/>
  <c r="BX34" i="8"/>
  <c r="CG34" i="8" s="1"/>
  <c r="U21" i="10"/>
  <c r="DW25" i="7" l="1"/>
  <c r="DW70" i="7"/>
  <c r="CG24" i="8"/>
  <c r="DW62" i="7"/>
  <c r="DW68" i="7"/>
  <c r="CG26" i="8"/>
  <c r="DW21" i="7"/>
  <c r="DW53" i="7"/>
  <c r="CG28" i="8"/>
  <c r="DW30" i="7"/>
  <c r="CG30" i="8"/>
  <c r="DW22" i="7"/>
  <c r="DW34" i="7"/>
  <c r="DW36" i="7"/>
  <c r="DW38" i="7"/>
  <c r="DW40" i="7"/>
  <c r="DW42" i="7"/>
  <c r="DW44" i="7"/>
  <c r="DW46" i="7"/>
  <c r="DW48" i="7"/>
  <c r="DW50" i="7"/>
  <c r="DW52" i="7"/>
  <c r="DW54" i="7"/>
  <c r="DW56" i="7"/>
  <c r="DW27" i="7"/>
  <c r="DW29" i="7"/>
  <c r="DW35" i="7"/>
  <c r="DW57" i="7"/>
  <c r="F23" i="9"/>
  <c r="DW59" i="7"/>
  <c r="DW61" i="7"/>
  <c r="DW63" i="7"/>
  <c r="DW65" i="7"/>
  <c r="DW67" i="7"/>
  <c r="DW69" i="7"/>
  <c r="DW39" i="7"/>
  <c r="DW43" i="7"/>
  <c r="DW47" i="7"/>
  <c r="DW51" i="7"/>
  <c r="DW55" i="7"/>
  <c r="F21" i="9"/>
  <c r="AT45" i="9"/>
  <c r="F37" i="9"/>
  <c r="F15" i="9"/>
  <c r="F43" i="9"/>
  <c r="F35" i="9"/>
  <c r="F27" i="9"/>
  <c r="F19" i="9"/>
  <c r="DW26" i="7"/>
  <c r="F41" i="9"/>
  <c r="F33" i="9"/>
  <c r="F25" i="9"/>
  <c r="F17" i="9"/>
  <c r="F45" i="9"/>
  <c r="F29" i="9"/>
  <c r="DW31" i="7"/>
  <c r="DW32" i="7"/>
  <c r="F39" i="9"/>
  <c r="F31" i="9"/>
  <c r="J4" i="4"/>
  <c r="K4" i="4" s="1"/>
  <c r="D30" i="3" s="1"/>
  <c r="AT43" i="9"/>
  <c r="AT41" i="9"/>
  <c r="BB29" i="9"/>
  <c r="AT25" i="9"/>
  <c r="BB15" i="9"/>
  <c r="AT31" i="9"/>
  <c r="AT39" i="9"/>
  <c r="AT35" i="9"/>
  <c r="BB21" i="9"/>
  <c r="BB37" i="9"/>
  <c r="AT19" i="9"/>
  <c r="BB17" i="9"/>
  <c r="BB33" i="9"/>
  <c r="AT27" i="9"/>
  <c r="AT23" i="9"/>
  <c r="Q33" i="6" l="1"/>
  <c r="Q36" i="6" s="1"/>
  <c r="AJ33" i="6"/>
  <c r="AJ36" i="6" s="1"/>
  <c r="AF39" i="6" l="1"/>
</calcChain>
</file>

<file path=xl/sharedStrings.xml><?xml version="1.0" encoding="utf-8"?>
<sst xmlns="http://schemas.openxmlformats.org/spreadsheetml/2006/main" count="1866" uniqueCount="827">
  <si>
    <t>年</t>
    <rPh sb="0" eb="1">
      <t>ネン</t>
    </rPh>
    <phoneticPr fontId="16"/>
  </si>
  <si>
    <t>凡例</t>
    <rPh sb="0" eb="2">
      <t>ハンレイ</t>
    </rPh>
    <phoneticPr fontId="16"/>
  </si>
  <si>
    <t>入力</t>
    <rPh sb="0" eb="2">
      <t>ニュウリョク</t>
    </rPh>
    <phoneticPr fontId="16"/>
  </si>
  <si>
    <t>交付申請番号</t>
    <rPh sb="0" eb="2">
      <t>コウフ</t>
    </rPh>
    <rPh sb="2" eb="4">
      <t>シンセイ</t>
    </rPh>
    <rPh sb="4" eb="6">
      <t>バンゴウ</t>
    </rPh>
    <phoneticPr fontId="19"/>
  </si>
  <si>
    <t>※本様式の記入方法は『補助金交付のための事務手引書』および『(別紙3)実績報告時の提出様式に関する記入方法』を確認すること</t>
    <phoneticPr fontId="16"/>
  </si>
  <si>
    <t>月</t>
    <rPh sb="0" eb="1">
      <t>ツキ</t>
    </rPh>
    <phoneticPr fontId="16"/>
  </si>
  <si>
    <t>日</t>
    <rPh sb="0" eb="1">
      <t>ニチ</t>
    </rPh>
    <phoneticPr fontId="16"/>
  </si>
  <si>
    <t>円</t>
    <rPh sb="0" eb="1">
      <t>エン</t>
    </rPh>
    <phoneticPr fontId="16"/>
  </si>
  <si>
    <t>自動
表示</t>
    <rPh sb="0" eb="2">
      <t>ジドウ</t>
    </rPh>
    <rPh sb="3" eb="5">
      <t>ヒョウジ</t>
    </rPh>
    <phoneticPr fontId="16"/>
  </si>
  <si>
    <t>補助対象経費で「謝金」を申請している場合、時間単価と従事時間を記入すること</t>
    <rPh sb="0" eb="2">
      <t>ホジョ</t>
    </rPh>
    <rPh sb="2" eb="4">
      <t>タイショウ</t>
    </rPh>
    <rPh sb="4" eb="6">
      <t>ケイヒ</t>
    </rPh>
    <rPh sb="8" eb="10">
      <t>シャキン</t>
    </rPh>
    <rPh sb="12" eb="14">
      <t>シンセイ</t>
    </rPh>
    <rPh sb="18" eb="20">
      <t>バアイ</t>
    </rPh>
    <rPh sb="21" eb="23">
      <t>ジカン</t>
    </rPh>
    <rPh sb="23" eb="25">
      <t>タンカ</t>
    </rPh>
    <rPh sb="26" eb="28">
      <t>ジュウジ</t>
    </rPh>
    <rPh sb="28" eb="30">
      <t>ジカン</t>
    </rPh>
    <rPh sb="31" eb="33">
      <t>キニュウ</t>
    </rPh>
    <phoneticPr fontId="16"/>
  </si>
  <si>
    <t>※「時間単価」と「従事時間」を記入することで支払金額(消費税抜)は自動計算される</t>
    <rPh sb="2" eb="4">
      <t>ジカン</t>
    </rPh>
    <rPh sb="4" eb="6">
      <t>タンカ</t>
    </rPh>
    <rPh sb="9" eb="11">
      <t>ジュウジ</t>
    </rPh>
    <rPh sb="11" eb="13">
      <t>ジカン</t>
    </rPh>
    <rPh sb="15" eb="17">
      <t>キニュウ</t>
    </rPh>
    <rPh sb="22" eb="24">
      <t>シハライ</t>
    </rPh>
    <rPh sb="24" eb="26">
      <t>キンガク</t>
    </rPh>
    <rPh sb="27" eb="30">
      <t>ショウヒゼイ</t>
    </rPh>
    <rPh sb="30" eb="31">
      <t>ヌ</t>
    </rPh>
    <rPh sb="33" eb="35">
      <t>ジドウ</t>
    </rPh>
    <rPh sb="35" eb="37">
      <t>ケイサン</t>
    </rPh>
    <phoneticPr fontId="16"/>
  </si>
  <si>
    <t>・社内規程有無：謝金に関する社内規程がある場合に"○"を記入</t>
    <rPh sb="1" eb="3">
      <t>シャナイ</t>
    </rPh>
    <rPh sb="3" eb="5">
      <t>キテイ</t>
    </rPh>
    <rPh sb="5" eb="7">
      <t>ウム</t>
    </rPh>
    <rPh sb="8" eb="10">
      <t>シャキン</t>
    </rPh>
    <rPh sb="11" eb="12">
      <t>カン</t>
    </rPh>
    <rPh sb="14" eb="16">
      <t>シャナイ</t>
    </rPh>
    <rPh sb="16" eb="18">
      <t>キテイ</t>
    </rPh>
    <rPh sb="21" eb="23">
      <t>バアイ</t>
    </rPh>
    <rPh sb="28" eb="30">
      <t>キニュウ</t>
    </rPh>
    <phoneticPr fontId="16"/>
  </si>
  <si>
    <t>・過去実例有無：過去に利用した補助金等がある場合に"○"を記入（受託した補助金における実際単価を確認できる証拠書類を添付）</t>
    <rPh sb="1" eb="3">
      <t>カコ</t>
    </rPh>
    <rPh sb="3" eb="5">
      <t>ジツレイ</t>
    </rPh>
    <rPh sb="5" eb="7">
      <t>ウム</t>
    </rPh>
    <rPh sb="8" eb="10">
      <t>カコ</t>
    </rPh>
    <rPh sb="11" eb="13">
      <t>リヨウ</t>
    </rPh>
    <rPh sb="15" eb="18">
      <t>ホジョキン</t>
    </rPh>
    <rPh sb="18" eb="19">
      <t>トウ</t>
    </rPh>
    <rPh sb="22" eb="24">
      <t>バアイ</t>
    </rPh>
    <rPh sb="29" eb="31">
      <t>キニュウ</t>
    </rPh>
    <rPh sb="32" eb="34">
      <t>ジュタク</t>
    </rPh>
    <rPh sb="36" eb="39">
      <t>ホジョキン</t>
    </rPh>
    <rPh sb="43" eb="45">
      <t>ジッサイ</t>
    </rPh>
    <rPh sb="45" eb="47">
      <t>タンカ</t>
    </rPh>
    <rPh sb="48" eb="50">
      <t>カクニン</t>
    </rPh>
    <rPh sb="53" eb="55">
      <t>ショウコ</t>
    </rPh>
    <rPh sb="55" eb="57">
      <t>ショルイ</t>
    </rPh>
    <rPh sb="58" eb="60">
      <t>テンプ</t>
    </rPh>
    <phoneticPr fontId="16"/>
  </si>
  <si>
    <t>・補助事業事務処理マニュアルにある職位：上記に該当しない場合に、本様式下部にある【補足】の分野別職位を記入</t>
    <rPh sb="1" eb="3">
      <t>ホジョ</t>
    </rPh>
    <rPh sb="3" eb="5">
      <t>ジギョウ</t>
    </rPh>
    <rPh sb="5" eb="7">
      <t>ジム</t>
    </rPh>
    <rPh sb="7" eb="9">
      <t>ショリ</t>
    </rPh>
    <rPh sb="17" eb="19">
      <t>ショクイ</t>
    </rPh>
    <rPh sb="20" eb="22">
      <t>ジョウキ</t>
    </rPh>
    <rPh sb="23" eb="25">
      <t>ガイトウ</t>
    </rPh>
    <rPh sb="28" eb="30">
      <t>バアイ</t>
    </rPh>
    <rPh sb="32" eb="33">
      <t>ホン</t>
    </rPh>
    <rPh sb="33" eb="35">
      <t>ヨウシキ</t>
    </rPh>
    <rPh sb="35" eb="37">
      <t>カブ</t>
    </rPh>
    <rPh sb="41" eb="43">
      <t>ホソク</t>
    </rPh>
    <rPh sb="45" eb="47">
      <t>ブンヤ</t>
    </rPh>
    <rPh sb="47" eb="48">
      <t>ベツ</t>
    </rPh>
    <rPh sb="48" eb="50">
      <t>ショクイ</t>
    </rPh>
    <rPh sb="51" eb="53">
      <t>キニュウ</t>
    </rPh>
    <phoneticPr fontId="16"/>
  </si>
  <si>
    <t>経費
番号</t>
    <rPh sb="0" eb="2">
      <t>ケイヒ</t>
    </rPh>
    <rPh sb="3" eb="5">
      <t>バンゴウ</t>
    </rPh>
    <phoneticPr fontId="16"/>
  </si>
  <si>
    <t>費目名</t>
    <rPh sb="0" eb="2">
      <t>ヒモク</t>
    </rPh>
    <rPh sb="2" eb="3">
      <t>メイ</t>
    </rPh>
    <phoneticPr fontId="16"/>
  </si>
  <si>
    <t>専門家名</t>
    <rPh sb="0" eb="3">
      <t>センモンカ</t>
    </rPh>
    <rPh sb="3" eb="4">
      <t>メイ</t>
    </rPh>
    <phoneticPr fontId="16"/>
  </si>
  <si>
    <t>時間単価</t>
    <rPh sb="0" eb="2">
      <t>ジカン</t>
    </rPh>
    <rPh sb="2" eb="4">
      <t>タンカ</t>
    </rPh>
    <phoneticPr fontId="16"/>
  </si>
  <si>
    <t>従事時間</t>
    <rPh sb="0" eb="2">
      <t>ジュウジ</t>
    </rPh>
    <rPh sb="2" eb="4">
      <t>ジカン</t>
    </rPh>
    <phoneticPr fontId="16"/>
  </si>
  <si>
    <t>支払金額（消費税抜)</t>
    <rPh sb="0" eb="2">
      <t>シハライ</t>
    </rPh>
    <rPh sb="2" eb="4">
      <t>キンガク</t>
    </rPh>
    <rPh sb="5" eb="8">
      <t>ショウヒゼイ</t>
    </rPh>
    <rPh sb="8" eb="9">
      <t>ヌ</t>
    </rPh>
    <phoneticPr fontId="16"/>
  </si>
  <si>
    <t>社内規程
有無</t>
    <rPh sb="0" eb="2">
      <t>シャナイ</t>
    </rPh>
    <rPh sb="2" eb="4">
      <t>キテイ</t>
    </rPh>
    <rPh sb="5" eb="7">
      <t>ウム</t>
    </rPh>
    <phoneticPr fontId="16"/>
  </si>
  <si>
    <t>過去実例に関する証憑有無</t>
    <rPh sb="0" eb="2">
      <t>カコ</t>
    </rPh>
    <rPh sb="2" eb="4">
      <t>ジツレイ</t>
    </rPh>
    <rPh sb="5" eb="6">
      <t>カン</t>
    </rPh>
    <rPh sb="8" eb="10">
      <t>ショウヒョウ</t>
    </rPh>
    <rPh sb="10" eb="12">
      <t>ウム</t>
    </rPh>
    <phoneticPr fontId="16"/>
  </si>
  <si>
    <t>補助事業事務処理
マニュアルにおける職位</t>
    <rPh sb="0" eb="2">
      <t>ホジョ</t>
    </rPh>
    <rPh sb="2" eb="4">
      <t>ジギョウ</t>
    </rPh>
    <rPh sb="4" eb="6">
      <t>ジム</t>
    </rPh>
    <rPh sb="6" eb="8">
      <t>ショリ</t>
    </rPh>
    <rPh sb="18" eb="20">
      <t>ショクイ</t>
    </rPh>
    <phoneticPr fontId="16"/>
  </si>
  <si>
    <t>時間</t>
    <rPh sb="0" eb="2">
      <t>ジカン</t>
    </rPh>
    <phoneticPr fontId="16"/>
  </si>
  <si>
    <t>単位：円</t>
    <rPh sb="0" eb="2">
      <t>タンイ</t>
    </rPh>
    <rPh sb="3" eb="4">
      <t>エン</t>
    </rPh>
    <phoneticPr fontId="16"/>
  </si>
  <si>
    <t>標準単価</t>
    <rPh sb="0" eb="2">
      <t>ヒョウジュン</t>
    </rPh>
    <rPh sb="2" eb="4">
      <t>タンカ</t>
    </rPh>
    <phoneticPr fontId="16"/>
  </si>
  <si>
    <t>分野別職位等</t>
    <rPh sb="0" eb="2">
      <t>ブンヤ</t>
    </rPh>
    <rPh sb="2" eb="3">
      <t>ベツ</t>
    </rPh>
    <rPh sb="3" eb="5">
      <t>ショクイ</t>
    </rPh>
    <rPh sb="5" eb="6">
      <t>トウ</t>
    </rPh>
    <phoneticPr fontId="16"/>
  </si>
  <si>
    <t>区分</t>
    <rPh sb="0" eb="2">
      <t>クブン</t>
    </rPh>
    <phoneticPr fontId="16"/>
  </si>
  <si>
    <t>大学の職位</t>
    <rPh sb="0" eb="2">
      <t>ダイガク</t>
    </rPh>
    <rPh sb="3" eb="5">
      <t>ショクイ</t>
    </rPh>
    <phoneticPr fontId="16"/>
  </si>
  <si>
    <t>大学の職位にある者の
平均勤続年数</t>
    <rPh sb="0" eb="2">
      <t>ダイガク</t>
    </rPh>
    <rPh sb="3" eb="5">
      <t>ショクイ</t>
    </rPh>
    <rPh sb="8" eb="9">
      <t>モノ</t>
    </rPh>
    <rPh sb="11" eb="13">
      <t>ヘイキン</t>
    </rPh>
    <rPh sb="13" eb="15">
      <t>キンゾク</t>
    </rPh>
    <rPh sb="15" eb="17">
      <t>ネンスウ</t>
    </rPh>
    <phoneticPr fontId="16"/>
  </si>
  <si>
    <t>民間</t>
    <rPh sb="0" eb="2">
      <t>ミンカン</t>
    </rPh>
    <phoneticPr fontId="16"/>
  </si>
  <si>
    <t>地方公共団体等</t>
    <rPh sb="0" eb="2">
      <t>チホウ</t>
    </rPh>
    <rPh sb="2" eb="4">
      <t>コウキョウ</t>
    </rPh>
    <rPh sb="4" eb="6">
      <t>ダンタイ</t>
    </rPh>
    <rPh sb="6" eb="7">
      <t>トウ</t>
    </rPh>
    <phoneticPr fontId="16"/>
  </si>
  <si>
    <t>①</t>
    <phoneticPr fontId="16"/>
  </si>
  <si>
    <t>大学学長級</t>
    <rPh sb="0" eb="2">
      <t>ダイガク</t>
    </rPh>
    <rPh sb="2" eb="4">
      <t>ガクチョウ</t>
    </rPh>
    <rPh sb="4" eb="5">
      <t>キュウ</t>
    </rPh>
    <phoneticPr fontId="16"/>
  </si>
  <si>
    <t>17年以上</t>
    <rPh sb="2" eb="3">
      <t>ネン</t>
    </rPh>
    <rPh sb="3" eb="5">
      <t>イジョウ</t>
    </rPh>
    <phoneticPr fontId="16"/>
  </si>
  <si>
    <t>会長・社長・役員級</t>
    <rPh sb="0" eb="2">
      <t>カイチョウ</t>
    </rPh>
    <rPh sb="3" eb="5">
      <t>シャチョウ</t>
    </rPh>
    <rPh sb="6" eb="8">
      <t>ヤクイン</t>
    </rPh>
    <rPh sb="8" eb="9">
      <t>キュウ</t>
    </rPh>
    <phoneticPr fontId="16"/>
  </si>
  <si>
    <t>知事・市町村長</t>
    <rPh sb="0" eb="2">
      <t>チジ</t>
    </rPh>
    <rPh sb="3" eb="5">
      <t>シチョウ</t>
    </rPh>
    <rPh sb="5" eb="7">
      <t>ソンチョウ</t>
    </rPh>
    <phoneticPr fontId="16"/>
  </si>
  <si>
    <t>②</t>
    <phoneticPr fontId="16"/>
  </si>
  <si>
    <t>大学副学長級</t>
    <rPh sb="0" eb="2">
      <t>ダイガク</t>
    </rPh>
    <rPh sb="2" eb="5">
      <t>フクガクチョウ</t>
    </rPh>
    <rPh sb="5" eb="6">
      <t>キュウ</t>
    </rPh>
    <phoneticPr fontId="16"/>
  </si>
  <si>
    <t>③</t>
    <phoneticPr fontId="16"/>
  </si>
  <si>
    <t>大学学部長級</t>
    <rPh sb="0" eb="2">
      <t>ダイガク</t>
    </rPh>
    <rPh sb="2" eb="4">
      <t>ガクブ</t>
    </rPh>
    <rPh sb="4" eb="5">
      <t>チョウ</t>
    </rPh>
    <rPh sb="5" eb="6">
      <t>キュウ</t>
    </rPh>
    <phoneticPr fontId="16"/>
  </si>
  <si>
    <t>④</t>
    <phoneticPr fontId="16"/>
  </si>
  <si>
    <t>大学教授級1</t>
    <rPh sb="0" eb="2">
      <t>ダイガク</t>
    </rPh>
    <rPh sb="2" eb="4">
      <t>キョウジュ</t>
    </rPh>
    <rPh sb="4" eb="5">
      <t>キュウ</t>
    </rPh>
    <phoneticPr fontId="16"/>
  </si>
  <si>
    <t>工場長級</t>
    <rPh sb="0" eb="2">
      <t>コウジョウ</t>
    </rPh>
    <rPh sb="2" eb="3">
      <t>オサ</t>
    </rPh>
    <rPh sb="3" eb="4">
      <t>キュウ</t>
    </rPh>
    <phoneticPr fontId="16"/>
  </si>
  <si>
    <t>部長級</t>
    <rPh sb="0" eb="3">
      <t>ブチョウキュウ</t>
    </rPh>
    <phoneticPr fontId="16"/>
  </si>
  <si>
    <t>⑤</t>
    <phoneticPr fontId="16"/>
  </si>
  <si>
    <t>大学教授級2</t>
    <rPh sb="0" eb="2">
      <t>ダイガク</t>
    </rPh>
    <rPh sb="2" eb="4">
      <t>キョウジュ</t>
    </rPh>
    <rPh sb="4" eb="5">
      <t>キュウ</t>
    </rPh>
    <phoneticPr fontId="16"/>
  </si>
  <si>
    <t>12年以上</t>
    <rPh sb="2" eb="5">
      <t>ネンイジョウ</t>
    </rPh>
    <phoneticPr fontId="16"/>
  </si>
  <si>
    <t>―</t>
    <phoneticPr fontId="16"/>
  </si>
  <si>
    <t>⑥</t>
    <phoneticPr fontId="16"/>
  </si>
  <si>
    <t>大学準教授級</t>
    <rPh sb="0" eb="2">
      <t>ダイガク</t>
    </rPh>
    <rPh sb="2" eb="3">
      <t>ジュン</t>
    </rPh>
    <rPh sb="3" eb="5">
      <t>キョウジュ</t>
    </rPh>
    <rPh sb="5" eb="6">
      <t>キュウ</t>
    </rPh>
    <phoneticPr fontId="16"/>
  </si>
  <si>
    <t>課長級</t>
    <rPh sb="0" eb="3">
      <t>カチョウキュウ</t>
    </rPh>
    <phoneticPr fontId="16"/>
  </si>
  <si>
    <t>⑦</t>
    <phoneticPr fontId="16"/>
  </si>
  <si>
    <t>大学講師級</t>
    <rPh sb="0" eb="2">
      <t>ダイガク</t>
    </rPh>
    <rPh sb="2" eb="4">
      <t>コウシ</t>
    </rPh>
    <rPh sb="4" eb="5">
      <t>キュウ</t>
    </rPh>
    <phoneticPr fontId="16"/>
  </si>
  <si>
    <t>12年未満</t>
    <rPh sb="2" eb="3">
      <t>ネン</t>
    </rPh>
    <rPh sb="3" eb="5">
      <t>ミマン</t>
    </rPh>
    <phoneticPr fontId="16"/>
  </si>
  <si>
    <t>課長代理級</t>
    <rPh sb="0" eb="2">
      <t>カチョウ</t>
    </rPh>
    <rPh sb="2" eb="4">
      <t>ダイリ</t>
    </rPh>
    <rPh sb="4" eb="5">
      <t>キュウ</t>
    </rPh>
    <phoneticPr fontId="16"/>
  </si>
  <si>
    <t>室長級</t>
    <rPh sb="0" eb="2">
      <t>シツチョウ</t>
    </rPh>
    <rPh sb="2" eb="3">
      <t>キュウ</t>
    </rPh>
    <phoneticPr fontId="16"/>
  </si>
  <si>
    <t>⑧</t>
    <phoneticPr fontId="16"/>
  </si>
  <si>
    <t>大学助教・助手級</t>
    <rPh sb="0" eb="2">
      <t>ダイガク</t>
    </rPh>
    <rPh sb="2" eb="4">
      <t>ジョキョウ</t>
    </rPh>
    <rPh sb="5" eb="7">
      <t>ジョシュ</t>
    </rPh>
    <rPh sb="7" eb="8">
      <t>キュウ</t>
    </rPh>
    <phoneticPr fontId="16"/>
  </si>
  <si>
    <t>係長・主任級</t>
    <rPh sb="0" eb="2">
      <t>カカリチョウ</t>
    </rPh>
    <rPh sb="3" eb="5">
      <t>シュニン</t>
    </rPh>
    <rPh sb="5" eb="6">
      <t>キュウ</t>
    </rPh>
    <phoneticPr fontId="16"/>
  </si>
  <si>
    <t>課長補佐級</t>
    <rPh sb="0" eb="2">
      <t>カチョウ</t>
    </rPh>
    <rPh sb="2" eb="4">
      <t>ホサ</t>
    </rPh>
    <rPh sb="4" eb="5">
      <t>キュウ</t>
    </rPh>
    <phoneticPr fontId="16"/>
  </si>
  <si>
    <t>⑨</t>
    <phoneticPr fontId="16"/>
  </si>
  <si>
    <t>大学助手級以下1</t>
    <rPh sb="0" eb="2">
      <t>ダイガク</t>
    </rPh>
    <rPh sb="2" eb="4">
      <t>ジョシュ</t>
    </rPh>
    <rPh sb="4" eb="5">
      <t>キュウ</t>
    </rPh>
    <rPh sb="5" eb="7">
      <t>イカ</t>
    </rPh>
    <phoneticPr fontId="16"/>
  </si>
  <si>
    <t>係員1</t>
    <rPh sb="0" eb="2">
      <t>カカリイン</t>
    </rPh>
    <phoneticPr fontId="16"/>
  </si>
  <si>
    <t>課員1</t>
    <rPh sb="0" eb="2">
      <t>カイン</t>
    </rPh>
    <phoneticPr fontId="16"/>
  </si>
  <si>
    <t>⑩</t>
    <phoneticPr fontId="16"/>
  </si>
  <si>
    <t>大学助手級以下2</t>
    <rPh sb="0" eb="2">
      <t>ダイガク</t>
    </rPh>
    <rPh sb="2" eb="4">
      <t>ジョシュ</t>
    </rPh>
    <rPh sb="4" eb="5">
      <t>キュウ</t>
    </rPh>
    <rPh sb="5" eb="7">
      <t>イカ</t>
    </rPh>
    <phoneticPr fontId="16"/>
  </si>
  <si>
    <t>8年未満</t>
    <rPh sb="1" eb="2">
      <t>ネン</t>
    </rPh>
    <rPh sb="2" eb="4">
      <t>ミマン</t>
    </rPh>
    <phoneticPr fontId="16"/>
  </si>
  <si>
    <t>係員2</t>
    <rPh sb="0" eb="2">
      <t>カカリイン</t>
    </rPh>
    <phoneticPr fontId="16"/>
  </si>
  <si>
    <t>課員2</t>
    <rPh sb="0" eb="2">
      <t>カイン</t>
    </rPh>
    <phoneticPr fontId="16"/>
  </si>
  <si>
    <t>⑪</t>
    <phoneticPr fontId="16"/>
  </si>
  <si>
    <t>大学助手級以下3</t>
    <rPh sb="0" eb="2">
      <t>ダイガク</t>
    </rPh>
    <rPh sb="2" eb="4">
      <t>ジョシュ</t>
    </rPh>
    <rPh sb="4" eb="5">
      <t>キュウ</t>
    </rPh>
    <rPh sb="5" eb="7">
      <t>イカ</t>
    </rPh>
    <phoneticPr fontId="16"/>
  </si>
  <si>
    <t>4年未満</t>
    <rPh sb="1" eb="2">
      <t>ネン</t>
    </rPh>
    <rPh sb="2" eb="4">
      <t>ミマン</t>
    </rPh>
    <phoneticPr fontId="16"/>
  </si>
  <si>
    <t>係員3</t>
    <rPh sb="0" eb="2">
      <t>カカリイン</t>
    </rPh>
    <phoneticPr fontId="16"/>
  </si>
  <si>
    <t>課員3</t>
    <rPh sb="0" eb="2">
      <t>カイン</t>
    </rPh>
    <phoneticPr fontId="16"/>
  </si>
  <si>
    <t>経費番号</t>
    <rPh sb="0" eb="2">
      <t>ケイヒ</t>
    </rPh>
    <rPh sb="2" eb="4">
      <t>バンゴウ</t>
    </rPh>
    <phoneticPr fontId="16"/>
  </si>
  <si>
    <t>交付申請番号：</t>
    <rPh sb="0" eb="2">
      <t>コウフ</t>
    </rPh>
    <rPh sb="2" eb="4">
      <t>シンセイ</t>
    </rPh>
    <rPh sb="4" eb="6">
      <t>バンゴウ</t>
    </rPh>
    <phoneticPr fontId="16"/>
  </si>
  <si>
    <t>１．</t>
    <phoneticPr fontId="19"/>
  </si>
  <si>
    <t>２．</t>
    <phoneticPr fontId="19"/>
  </si>
  <si>
    <t>以上</t>
    <rPh sb="0" eb="2">
      <t>イジョウ</t>
    </rPh>
    <phoneticPr fontId="16"/>
  </si>
  <si>
    <t>※原則として見積金額を上限として補助金の交付が実施される</t>
    <rPh sb="1" eb="3">
      <t>ゲンソク</t>
    </rPh>
    <rPh sb="6" eb="8">
      <t>ミツモリ</t>
    </rPh>
    <rPh sb="8" eb="10">
      <t>キンガク</t>
    </rPh>
    <rPh sb="11" eb="13">
      <t>ジョウゲン</t>
    </rPh>
    <rPh sb="16" eb="19">
      <t>ホジョキン</t>
    </rPh>
    <rPh sb="20" eb="22">
      <t>コウフ</t>
    </rPh>
    <rPh sb="23" eb="25">
      <t>ジッシ</t>
    </rPh>
    <phoneticPr fontId="16"/>
  </si>
  <si>
    <t>専門家名・取引先名</t>
    <rPh sb="0" eb="3">
      <t>センモンカ</t>
    </rPh>
    <rPh sb="3" eb="4">
      <t>メイ</t>
    </rPh>
    <rPh sb="5" eb="7">
      <t>トリヒキ</t>
    </rPh>
    <rPh sb="7" eb="8">
      <t>サキ</t>
    </rPh>
    <rPh sb="8" eb="9">
      <t>メイ</t>
    </rPh>
    <phoneticPr fontId="16"/>
  </si>
  <si>
    <t>見積金額
(消費税抜)</t>
    <rPh sb="0" eb="2">
      <t>ミツモリ</t>
    </rPh>
    <rPh sb="2" eb="4">
      <t>キンガク</t>
    </rPh>
    <rPh sb="6" eb="9">
      <t>ショウヒゼイ</t>
    </rPh>
    <rPh sb="9" eb="10">
      <t>ヌ</t>
    </rPh>
    <phoneticPr fontId="16"/>
  </si>
  <si>
    <t>支払金額
(消費税抜)</t>
    <rPh sb="0" eb="2">
      <t>シハライ</t>
    </rPh>
    <rPh sb="2" eb="4">
      <t>キンガク</t>
    </rPh>
    <phoneticPr fontId="16"/>
  </si>
  <si>
    <t>差異</t>
    <rPh sb="0" eb="2">
      <t>サイ</t>
    </rPh>
    <phoneticPr fontId="16"/>
  </si>
  <si>
    <t>差異発生の理由</t>
    <rPh sb="0" eb="2">
      <t>サイ</t>
    </rPh>
    <rPh sb="2" eb="4">
      <t>ハッセイ</t>
    </rPh>
    <rPh sb="5" eb="7">
      <t>リユウ</t>
    </rPh>
    <phoneticPr fontId="16"/>
  </si>
  <si>
    <t>増額</t>
    <rPh sb="0" eb="2">
      <t>ゾウガク</t>
    </rPh>
    <phoneticPr fontId="16"/>
  </si>
  <si>
    <t>増額率</t>
    <rPh sb="0" eb="2">
      <t>ゾウガク</t>
    </rPh>
    <rPh sb="2" eb="3">
      <t>リツ</t>
    </rPh>
    <phoneticPr fontId="16"/>
  </si>
  <si>
    <t>交付申請番号</t>
    <rPh sb="0" eb="2">
      <t>コウフ</t>
    </rPh>
    <rPh sb="2" eb="4">
      <t>シンセイ</t>
    </rPh>
    <rPh sb="4" eb="6">
      <t>バンゴウ</t>
    </rPh>
    <rPh sb="5" eb="6">
      <t>サイバン</t>
    </rPh>
    <phoneticPr fontId="42"/>
  </si>
  <si>
    <t>補助金交付申請時の補助対象経費について他の経費区分（費目）へ金額を振替する場合、以下を記入すること（本様式下部に申請例を掲載）。
ただし、当該変更は、当初の補助事業の目的が変わっておらず、単にその手段が変化した等の事業の実態が変わらない場合で、事務局が認めた場合に限り承認されるものである点、ご留意ください。</t>
    <phoneticPr fontId="16"/>
  </si>
  <si>
    <t>※適切な経費区分で申請されていない経費は補助対象外となる場合があるため、必ず適切な経費区分で申請すること（【公募要領】（別紙）の各経費区分の対象となる費目を確認すること）</t>
    <rPh sb="1" eb="3">
      <t>テキセツ</t>
    </rPh>
    <rPh sb="4" eb="6">
      <t>ケイヒ</t>
    </rPh>
    <rPh sb="6" eb="8">
      <t>クブン</t>
    </rPh>
    <rPh sb="9" eb="11">
      <t>シンセイ</t>
    </rPh>
    <rPh sb="17" eb="19">
      <t>ケイヒ</t>
    </rPh>
    <rPh sb="20" eb="22">
      <t>ホジョ</t>
    </rPh>
    <rPh sb="22" eb="24">
      <t>タイショウ</t>
    </rPh>
    <rPh sb="24" eb="25">
      <t>ガイ</t>
    </rPh>
    <rPh sb="28" eb="30">
      <t>バアイ</t>
    </rPh>
    <rPh sb="36" eb="37">
      <t>カナラ</t>
    </rPh>
    <rPh sb="38" eb="40">
      <t>テキセツ</t>
    </rPh>
    <rPh sb="41" eb="43">
      <t>ケイヒ</t>
    </rPh>
    <rPh sb="43" eb="45">
      <t>クブン</t>
    </rPh>
    <rPh sb="46" eb="48">
      <t>シンセイ</t>
    </rPh>
    <rPh sb="54" eb="56">
      <t>コウボ</t>
    </rPh>
    <rPh sb="56" eb="58">
      <t>ヨウリョウ</t>
    </rPh>
    <rPh sb="60" eb="62">
      <t>ベッシ</t>
    </rPh>
    <rPh sb="64" eb="67">
      <t>カクケイヒ</t>
    </rPh>
    <rPh sb="67" eb="69">
      <t>クブン</t>
    </rPh>
    <rPh sb="70" eb="72">
      <t>タイショウ</t>
    </rPh>
    <rPh sb="75" eb="77">
      <t>ヒモク</t>
    </rPh>
    <rPh sb="78" eb="80">
      <t>カクニン</t>
    </rPh>
    <phoneticPr fontId="16"/>
  </si>
  <si>
    <t>経費区分
（変更後）</t>
    <rPh sb="0" eb="2">
      <t>ケイヒ</t>
    </rPh>
    <rPh sb="2" eb="4">
      <t>クブン</t>
    </rPh>
    <rPh sb="6" eb="8">
      <t>ヘンコウ</t>
    </rPh>
    <rPh sb="8" eb="9">
      <t>アト</t>
    </rPh>
    <phoneticPr fontId="16"/>
  </si>
  <si>
    <t>費目</t>
    <rPh sb="0" eb="2">
      <t>ヒモク</t>
    </rPh>
    <phoneticPr fontId="16"/>
  </si>
  <si>
    <t>実際支払金額
（消費税抜）</t>
    <rPh sb="0" eb="2">
      <t>ジッサイ</t>
    </rPh>
    <rPh sb="2" eb="4">
      <t>シハライ</t>
    </rPh>
    <rPh sb="4" eb="6">
      <t>キンガク</t>
    </rPh>
    <rPh sb="8" eb="11">
      <t>ショウヒゼイ</t>
    </rPh>
    <rPh sb="11" eb="12">
      <t>ヌ</t>
    </rPh>
    <phoneticPr fontId="16"/>
  </si>
  <si>
    <t>交付申請時の内容</t>
    <rPh sb="0" eb="2">
      <t>コウフ</t>
    </rPh>
    <rPh sb="2" eb="5">
      <t>シンセイジ</t>
    </rPh>
    <rPh sb="6" eb="8">
      <t>ナイヨウ</t>
    </rPh>
    <phoneticPr fontId="16"/>
  </si>
  <si>
    <t>変更・追加理由</t>
    <rPh sb="0" eb="2">
      <t>ヘンコウ</t>
    </rPh>
    <rPh sb="3" eb="5">
      <t>ツイカ</t>
    </rPh>
    <rPh sb="5" eb="7">
      <t>リユウ</t>
    </rPh>
    <phoneticPr fontId="16"/>
  </si>
  <si>
    <t>経費区分
（変更前）</t>
    <rPh sb="0" eb="2">
      <t>ケイヒ</t>
    </rPh>
    <rPh sb="2" eb="4">
      <t>クブン</t>
    </rPh>
    <rPh sb="6" eb="8">
      <t>ヘンコウ</t>
    </rPh>
    <rPh sb="8" eb="9">
      <t>マエ</t>
    </rPh>
    <phoneticPr fontId="16"/>
  </si>
  <si>
    <t>費目</t>
    <phoneticPr fontId="16"/>
  </si>
  <si>
    <t>（注）なお専門家活用型の場合には、補助対象経費について他の経費区分（費目）へ金額を振替する場合だけでなく、補助対象経費のうち委託費の内訳を変更する場合についても記入すること。</t>
    <phoneticPr fontId="40"/>
  </si>
  <si>
    <t>【補足】適切な費目申請例</t>
    <rPh sb="1" eb="3">
      <t>ホソク</t>
    </rPh>
    <rPh sb="4" eb="6">
      <t>テキセツ</t>
    </rPh>
    <rPh sb="7" eb="9">
      <t>ヒモク</t>
    </rPh>
    <rPh sb="9" eb="11">
      <t>シンセイ</t>
    </rPh>
    <rPh sb="11" eb="12">
      <t>レイ</t>
    </rPh>
    <phoneticPr fontId="16"/>
  </si>
  <si>
    <t>以下表に記載の適切な費目申請例を確認の上、変更および追加が必要な場合は本様式に変更・追加内容を記入してください。</t>
    <rPh sb="0" eb="2">
      <t>イカ</t>
    </rPh>
    <rPh sb="2" eb="3">
      <t>ヒョウ</t>
    </rPh>
    <rPh sb="4" eb="6">
      <t>キサイ</t>
    </rPh>
    <rPh sb="7" eb="9">
      <t>テキセツ</t>
    </rPh>
    <rPh sb="10" eb="12">
      <t>ヒモク</t>
    </rPh>
    <rPh sb="12" eb="14">
      <t>シンセイ</t>
    </rPh>
    <rPh sb="14" eb="15">
      <t>レイ</t>
    </rPh>
    <rPh sb="16" eb="18">
      <t>カクニン</t>
    </rPh>
    <rPh sb="19" eb="20">
      <t>ウエ</t>
    </rPh>
    <rPh sb="21" eb="23">
      <t>ヘンコウ</t>
    </rPh>
    <rPh sb="26" eb="28">
      <t>ツイカ</t>
    </rPh>
    <rPh sb="29" eb="31">
      <t>ヒツヨウ</t>
    </rPh>
    <rPh sb="32" eb="34">
      <t>バアイ</t>
    </rPh>
    <rPh sb="35" eb="36">
      <t>ホン</t>
    </rPh>
    <rPh sb="36" eb="38">
      <t>ヨウシキ</t>
    </rPh>
    <rPh sb="39" eb="41">
      <t>ヘンコウ</t>
    </rPh>
    <rPh sb="42" eb="44">
      <t>ツイカ</t>
    </rPh>
    <rPh sb="44" eb="46">
      <t>ナイヨウ</t>
    </rPh>
    <rPh sb="47" eb="49">
      <t>キニュウ</t>
    </rPh>
    <phoneticPr fontId="16"/>
  </si>
  <si>
    <t>申請例</t>
    <rPh sb="0" eb="2">
      <t>シンセイ</t>
    </rPh>
    <rPh sb="2" eb="3">
      <t>レイ</t>
    </rPh>
    <phoneticPr fontId="16"/>
  </si>
  <si>
    <t>適切な申請例</t>
    <rPh sb="0" eb="2">
      <t>テキセツ</t>
    </rPh>
    <rPh sb="3" eb="5">
      <t>シンセイ</t>
    </rPh>
    <rPh sb="5" eb="6">
      <t>レイ</t>
    </rPh>
    <phoneticPr fontId="16"/>
  </si>
  <si>
    <t>不適切な申請例</t>
    <rPh sb="0" eb="3">
      <t>フテキセツ</t>
    </rPh>
    <rPh sb="4" eb="6">
      <t>シンセイ</t>
    </rPh>
    <rPh sb="6" eb="7">
      <t>レイ</t>
    </rPh>
    <phoneticPr fontId="16"/>
  </si>
  <si>
    <t>業務委託契約を締結しているFAに対する着手金</t>
    <rPh sb="0" eb="2">
      <t>ギョウム</t>
    </rPh>
    <rPh sb="2" eb="4">
      <t>イタク</t>
    </rPh>
    <rPh sb="4" eb="6">
      <t>ケイヤク</t>
    </rPh>
    <rPh sb="7" eb="9">
      <t>テイケツ</t>
    </rPh>
    <rPh sb="16" eb="17">
      <t>タイ</t>
    </rPh>
    <rPh sb="19" eb="21">
      <t>チャクシュ</t>
    </rPh>
    <rPh sb="21" eb="22">
      <t>キン</t>
    </rPh>
    <phoneticPr fontId="16"/>
  </si>
  <si>
    <t>委託費</t>
    <rPh sb="0" eb="2">
      <t>イタク</t>
    </rPh>
    <rPh sb="2" eb="3">
      <t>ヒ</t>
    </rPh>
    <phoneticPr fontId="16"/>
  </si>
  <si>
    <t>謝金、外注費</t>
    <rPh sb="0" eb="2">
      <t>シャキン</t>
    </rPh>
    <rPh sb="3" eb="6">
      <t>ガイチュウヒ</t>
    </rPh>
    <phoneticPr fontId="16"/>
  </si>
  <si>
    <t>締結仲介契約を締結している仲介業者に対する成功報酬</t>
    <rPh sb="0" eb="2">
      <t>テイケツ</t>
    </rPh>
    <rPh sb="2" eb="4">
      <t>チュウカイ</t>
    </rPh>
    <rPh sb="4" eb="6">
      <t>ケイヤク</t>
    </rPh>
    <rPh sb="7" eb="9">
      <t>テイケツ</t>
    </rPh>
    <rPh sb="13" eb="15">
      <t>チュウカイ</t>
    </rPh>
    <rPh sb="15" eb="17">
      <t>ギョウシャ</t>
    </rPh>
    <rPh sb="18" eb="19">
      <t>タイ</t>
    </rPh>
    <rPh sb="21" eb="23">
      <t>セイコウ</t>
    </rPh>
    <rPh sb="23" eb="25">
      <t>ホウシュウ</t>
    </rPh>
    <phoneticPr fontId="16"/>
  </si>
  <si>
    <t>専門家等の移動費</t>
    <rPh sb="0" eb="3">
      <t>センモンカ</t>
    </rPh>
    <rPh sb="3" eb="4">
      <t>トウ</t>
    </rPh>
    <rPh sb="5" eb="7">
      <t>イドウ</t>
    </rPh>
    <rPh sb="7" eb="8">
      <t>ヒ</t>
    </rPh>
    <phoneticPr fontId="16"/>
  </si>
  <si>
    <t>旅費</t>
    <rPh sb="0" eb="2">
      <t>リョヒ</t>
    </rPh>
    <phoneticPr fontId="16"/>
  </si>
  <si>
    <t>謝金</t>
    <rPh sb="0" eb="2">
      <t>シャキン</t>
    </rPh>
    <phoneticPr fontId="16"/>
  </si>
  <si>
    <t>展示会の出展費用</t>
    <rPh sb="0" eb="3">
      <t>テンジカイ</t>
    </rPh>
    <rPh sb="4" eb="6">
      <t>シュッテン</t>
    </rPh>
    <rPh sb="6" eb="8">
      <t>ヒヨウ</t>
    </rPh>
    <phoneticPr fontId="40"/>
  </si>
  <si>
    <t>広報費</t>
    <rPh sb="0" eb="2">
      <t>コウホウ</t>
    </rPh>
    <rPh sb="2" eb="3">
      <t>ヒ</t>
    </rPh>
    <phoneticPr fontId="40"/>
  </si>
  <si>
    <t>会場借料費</t>
    <rPh sb="0" eb="2">
      <t>カイジョウ</t>
    </rPh>
    <rPh sb="2" eb="3">
      <t>シャク</t>
    </rPh>
    <rPh sb="3" eb="4">
      <t>リョウ</t>
    </rPh>
    <rPh sb="4" eb="5">
      <t>ヒ</t>
    </rPh>
    <phoneticPr fontId="40"/>
  </si>
  <si>
    <t>補助対象事業である国内の事務所の賃借料</t>
    <rPh sb="0" eb="2">
      <t>ホジョ</t>
    </rPh>
    <rPh sb="2" eb="4">
      <t>タイショウ</t>
    </rPh>
    <rPh sb="4" eb="6">
      <t>ジギョウ</t>
    </rPh>
    <rPh sb="9" eb="11">
      <t>コクナイ</t>
    </rPh>
    <rPh sb="12" eb="14">
      <t>ジム</t>
    </rPh>
    <rPh sb="14" eb="15">
      <t>ショ</t>
    </rPh>
    <rPh sb="16" eb="19">
      <t>チンシャクリョウ</t>
    </rPh>
    <phoneticPr fontId="40"/>
  </si>
  <si>
    <t>事業所を廃止する際に、建物や設備機器等を修理して原状回復するために支払われる経費</t>
    <rPh sb="0" eb="3">
      <t>ジギョウショ</t>
    </rPh>
    <rPh sb="4" eb="6">
      <t>ハイシ</t>
    </rPh>
    <rPh sb="8" eb="9">
      <t>サイ</t>
    </rPh>
    <rPh sb="11" eb="13">
      <t>タテモノ</t>
    </rPh>
    <rPh sb="14" eb="16">
      <t>セツビ</t>
    </rPh>
    <rPh sb="16" eb="18">
      <t>キキ</t>
    </rPh>
    <rPh sb="18" eb="19">
      <t>トウ</t>
    </rPh>
    <rPh sb="20" eb="22">
      <t>シュウリ</t>
    </rPh>
    <rPh sb="24" eb="26">
      <t>ゲンジョウ</t>
    </rPh>
    <rPh sb="26" eb="28">
      <t>カイフク</t>
    </rPh>
    <rPh sb="33" eb="35">
      <t>シハラ</t>
    </rPh>
    <rPh sb="38" eb="40">
      <t>ケイヒ</t>
    </rPh>
    <phoneticPr fontId="40"/>
  </si>
  <si>
    <t>原状回復費</t>
    <rPh sb="0" eb="2">
      <t>ゲンジョウ</t>
    </rPh>
    <rPh sb="2" eb="4">
      <t>カイフク</t>
    </rPh>
    <rPh sb="4" eb="5">
      <t>ヒ</t>
    </rPh>
    <phoneticPr fontId="40"/>
  </si>
  <si>
    <t>解体費</t>
    <rPh sb="0" eb="2">
      <t>カイタイ</t>
    </rPh>
    <rPh sb="2" eb="3">
      <t>ヒ</t>
    </rPh>
    <phoneticPr fontId="40"/>
  </si>
  <si>
    <t>補助対象経費総括表【専門家活用】</t>
    <rPh sb="0" eb="2">
      <t>ホジョ</t>
    </rPh>
    <rPh sb="2" eb="4">
      <t>タイショウ</t>
    </rPh>
    <rPh sb="4" eb="6">
      <t>ケイヒ</t>
    </rPh>
    <rPh sb="6" eb="9">
      <t>ソウカツヒョウ</t>
    </rPh>
    <rPh sb="10" eb="13">
      <t>センモンカ</t>
    </rPh>
    <rPh sb="13" eb="15">
      <t>カツヨウ</t>
    </rPh>
    <phoneticPr fontId="19"/>
  </si>
  <si>
    <t>凡例</t>
    <rPh sb="0" eb="2">
      <t>ハンレイ</t>
    </rPh>
    <phoneticPr fontId="42"/>
  </si>
  <si>
    <t>入力</t>
    <rPh sb="0" eb="2">
      <t>ニュウリョク</t>
    </rPh>
    <phoneticPr fontId="42"/>
  </si>
  <si>
    <t>自動表示</t>
    <rPh sb="0" eb="2">
      <t>ジドウ</t>
    </rPh>
    <rPh sb="2" eb="4">
      <t>ヒョウジ</t>
    </rPh>
    <phoneticPr fontId="42"/>
  </si>
  <si>
    <t>入力
不要</t>
    <rPh sb="0" eb="2">
      <t>ニュウリョク</t>
    </rPh>
    <rPh sb="3" eb="5">
      <t>フヨウ</t>
    </rPh>
    <phoneticPr fontId="16"/>
  </si>
  <si>
    <t>1.</t>
    <phoneticPr fontId="16"/>
  </si>
  <si>
    <t>補助金交付予定額</t>
    <rPh sb="0" eb="3">
      <t>ホジョキン</t>
    </rPh>
    <rPh sb="3" eb="5">
      <t>コウフ</t>
    </rPh>
    <rPh sb="5" eb="7">
      <t>ヨテイ</t>
    </rPh>
    <rPh sb="7" eb="8">
      <t>ガク</t>
    </rPh>
    <phoneticPr fontId="16"/>
  </si>
  <si>
    <t>『補助金交付決定通知書』に記載されている「補助金交付予定額」を記入すること</t>
    <rPh sb="1" eb="4">
      <t>ホジョキン</t>
    </rPh>
    <rPh sb="4" eb="6">
      <t>コウフ</t>
    </rPh>
    <rPh sb="6" eb="8">
      <t>ケッテイ</t>
    </rPh>
    <rPh sb="8" eb="10">
      <t>ツウチ</t>
    </rPh>
    <rPh sb="10" eb="11">
      <t>ショ</t>
    </rPh>
    <rPh sb="13" eb="15">
      <t>キサイ</t>
    </rPh>
    <rPh sb="21" eb="24">
      <t>ホジョキン</t>
    </rPh>
    <rPh sb="24" eb="26">
      <t>コウフ</t>
    </rPh>
    <rPh sb="26" eb="28">
      <t>ヨテイ</t>
    </rPh>
    <rPh sb="28" eb="29">
      <t>ガク</t>
    </rPh>
    <rPh sb="31" eb="33">
      <t>キニュウ</t>
    </rPh>
    <phoneticPr fontId="16"/>
  </si>
  <si>
    <t>補助金交付
予定額</t>
    <rPh sb="0" eb="3">
      <t>ホジョキン</t>
    </rPh>
    <rPh sb="3" eb="5">
      <t>コウフ</t>
    </rPh>
    <rPh sb="6" eb="8">
      <t>ヨテイ</t>
    </rPh>
    <rPh sb="8" eb="9">
      <t>ガク</t>
    </rPh>
    <phoneticPr fontId="16"/>
  </si>
  <si>
    <t>補助金請求予定額</t>
    <rPh sb="0" eb="3">
      <t>ホジョキン</t>
    </rPh>
    <rPh sb="3" eb="5">
      <t>セイキュウ</t>
    </rPh>
    <rPh sb="5" eb="7">
      <t>ヨテイ</t>
    </rPh>
    <rPh sb="7" eb="8">
      <t>ガク</t>
    </rPh>
    <phoneticPr fontId="16"/>
  </si>
  <si>
    <t>経営資源引継ぎ費用</t>
    <rPh sb="0" eb="2">
      <t>ケイエイ</t>
    </rPh>
    <rPh sb="2" eb="4">
      <t>シゲン</t>
    </rPh>
    <rPh sb="4" eb="6">
      <t>ヒキツ</t>
    </rPh>
    <rPh sb="7" eb="9">
      <t>ヒヨウ</t>
    </rPh>
    <phoneticPr fontId="42"/>
  </si>
  <si>
    <t>廃業費用</t>
    <phoneticPr fontId="16"/>
  </si>
  <si>
    <t>経費区分</t>
    <rPh sb="0" eb="2">
      <t>ケイヒ</t>
    </rPh>
    <rPh sb="2" eb="4">
      <t>クブン</t>
    </rPh>
    <phoneticPr fontId="42"/>
  </si>
  <si>
    <t>実績</t>
    <rPh sb="0" eb="2">
      <t>ジッセキ</t>
    </rPh>
    <phoneticPr fontId="42"/>
  </si>
  <si>
    <t>補助対象経費</t>
    <phoneticPr fontId="42"/>
  </si>
  <si>
    <t>（消費税抜）</t>
  </si>
  <si>
    <t>6.</t>
    <phoneticPr fontId="16"/>
  </si>
  <si>
    <t>2.</t>
    <phoneticPr fontId="16"/>
  </si>
  <si>
    <t>7.</t>
    <phoneticPr fontId="16"/>
  </si>
  <si>
    <t>3.</t>
    <phoneticPr fontId="16"/>
  </si>
  <si>
    <t>外注費</t>
    <rPh sb="0" eb="2">
      <t>ガイチュウ</t>
    </rPh>
    <rPh sb="2" eb="3">
      <t>ヒ</t>
    </rPh>
    <phoneticPr fontId="16"/>
  </si>
  <si>
    <t>8.</t>
    <phoneticPr fontId="16"/>
  </si>
  <si>
    <t>解体費</t>
    <rPh sb="0" eb="2">
      <t>カイタイ</t>
    </rPh>
    <rPh sb="2" eb="3">
      <t>ヒ</t>
    </rPh>
    <phoneticPr fontId="16"/>
  </si>
  <si>
    <t>4.</t>
    <phoneticPr fontId="16"/>
  </si>
  <si>
    <t>9.</t>
    <phoneticPr fontId="16"/>
  </si>
  <si>
    <t>原状回復費</t>
    <rPh sb="0" eb="2">
      <t>ゲンジョウ</t>
    </rPh>
    <rPh sb="2" eb="4">
      <t>カイフク</t>
    </rPh>
    <rPh sb="4" eb="5">
      <t>ヒ</t>
    </rPh>
    <phoneticPr fontId="16"/>
  </si>
  <si>
    <t>5.</t>
    <phoneticPr fontId="16"/>
  </si>
  <si>
    <t>システム利用料</t>
    <rPh sb="4" eb="6">
      <t>リヨウ</t>
    </rPh>
    <rPh sb="6" eb="7">
      <t>リョウ</t>
    </rPh>
    <phoneticPr fontId="16"/>
  </si>
  <si>
    <t>（A）
経営資源引継ぎ費用の合計額</t>
    <rPh sb="4" eb="6">
      <t>ケイエイ</t>
    </rPh>
    <rPh sb="6" eb="8">
      <t>シゲン</t>
    </rPh>
    <rPh sb="8" eb="10">
      <t>ヒキツ</t>
    </rPh>
    <rPh sb="11" eb="13">
      <t>ヒヨウ</t>
    </rPh>
    <rPh sb="14" eb="15">
      <t>ゴウ</t>
    </rPh>
    <rPh sb="15" eb="16">
      <t>ケイ</t>
    </rPh>
    <rPh sb="16" eb="17">
      <t>ガク</t>
    </rPh>
    <phoneticPr fontId="42"/>
  </si>
  <si>
    <t>（Ｃ）
廃業費用の合計額</t>
    <rPh sb="4" eb="6">
      <t>ハイギョウ</t>
    </rPh>
    <rPh sb="6" eb="8">
      <t>ヒヨウ</t>
    </rPh>
    <rPh sb="9" eb="11">
      <t>ゴウケイ</t>
    </rPh>
    <rPh sb="11" eb="12">
      <t>ガク</t>
    </rPh>
    <phoneticPr fontId="42"/>
  </si>
  <si>
    <r>
      <t xml:space="preserve">補助金請求予定額
</t>
    </r>
    <r>
      <rPr>
        <sz val="11"/>
        <color theme="1"/>
        <rFont val="Yu Gothic Medium"/>
        <family val="3"/>
        <charset val="128"/>
      </rPr>
      <t>「補助金交付予定額」または(B)+(D)のいずれか低い方</t>
    </r>
    <rPh sb="0" eb="3">
      <t>ホジョキン</t>
    </rPh>
    <rPh sb="3" eb="5">
      <t>セイキュウ</t>
    </rPh>
    <rPh sb="5" eb="7">
      <t>ヨテイ</t>
    </rPh>
    <rPh sb="7" eb="8">
      <t>ガク</t>
    </rPh>
    <rPh sb="10" eb="13">
      <t>ホジョキン</t>
    </rPh>
    <rPh sb="13" eb="15">
      <t>コウフ</t>
    </rPh>
    <rPh sb="15" eb="17">
      <t>ヨテイ</t>
    </rPh>
    <rPh sb="17" eb="18">
      <t>ガク</t>
    </rPh>
    <rPh sb="34" eb="35">
      <t>ヒク</t>
    </rPh>
    <rPh sb="36" eb="37">
      <t>ホウ</t>
    </rPh>
    <phoneticPr fontId="16"/>
  </si>
  <si>
    <t>✓欄</t>
    <rPh sb="1" eb="2">
      <t>ラン</t>
    </rPh>
    <phoneticPr fontId="16"/>
  </si>
  <si>
    <t>経費区分別内訳書【専門家活用】</t>
    <rPh sb="0" eb="2">
      <t>ケイヒ</t>
    </rPh>
    <rPh sb="2" eb="4">
      <t>クブン</t>
    </rPh>
    <rPh sb="4" eb="5">
      <t>ベツ</t>
    </rPh>
    <rPh sb="5" eb="7">
      <t>ウチワケ</t>
    </rPh>
    <rPh sb="7" eb="8">
      <t>ショ</t>
    </rPh>
    <rPh sb="9" eb="12">
      <t>センモンカ</t>
    </rPh>
    <rPh sb="12" eb="14">
      <t>カツヨウ</t>
    </rPh>
    <phoneticPr fontId="19"/>
  </si>
  <si>
    <t>経費区分別の契約日・業務完了日等を記入し、『様式第6-2.補助対象経費総括表』に記入した経費区分別の小計と合致しているかを確認すること</t>
    <rPh sb="0" eb="2">
      <t>ケイヒ</t>
    </rPh>
    <rPh sb="2" eb="4">
      <t>クブン</t>
    </rPh>
    <rPh sb="4" eb="5">
      <t>ベツ</t>
    </rPh>
    <rPh sb="6" eb="9">
      <t>ケイヤクビ</t>
    </rPh>
    <rPh sb="10" eb="12">
      <t>ギョウム</t>
    </rPh>
    <rPh sb="12" eb="15">
      <t>カンリョウビ</t>
    </rPh>
    <rPh sb="15" eb="16">
      <t>トウ</t>
    </rPh>
    <rPh sb="17" eb="19">
      <t>キニュウ</t>
    </rPh>
    <rPh sb="22" eb="24">
      <t>ヨウシキ</t>
    </rPh>
    <rPh sb="24" eb="25">
      <t>ダイ</t>
    </rPh>
    <rPh sb="29" eb="31">
      <t>ホジョ</t>
    </rPh>
    <rPh sb="31" eb="33">
      <t>タイショウ</t>
    </rPh>
    <rPh sb="33" eb="35">
      <t>ケイヒ</t>
    </rPh>
    <rPh sb="35" eb="38">
      <t>ソウカツヒョウ</t>
    </rPh>
    <rPh sb="40" eb="42">
      <t>キニュウ</t>
    </rPh>
    <rPh sb="44" eb="46">
      <t>ケイヒ</t>
    </rPh>
    <rPh sb="46" eb="48">
      <t>クブン</t>
    </rPh>
    <rPh sb="48" eb="49">
      <t>ベツ</t>
    </rPh>
    <rPh sb="50" eb="52">
      <t>ショウケイ</t>
    </rPh>
    <rPh sb="53" eb="55">
      <t>ガッチ</t>
    </rPh>
    <rPh sb="61" eb="63">
      <t>カクニン</t>
    </rPh>
    <phoneticPr fontId="16"/>
  </si>
  <si>
    <t>※支払金額(消費税抜)は自動計算されますが、実際の支払金額と異なる場合は1円未満の端数を控除した正式な消費税抜の支払金額を記入してください</t>
    <rPh sb="1" eb="3">
      <t>シハライ</t>
    </rPh>
    <rPh sb="3" eb="5">
      <t>キンガク</t>
    </rPh>
    <rPh sb="6" eb="9">
      <t>ショウヒゼイ</t>
    </rPh>
    <rPh sb="9" eb="10">
      <t>ヌ</t>
    </rPh>
    <rPh sb="12" eb="14">
      <t>ジドウ</t>
    </rPh>
    <rPh sb="14" eb="16">
      <t>ケイサン</t>
    </rPh>
    <rPh sb="22" eb="24">
      <t>ジッサイ</t>
    </rPh>
    <rPh sb="25" eb="27">
      <t>シハライ</t>
    </rPh>
    <rPh sb="27" eb="29">
      <t>キンガク</t>
    </rPh>
    <rPh sb="30" eb="31">
      <t>コト</t>
    </rPh>
    <rPh sb="33" eb="35">
      <t>バアイ</t>
    </rPh>
    <rPh sb="37" eb="38">
      <t>エン</t>
    </rPh>
    <rPh sb="38" eb="40">
      <t>ミマン</t>
    </rPh>
    <rPh sb="41" eb="43">
      <t>ハスウ</t>
    </rPh>
    <rPh sb="44" eb="46">
      <t>コウジョ</t>
    </rPh>
    <rPh sb="48" eb="50">
      <t>セイシキ</t>
    </rPh>
    <rPh sb="51" eb="54">
      <t>ショウヒゼイ</t>
    </rPh>
    <rPh sb="54" eb="55">
      <t>ヌ</t>
    </rPh>
    <rPh sb="56" eb="58">
      <t>シハライ</t>
    </rPh>
    <rPh sb="58" eb="60">
      <t>キンガク</t>
    </rPh>
    <rPh sb="61" eb="63">
      <t>キニュウ</t>
    </rPh>
    <phoneticPr fontId="16"/>
  </si>
  <si>
    <t>※経費区分は以下から該当する項目を選択して、記入してください</t>
    <rPh sb="1" eb="3">
      <t>ケイヒ</t>
    </rPh>
    <rPh sb="3" eb="5">
      <t>クブン</t>
    </rPh>
    <rPh sb="6" eb="8">
      <t>イカ</t>
    </rPh>
    <rPh sb="10" eb="12">
      <t>ガイトウ</t>
    </rPh>
    <rPh sb="14" eb="16">
      <t>コウモク</t>
    </rPh>
    <rPh sb="17" eb="19">
      <t>センタク</t>
    </rPh>
    <rPh sb="22" eb="24">
      <t>キニュウ</t>
    </rPh>
    <phoneticPr fontId="16"/>
  </si>
  <si>
    <t>1 .謝金</t>
    <rPh sb="3" eb="5">
      <t>シャキン</t>
    </rPh>
    <phoneticPr fontId="16"/>
  </si>
  <si>
    <t>2 .旅費</t>
    <rPh sb="3" eb="5">
      <t>リョヒ</t>
    </rPh>
    <phoneticPr fontId="16"/>
  </si>
  <si>
    <t>3 .外注費</t>
    <rPh sb="3" eb="5">
      <t>ガイチュウ</t>
    </rPh>
    <rPh sb="5" eb="6">
      <t>ヒ</t>
    </rPh>
    <phoneticPr fontId="16"/>
  </si>
  <si>
    <t>4 .委託費</t>
    <rPh sb="3" eb="5">
      <t>イタク</t>
    </rPh>
    <rPh sb="5" eb="6">
      <t>ヒ</t>
    </rPh>
    <phoneticPr fontId="16"/>
  </si>
  <si>
    <t>5 .システム利用料</t>
    <rPh sb="7" eb="9">
      <t>リヨウ</t>
    </rPh>
    <rPh sb="9" eb="10">
      <t>リョウ</t>
    </rPh>
    <phoneticPr fontId="16"/>
  </si>
  <si>
    <t>経費区分</t>
    <rPh sb="0" eb="2">
      <t>ケイヒ</t>
    </rPh>
    <rPh sb="2" eb="4">
      <t>クブン</t>
    </rPh>
    <phoneticPr fontId="16"/>
  </si>
  <si>
    <t>契約日</t>
    <rPh sb="0" eb="3">
      <t>ケイヤクビ</t>
    </rPh>
    <phoneticPr fontId="16"/>
  </si>
  <si>
    <t>業務完了日</t>
    <rPh sb="0" eb="2">
      <t>ギョウム</t>
    </rPh>
    <rPh sb="2" eb="5">
      <t>カンリョウビ</t>
    </rPh>
    <phoneticPr fontId="16"/>
  </si>
  <si>
    <t>支払日</t>
    <rPh sb="0" eb="3">
      <t>シハライビ</t>
    </rPh>
    <phoneticPr fontId="16"/>
  </si>
  <si>
    <t>費目・内容</t>
    <rPh sb="0" eb="2">
      <t>ヒモク</t>
    </rPh>
    <rPh sb="1" eb="2">
      <t>メ</t>
    </rPh>
    <rPh sb="3" eb="5">
      <t>ナイヨウ</t>
    </rPh>
    <phoneticPr fontId="16"/>
  </si>
  <si>
    <t>契約先</t>
    <rPh sb="0" eb="3">
      <t>ケイヤクサキ</t>
    </rPh>
    <phoneticPr fontId="16"/>
  </si>
  <si>
    <t>支払先（振込先）</t>
    <rPh sb="0" eb="2">
      <t>シハライ</t>
    </rPh>
    <rPh sb="2" eb="3">
      <t>サキ</t>
    </rPh>
    <rPh sb="4" eb="7">
      <t>フリコミサキ</t>
    </rPh>
    <phoneticPr fontId="16"/>
  </si>
  <si>
    <t>支払金額（消費税込）</t>
    <rPh sb="0" eb="2">
      <t>シハライ</t>
    </rPh>
    <rPh sb="2" eb="4">
      <t>キンガク</t>
    </rPh>
    <phoneticPr fontId="16"/>
  </si>
  <si>
    <t>支払金額（消費税抜）</t>
    <rPh sb="0" eb="2">
      <t>シハライ</t>
    </rPh>
    <rPh sb="2" eb="4">
      <t>キンガク</t>
    </rPh>
    <phoneticPr fontId="16"/>
  </si>
  <si>
    <t>事務局
利用欄</t>
    <rPh sb="0" eb="3">
      <t>ジムキョク</t>
    </rPh>
    <rPh sb="4" eb="6">
      <t>リヨウ</t>
    </rPh>
    <rPh sb="6" eb="7">
      <t>ラン</t>
    </rPh>
    <phoneticPr fontId="16"/>
  </si>
  <si>
    <t>支払負担者A</t>
    <rPh sb="0" eb="2">
      <t>シハライ</t>
    </rPh>
    <rPh sb="2" eb="5">
      <t>フタンシャ</t>
    </rPh>
    <phoneticPr fontId="16"/>
  </si>
  <si>
    <r>
      <t xml:space="preserve">支払負担者B
</t>
    </r>
    <r>
      <rPr>
        <sz val="12"/>
        <color rgb="FFFF0000"/>
        <rFont val="游ゴシック"/>
        <family val="3"/>
        <charset val="128"/>
      </rPr>
      <t>(共同申請時のみ)</t>
    </r>
    <rPh sb="0" eb="2">
      <t>シハライ</t>
    </rPh>
    <rPh sb="2" eb="5">
      <t>フタンシャ</t>
    </rPh>
    <rPh sb="8" eb="10">
      <t>キョウドウ</t>
    </rPh>
    <rPh sb="10" eb="12">
      <t>シンセイ</t>
    </rPh>
    <rPh sb="12" eb="13">
      <t>トキ</t>
    </rPh>
    <phoneticPr fontId="16"/>
  </si>
  <si>
    <t>支払金額合計
（消費税込）</t>
    <rPh sb="0" eb="2">
      <t>シハライ</t>
    </rPh>
    <rPh sb="2" eb="4">
      <t>キンガク</t>
    </rPh>
    <rPh sb="4" eb="6">
      <t>ゴウケイ</t>
    </rPh>
    <phoneticPr fontId="16"/>
  </si>
  <si>
    <t>支払金額合計
（消費税抜）</t>
    <rPh sb="0" eb="2">
      <t>シハライ</t>
    </rPh>
    <rPh sb="2" eb="4">
      <t>キンガク</t>
    </rPh>
    <rPh sb="4" eb="6">
      <t>ゴウケイ</t>
    </rPh>
    <phoneticPr fontId="16"/>
  </si>
  <si>
    <t>３．</t>
    <phoneticPr fontId="19"/>
  </si>
  <si>
    <t>４．</t>
    <phoneticPr fontId="19"/>
  </si>
  <si>
    <t>５．</t>
    <phoneticPr fontId="19"/>
  </si>
  <si>
    <t>様式番号</t>
    <rPh sb="0" eb="2">
      <t>ヨウシキ</t>
    </rPh>
    <rPh sb="2" eb="4">
      <t>バンゴウ</t>
    </rPh>
    <phoneticPr fontId="16"/>
  </si>
  <si>
    <t>様式名</t>
    <rPh sb="0" eb="2">
      <t>ヨウシキ</t>
    </rPh>
    <rPh sb="2" eb="3">
      <t>メイ</t>
    </rPh>
    <phoneticPr fontId="16"/>
  </si>
  <si>
    <t>経費区分変更申請書</t>
  </si>
  <si>
    <t>凡例</t>
    <phoneticPr fontId="16"/>
  </si>
  <si>
    <t>入力</t>
    <phoneticPr fontId="16"/>
  </si>
  <si>
    <t>入力
不要</t>
    <phoneticPr fontId="16"/>
  </si>
  <si>
    <t>補助事業期間</t>
    <rPh sb="0" eb="2">
      <t>ホジョ</t>
    </rPh>
    <rPh sb="2" eb="4">
      <t>ジギョウ</t>
    </rPh>
    <rPh sb="4" eb="6">
      <t>キカン</t>
    </rPh>
    <phoneticPr fontId="16"/>
  </si>
  <si>
    <t>月</t>
    <rPh sb="0" eb="1">
      <t>ガツ</t>
    </rPh>
    <phoneticPr fontId="16"/>
  </si>
  <si>
    <t>~</t>
    <phoneticPr fontId="16"/>
  </si>
  <si>
    <t>実績報告類型番号</t>
    <rPh sb="0" eb="2">
      <t>ジッセキ</t>
    </rPh>
    <rPh sb="2" eb="4">
      <t>ホウコク</t>
    </rPh>
    <rPh sb="4" eb="6">
      <t>ルイケイ</t>
    </rPh>
    <rPh sb="6" eb="8">
      <t>バンゴウ</t>
    </rPh>
    <phoneticPr fontId="16"/>
  </si>
  <si>
    <t>①支援類型</t>
    <phoneticPr fontId="16"/>
  </si>
  <si>
    <t>②補助対象者</t>
    <phoneticPr fontId="16"/>
  </si>
  <si>
    <t>③④</t>
    <phoneticPr fontId="16"/>
  </si>
  <si>
    <t>3 .対象会社</t>
  </si>
  <si>
    <t>1 .株式譲渡</t>
    <rPh sb="3" eb="5">
      <t>カブシキ</t>
    </rPh>
    <rPh sb="5" eb="7">
      <t>ジョウト</t>
    </rPh>
    <phoneticPr fontId="16"/>
  </si>
  <si>
    <t>2 .第三者割当増資</t>
    <rPh sb="3" eb="6">
      <t>ダイサンシャ</t>
    </rPh>
    <rPh sb="6" eb="8">
      <t>ワリアテ</t>
    </rPh>
    <rPh sb="8" eb="10">
      <t>ゾウシ</t>
    </rPh>
    <phoneticPr fontId="16"/>
  </si>
  <si>
    <t>③経営資源引継ぎ形態</t>
    <rPh sb="1" eb="3">
      <t>ケイエイ</t>
    </rPh>
    <rPh sb="3" eb="5">
      <t>シゲン</t>
    </rPh>
    <rPh sb="5" eb="7">
      <t>ヒキツ</t>
    </rPh>
    <rPh sb="8" eb="10">
      <t>ケイタイ</t>
    </rPh>
    <phoneticPr fontId="16"/>
  </si>
  <si>
    <t>④廃業における引継ぎ形態</t>
    <rPh sb="7" eb="9">
      <t>ヒキツ</t>
    </rPh>
    <rPh sb="10" eb="12">
      <t>ケイタイ</t>
    </rPh>
    <phoneticPr fontId="16"/>
  </si>
  <si>
    <t>3 .株式交換</t>
    <rPh sb="3" eb="5">
      <t>カブシキ</t>
    </rPh>
    <rPh sb="5" eb="7">
      <t>コウカン</t>
    </rPh>
    <phoneticPr fontId="16"/>
  </si>
  <si>
    <t>1 .承継者(法人)</t>
  </si>
  <si>
    <t>4 .吸収合併</t>
    <rPh sb="3" eb="5">
      <t>キュウシュウ</t>
    </rPh>
    <rPh sb="5" eb="7">
      <t>ガッペイ</t>
    </rPh>
    <phoneticPr fontId="16"/>
  </si>
  <si>
    <t>2 .承継者(個人事業主)</t>
  </si>
  <si>
    <t>5 .吸収分割</t>
    <rPh sb="3" eb="5">
      <t>キュウシュウ</t>
    </rPh>
    <rPh sb="5" eb="7">
      <t>ブンカツ</t>
    </rPh>
    <phoneticPr fontId="16"/>
  </si>
  <si>
    <t>⑤実績報告類型番号</t>
    <rPh sb="1" eb="3">
      <t>ジッセキ</t>
    </rPh>
    <rPh sb="3" eb="5">
      <t>ホウコク</t>
    </rPh>
    <rPh sb="5" eb="7">
      <t>ルイケイ</t>
    </rPh>
    <rPh sb="7" eb="9">
      <t>バンゴウ</t>
    </rPh>
    <phoneticPr fontId="16"/>
  </si>
  <si>
    <t>6 .事業譲渡</t>
    <rPh sb="3" eb="5">
      <t>ジギョウ</t>
    </rPh>
    <rPh sb="5" eb="7">
      <t>ジョウト</t>
    </rPh>
    <phoneticPr fontId="16"/>
  </si>
  <si>
    <t>4 .対象会社+対象会社の支配株主(法人)</t>
    <phoneticPr fontId="16"/>
  </si>
  <si>
    <t>7 .株式移転</t>
    <rPh sb="3" eb="5">
      <t>カブシキ</t>
    </rPh>
    <rPh sb="5" eb="7">
      <t>イテン</t>
    </rPh>
    <phoneticPr fontId="16"/>
  </si>
  <si>
    <t>5 .対象会社+対象会社の支配株主(個人)</t>
    <phoneticPr fontId="16"/>
  </si>
  <si>
    <t>8 .新設合併</t>
    <rPh sb="3" eb="5">
      <t>シンセツ</t>
    </rPh>
    <rPh sb="5" eb="7">
      <t>ガッペイ</t>
    </rPh>
    <phoneticPr fontId="16"/>
  </si>
  <si>
    <t>6 .被承継者(法人)</t>
  </si>
  <si>
    <t>9 .株式譲渡＋廃業</t>
  </si>
  <si>
    <t>7 .被承継者(個人事業主)</t>
  </si>
  <si>
    <t>10 .事業再編等+廃業</t>
  </si>
  <si>
    <t>経営資源引継ぎの実現状況</t>
    <rPh sb="0" eb="2">
      <t>ケイエイ</t>
    </rPh>
    <rPh sb="2" eb="4">
      <t>シゲン</t>
    </rPh>
    <rPh sb="4" eb="6">
      <t>ヒキツ</t>
    </rPh>
    <rPh sb="8" eb="10">
      <t>ジツゲン</t>
    </rPh>
    <rPh sb="10" eb="12">
      <t>ジョウキョウ</t>
    </rPh>
    <phoneticPr fontId="16"/>
  </si>
  <si>
    <t>1. 経営資源の引継ぎが実現していない</t>
  </si>
  <si>
    <t>2. 経営資源の引継ぎが実現している</t>
  </si>
  <si>
    <t>1. 廃業が完了していない</t>
  </si>
  <si>
    <t>（１.経営資源の引継ぎが実現している場合）</t>
    <phoneticPr fontId="16"/>
  </si>
  <si>
    <t>2. 廃業が完了している</t>
  </si>
  <si>
    <t>②経営資源引継ぎの相手先</t>
    <rPh sb="1" eb="3">
      <t>ケイエイ</t>
    </rPh>
    <rPh sb="3" eb="5">
      <t>シゲン</t>
    </rPh>
    <rPh sb="5" eb="7">
      <t>ヒキツ</t>
    </rPh>
    <rPh sb="9" eb="11">
      <t>アイテ</t>
    </rPh>
    <rPh sb="11" eb="12">
      <t>サキ</t>
    </rPh>
    <phoneticPr fontId="16"/>
  </si>
  <si>
    <t>③経営資源引継ぎの完了日</t>
    <rPh sb="1" eb="3">
      <t>ケイエイ</t>
    </rPh>
    <rPh sb="3" eb="5">
      <t>シゲン</t>
    </rPh>
    <rPh sb="5" eb="7">
      <t>ヒキツ</t>
    </rPh>
    <rPh sb="9" eb="12">
      <t>カンリョウビ</t>
    </rPh>
    <phoneticPr fontId="16"/>
  </si>
  <si>
    <t>（「経営資源引継ぎ形態」が「9. 株式譲渡＋廃業」または「10. 事業再編等＋廃業」の場合）</t>
    <rPh sb="2" eb="4">
      <t>ケイエイ</t>
    </rPh>
    <rPh sb="4" eb="6">
      <t>シゲン</t>
    </rPh>
    <phoneticPr fontId="16"/>
  </si>
  <si>
    <t>④廃業の完了状況</t>
    <rPh sb="1" eb="3">
      <t>ハイギョウ</t>
    </rPh>
    <rPh sb="4" eb="6">
      <t>カンリョウ</t>
    </rPh>
    <rPh sb="6" eb="8">
      <t>ジョウキョウ</t>
    </rPh>
    <phoneticPr fontId="16"/>
  </si>
  <si>
    <t>⑤共同申請者名</t>
    <rPh sb="1" eb="3">
      <t>キョウドウ</t>
    </rPh>
    <rPh sb="3" eb="5">
      <t>シンセイ</t>
    </rPh>
    <rPh sb="5" eb="6">
      <t>シャ</t>
    </rPh>
    <rPh sb="6" eb="7">
      <t>メイ</t>
    </rPh>
    <phoneticPr fontId="16"/>
  </si>
  <si>
    <t>補助対象経費支出実績等</t>
    <phoneticPr fontId="16"/>
  </si>
  <si>
    <t>【補足事項】記入欄の選択肢</t>
    <rPh sb="0" eb="2">
      <t>ホソク</t>
    </rPh>
    <rPh sb="2" eb="4">
      <t>ジコウ</t>
    </rPh>
    <phoneticPr fontId="16"/>
  </si>
  <si>
    <t xml:space="preserve">1. </t>
    <phoneticPr fontId="16"/>
  </si>
  <si>
    <t>実績報告類型番号</t>
  </si>
  <si>
    <t>支援類型</t>
    <rPh sb="0" eb="1">
      <t>シエン</t>
    </rPh>
    <rPh sb="1" eb="3">
      <t>ルイケイ</t>
    </rPh>
    <phoneticPr fontId="16"/>
  </si>
  <si>
    <t>補助対象者</t>
    <rPh sb="0" eb="2">
      <t>ホジョ</t>
    </rPh>
    <rPh sb="2" eb="4">
      <t>タイショウ</t>
    </rPh>
    <rPh sb="4" eb="5">
      <t>シャ</t>
    </rPh>
    <phoneticPr fontId="16"/>
  </si>
  <si>
    <t>経営資源引継ぎ形態
（「廃業の引継ぎ形態」も同様）</t>
    <rPh sb="0" eb="2">
      <t>ケイエイ</t>
    </rPh>
    <rPh sb="2" eb="4">
      <t>シゲン</t>
    </rPh>
    <phoneticPr fontId="16"/>
  </si>
  <si>
    <t>実績報告
類型番号</t>
    <rPh sb="0" eb="2">
      <t>ジッセキ</t>
    </rPh>
    <rPh sb="2" eb="4">
      <t>ホウコク</t>
    </rPh>
    <rPh sb="5" eb="7">
      <t>ルイケイ</t>
    </rPh>
    <rPh sb="7" eb="9">
      <t>バンゴウ</t>
    </rPh>
    <phoneticPr fontId="16"/>
  </si>
  <si>
    <t>1 .承継者(法人)</t>
    <phoneticPr fontId="16"/>
  </si>
  <si>
    <t>2 .承継者(個人事業主)</t>
    <phoneticPr fontId="16"/>
  </si>
  <si>
    <t>3 .対象会社</t>
    <phoneticPr fontId="16"/>
  </si>
  <si>
    <t>1 .株式譲渡</t>
    <phoneticPr fontId="16"/>
  </si>
  <si>
    <t>4 .[共同申請]対象会社
+対象会社の支配株主(法人)</t>
    <phoneticPr fontId="16"/>
  </si>
  <si>
    <t>9 .株式譲渡＋廃業</t>
    <phoneticPr fontId="16"/>
  </si>
  <si>
    <t>5 .[共同申請]対象会社
+対象会社の支配株主(個人)</t>
    <phoneticPr fontId="16"/>
  </si>
  <si>
    <t>6 .被承継者(法人)</t>
    <phoneticPr fontId="16"/>
  </si>
  <si>
    <t>10 .事業再編等+廃業</t>
    <phoneticPr fontId="16"/>
  </si>
  <si>
    <t>7 .被承継者(個人事業主)</t>
    <phoneticPr fontId="16"/>
  </si>
  <si>
    <t>※「④廃業における引継ぎ形態」記入欄には、実績報告類型と同様の「支援類型」、「補助対象者」における「経営資源引継ぎ形態」欄の項目から、該当する引継ぎ形態を選択し、記入すること</t>
    <rPh sb="50" eb="52">
      <t>ケイエイ</t>
    </rPh>
    <rPh sb="52" eb="54">
      <t>シゲン</t>
    </rPh>
    <phoneticPr fontId="16"/>
  </si>
  <si>
    <t>実績報告書</t>
    <rPh sb="0" eb="2">
      <t>ジッセキ</t>
    </rPh>
    <rPh sb="2" eb="5">
      <t>ホウコクショ</t>
    </rPh>
    <phoneticPr fontId="16"/>
  </si>
  <si>
    <t>必須</t>
    <rPh sb="0" eb="2">
      <t>ヒッス</t>
    </rPh>
    <phoneticPr fontId="16"/>
  </si>
  <si>
    <t>提出要否</t>
    <rPh sb="0" eb="2">
      <t>テイシュツ</t>
    </rPh>
    <rPh sb="2" eb="4">
      <t>ヨウヒ</t>
    </rPh>
    <phoneticPr fontId="16"/>
  </si>
  <si>
    <t>チェック欄</t>
    <rPh sb="4" eb="5">
      <t>ラン</t>
    </rPh>
    <phoneticPr fontId="16"/>
  </si>
  <si>
    <t>全員必須</t>
    <rPh sb="0" eb="2">
      <t>ゼンイン</t>
    </rPh>
    <rPh sb="2" eb="4">
      <t>ヒッス</t>
    </rPh>
    <phoneticPr fontId="16"/>
  </si>
  <si>
    <t>該当の場合必須</t>
    <rPh sb="0" eb="2">
      <t>ガイトウ</t>
    </rPh>
    <rPh sb="3" eb="5">
      <t>バアイ</t>
    </rPh>
    <rPh sb="5" eb="7">
      <t>ヒッス</t>
    </rPh>
    <phoneticPr fontId="16"/>
  </si>
  <si>
    <t>旅費を申請している場合</t>
    <rPh sb="0" eb="2">
      <t>リョヒ</t>
    </rPh>
    <rPh sb="3" eb="5">
      <t>シンセイ</t>
    </rPh>
    <rPh sb="9" eb="11">
      <t>バアイ</t>
    </rPh>
    <phoneticPr fontId="16"/>
  </si>
  <si>
    <t>旅費を申請しており、出張がある場合</t>
    <rPh sb="0" eb="2">
      <t>リョヒ</t>
    </rPh>
    <rPh sb="3" eb="5">
      <t>シンセイ</t>
    </rPh>
    <rPh sb="10" eb="12">
      <t>シュッチョウ</t>
    </rPh>
    <rPh sb="15" eb="17">
      <t>バアイ</t>
    </rPh>
    <phoneticPr fontId="16"/>
  </si>
  <si>
    <t>提出が必要なケース</t>
    <rPh sb="0" eb="2">
      <t>テイシュツ</t>
    </rPh>
    <rPh sb="3" eb="5">
      <t>ヒツヨウ</t>
    </rPh>
    <phoneticPr fontId="16"/>
  </si>
  <si>
    <t>謝金を申請している場合</t>
    <rPh sb="0" eb="2">
      <t>シャキン</t>
    </rPh>
    <rPh sb="3" eb="5">
      <t>シンセイ</t>
    </rPh>
    <rPh sb="9" eb="11">
      <t>バアイ</t>
    </rPh>
    <phoneticPr fontId="16"/>
  </si>
  <si>
    <t>経費区分の変更・追加がある場合</t>
    <phoneticPr fontId="16"/>
  </si>
  <si>
    <t>未成約時の追加報告書</t>
    <phoneticPr fontId="16"/>
  </si>
  <si>
    <t>事業実施概要報告書</t>
    <phoneticPr fontId="16"/>
  </si>
  <si>
    <t>関与専門家選定理由書</t>
    <phoneticPr fontId="16"/>
  </si>
  <si>
    <t>選定理由書</t>
    <phoneticPr fontId="16"/>
  </si>
  <si>
    <t>受託業務完了報告書</t>
    <phoneticPr fontId="16"/>
  </si>
  <si>
    <t>委託費・外注費を申請している場合</t>
    <phoneticPr fontId="16"/>
  </si>
  <si>
    <t>システム利用料・廃業費（相見積未取得）を申請している場合</t>
    <phoneticPr fontId="16"/>
  </si>
  <si>
    <t>委託費を申請している場合</t>
    <phoneticPr fontId="16"/>
  </si>
  <si>
    <t>対象Excelファイル名</t>
    <phoneticPr fontId="16"/>
  </si>
  <si>
    <t>補助事業期間内に経営資源の引継ぎが実現していない場合</t>
    <phoneticPr fontId="16"/>
  </si>
  <si>
    <t>このファイル
（"様式番号"列に該当シートへのリンクあり）</t>
    <rPh sb="9" eb="11">
      <t>ヨウシキ</t>
    </rPh>
    <rPh sb="11" eb="13">
      <t>バンゴウ</t>
    </rPh>
    <rPh sb="14" eb="15">
      <t>レツ</t>
    </rPh>
    <rPh sb="16" eb="18">
      <t>ガイトウ</t>
    </rPh>
    <phoneticPr fontId="16"/>
  </si>
  <si>
    <t>このファイル
（"様式番号"列に該当シートへのリンクあり）</t>
    <phoneticPr fontId="16"/>
  </si>
  <si>
    <t>検査チェックシート</t>
    <phoneticPr fontId="16"/>
  </si>
  <si>
    <t>申請者記入欄</t>
    <rPh sb="0" eb="3">
      <t>シンセイシャ</t>
    </rPh>
    <rPh sb="3" eb="5">
      <t>キニュウ</t>
    </rPh>
    <rPh sb="5" eb="6">
      <t>ラン</t>
    </rPh>
    <phoneticPr fontId="42"/>
  </si>
  <si>
    <t>事務局記入欄</t>
    <rPh sb="0" eb="3">
      <t>ジムキョク</t>
    </rPh>
    <rPh sb="3" eb="5">
      <t>キニュウ</t>
    </rPh>
    <rPh sb="5" eb="6">
      <t>ラン</t>
    </rPh>
    <phoneticPr fontId="42"/>
  </si>
  <si>
    <t>交付申請番号</t>
    <rPh sb="0" eb="2">
      <t>コウフ</t>
    </rPh>
    <rPh sb="2" eb="4">
      <t>シンセイ</t>
    </rPh>
    <rPh sb="4" eb="6">
      <t>バンゴウ</t>
    </rPh>
    <phoneticPr fontId="42"/>
  </si>
  <si>
    <t>検査実施日</t>
    <rPh sb="0" eb="2">
      <t>ケンサ</t>
    </rPh>
    <rPh sb="2" eb="4">
      <t>ジッシ</t>
    </rPh>
    <rPh sb="4" eb="5">
      <t>ビ</t>
    </rPh>
    <phoneticPr fontId="42"/>
  </si>
  <si>
    <t>年</t>
    <rPh sb="0" eb="1">
      <t>ネン</t>
    </rPh>
    <phoneticPr fontId="42"/>
  </si>
  <si>
    <t>月</t>
    <rPh sb="0" eb="1">
      <t>ツキ</t>
    </rPh>
    <phoneticPr fontId="42"/>
  </si>
  <si>
    <t>日</t>
    <rPh sb="0" eb="1">
      <t>ニチ</t>
    </rPh>
    <phoneticPr fontId="42"/>
  </si>
  <si>
    <t>自動
表示</t>
    <rPh sb="0" eb="2">
      <t>ジドウ</t>
    </rPh>
    <rPh sb="3" eb="5">
      <t>ヒョウジ</t>
    </rPh>
    <phoneticPr fontId="42"/>
  </si>
  <si>
    <t>事務局
記入欄</t>
    <rPh sb="0" eb="3">
      <t>ジムキョク</t>
    </rPh>
    <rPh sb="4" eb="6">
      <t>キニュウ</t>
    </rPh>
    <rPh sb="6" eb="7">
      <t>ラン</t>
    </rPh>
    <phoneticPr fontId="42"/>
  </si>
  <si>
    <t>補助対象者名</t>
    <rPh sb="0" eb="2">
      <t>ホジョ</t>
    </rPh>
    <rPh sb="2" eb="4">
      <t>タイショウ</t>
    </rPh>
    <rPh sb="4" eb="5">
      <t>シャ</t>
    </rPh>
    <rPh sb="5" eb="6">
      <t>メイ</t>
    </rPh>
    <phoneticPr fontId="42"/>
  </si>
  <si>
    <t>担当者1</t>
    <rPh sb="0" eb="3">
      <t>タントウシャ</t>
    </rPh>
    <phoneticPr fontId="42"/>
  </si>
  <si>
    <t>確認者(経理責任者名)</t>
    <rPh sb="0" eb="2">
      <t>カクニン</t>
    </rPh>
    <rPh sb="2" eb="3">
      <t>シャ</t>
    </rPh>
    <rPh sb="4" eb="6">
      <t>ケイリ</t>
    </rPh>
    <rPh sb="6" eb="9">
      <t>セキニンシャ</t>
    </rPh>
    <rPh sb="9" eb="10">
      <t>メイ</t>
    </rPh>
    <phoneticPr fontId="42"/>
  </si>
  <si>
    <t>担当者2</t>
    <rPh sb="0" eb="3">
      <t>タントウシャ</t>
    </rPh>
    <phoneticPr fontId="42"/>
  </si>
  <si>
    <t>確認事項</t>
    <rPh sb="0" eb="2">
      <t>カクニン</t>
    </rPh>
    <rPh sb="2" eb="4">
      <t>ジコウ</t>
    </rPh>
    <phoneticPr fontId="42"/>
  </si>
  <si>
    <t>申請者
チェック欄</t>
    <rPh sb="0" eb="3">
      <t>シンセイシャ</t>
    </rPh>
    <rPh sb="8" eb="9">
      <t>ラン</t>
    </rPh>
    <phoneticPr fontId="42"/>
  </si>
  <si>
    <t>確認内容</t>
    <rPh sb="0" eb="2">
      <t>カクニン</t>
    </rPh>
    <rPh sb="2" eb="4">
      <t>ナイヨウ</t>
    </rPh>
    <phoneticPr fontId="42"/>
  </si>
  <si>
    <t>確認書類</t>
    <rPh sb="0" eb="2">
      <t>カクニン</t>
    </rPh>
    <rPh sb="2" eb="4">
      <t>ショルイ</t>
    </rPh>
    <phoneticPr fontId="42"/>
  </si>
  <si>
    <t>事務局
チェック欄</t>
    <rPh sb="0" eb="3">
      <t>ジムキョク</t>
    </rPh>
    <rPh sb="8" eb="9">
      <t>ラン</t>
    </rPh>
    <phoneticPr fontId="42"/>
  </si>
  <si>
    <t>1. 実績報告全般に関する確認事項</t>
    <rPh sb="3" eb="5">
      <t>ジッセキ</t>
    </rPh>
    <rPh sb="5" eb="7">
      <t>ホウコク</t>
    </rPh>
    <rPh sb="7" eb="9">
      <t>ゼンパン</t>
    </rPh>
    <rPh sb="10" eb="11">
      <t>カン</t>
    </rPh>
    <rPh sb="13" eb="15">
      <t>カクニン</t>
    </rPh>
    <rPh sb="15" eb="17">
      <t>ジコウ</t>
    </rPh>
    <phoneticPr fontId="42"/>
  </si>
  <si>
    <t>1-1</t>
    <phoneticPr fontId="42"/>
  </si>
  <si>
    <t>補助対象者</t>
    <rPh sb="0" eb="2">
      <t>ホジョ</t>
    </rPh>
    <rPh sb="2" eb="4">
      <t>タイショウ</t>
    </rPh>
    <rPh sb="4" eb="5">
      <t>シャ</t>
    </rPh>
    <phoneticPr fontId="42"/>
  </si>
  <si>
    <t>交付決定通知書の記載と同一であるか</t>
    <rPh sb="0" eb="2">
      <t>コウフ</t>
    </rPh>
    <rPh sb="2" eb="4">
      <t>ケッテイ</t>
    </rPh>
    <rPh sb="4" eb="6">
      <t>ツウチ</t>
    </rPh>
    <rPh sb="6" eb="7">
      <t>ショ</t>
    </rPh>
    <rPh sb="8" eb="10">
      <t>キサイ</t>
    </rPh>
    <rPh sb="11" eb="13">
      <t>ドウイツ</t>
    </rPh>
    <phoneticPr fontId="42"/>
  </si>
  <si>
    <t>1-2</t>
    <phoneticPr fontId="42"/>
  </si>
  <si>
    <t>類型番号</t>
    <rPh sb="0" eb="2">
      <t>ルイケイ</t>
    </rPh>
    <rPh sb="2" eb="4">
      <t>バンゴウ</t>
    </rPh>
    <phoneticPr fontId="42"/>
  </si>
  <si>
    <t>1-3</t>
    <phoneticPr fontId="42"/>
  </si>
  <si>
    <t>実績報告類型別の必要書類</t>
    <rPh sb="0" eb="2">
      <t>ジッセキ</t>
    </rPh>
    <rPh sb="2" eb="4">
      <t>ホウコク</t>
    </rPh>
    <rPh sb="4" eb="6">
      <t>ルイケイ</t>
    </rPh>
    <rPh sb="6" eb="7">
      <t>ベツ</t>
    </rPh>
    <rPh sb="8" eb="10">
      <t>ヒツヨウ</t>
    </rPh>
    <rPh sb="10" eb="12">
      <t>ショルイ</t>
    </rPh>
    <phoneticPr fontId="42"/>
  </si>
  <si>
    <t>実績報告類型別の必要書類を正しく取り揃えているか</t>
    <rPh sb="0" eb="2">
      <t>ジッセキ</t>
    </rPh>
    <rPh sb="2" eb="4">
      <t>ホウコク</t>
    </rPh>
    <rPh sb="4" eb="6">
      <t>ルイケイ</t>
    </rPh>
    <rPh sb="6" eb="7">
      <t>ベツ</t>
    </rPh>
    <rPh sb="8" eb="10">
      <t>ヒツヨウ</t>
    </rPh>
    <rPh sb="10" eb="12">
      <t>ショルイ</t>
    </rPh>
    <rPh sb="13" eb="14">
      <t>タダ</t>
    </rPh>
    <rPh sb="16" eb="17">
      <t>ト</t>
    </rPh>
    <rPh sb="18" eb="19">
      <t>ソロ</t>
    </rPh>
    <phoneticPr fontId="42"/>
  </si>
  <si>
    <t>2. 経費に関する確認事項</t>
    <rPh sb="3" eb="5">
      <t>ケイヒ</t>
    </rPh>
    <rPh sb="6" eb="7">
      <t>カン</t>
    </rPh>
    <rPh sb="9" eb="11">
      <t>カクニン</t>
    </rPh>
    <rPh sb="11" eb="13">
      <t>ジコウ</t>
    </rPh>
    <phoneticPr fontId="42"/>
  </si>
  <si>
    <t>2-1</t>
    <phoneticPr fontId="42"/>
  </si>
  <si>
    <t>2-2</t>
    <phoneticPr fontId="42"/>
  </si>
  <si>
    <t>申請経費内容</t>
    <rPh sb="0" eb="2">
      <t>シンセイ</t>
    </rPh>
    <rPh sb="2" eb="4">
      <t>ケイヒ</t>
    </rPh>
    <rPh sb="4" eb="6">
      <t>ナイヨウ</t>
    </rPh>
    <phoneticPr fontId="42"/>
  </si>
  <si>
    <t>補助対象とならない経費の計上はないか</t>
    <rPh sb="9" eb="11">
      <t>ケイヒ</t>
    </rPh>
    <phoneticPr fontId="42"/>
  </si>
  <si>
    <t>補助対象とならない費用（振込手数料、為替差損等）の計上はないか。</t>
  </si>
  <si>
    <t>2-3</t>
    <phoneticPr fontId="42"/>
  </si>
  <si>
    <t>補助金請求予定額</t>
    <rPh sb="0" eb="3">
      <t>ホジョキン</t>
    </rPh>
    <rPh sb="3" eb="5">
      <t>セイキュウ</t>
    </rPh>
    <rPh sb="5" eb="7">
      <t>ヨテイ</t>
    </rPh>
    <rPh sb="7" eb="8">
      <t>ガク</t>
    </rPh>
    <phoneticPr fontId="42"/>
  </si>
  <si>
    <t>補助金請求予定額が『補助金交付決定通知書』に記載されている補助金交付予定額以下になっているか</t>
    <rPh sb="0" eb="3">
      <t>ホジョキン</t>
    </rPh>
    <rPh sb="3" eb="5">
      <t>セイキュウ</t>
    </rPh>
    <rPh sb="5" eb="7">
      <t>ヨテイ</t>
    </rPh>
    <rPh sb="7" eb="8">
      <t>ガク</t>
    </rPh>
    <rPh sb="10" eb="13">
      <t>ホジョキン</t>
    </rPh>
    <rPh sb="13" eb="15">
      <t>コウフ</t>
    </rPh>
    <rPh sb="15" eb="17">
      <t>ケッテイ</t>
    </rPh>
    <rPh sb="17" eb="19">
      <t>ツウチ</t>
    </rPh>
    <rPh sb="19" eb="20">
      <t>ショ</t>
    </rPh>
    <rPh sb="22" eb="24">
      <t>キサイ</t>
    </rPh>
    <rPh sb="29" eb="32">
      <t>ホジョキン</t>
    </rPh>
    <rPh sb="32" eb="34">
      <t>コウフ</t>
    </rPh>
    <rPh sb="34" eb="36">
      <t>ヨテイ</t>
    </rPh>
    <rPh sb="36" eb="37">
      <t>ガク</t>
    </rPh>
    <rPh sb="37" eb="39">
      <t>イカ</t>
    </rPh>
    <phoneticPr fontId="42"/>
  </si>
  <si>
    <t>2-4</t>
    <phoneticPr fontId="42"/>
  </si>
  <si>
    <t>契約日・支払日</t>
    <rPh sb="0" eb="3">
      <t>ケイヤクビ</t>
    </rPh>
    <rPh sb="4" eb="7">
      <t>シハライビ</t>
    </rPh>
    <phoneticPr fontId="42"/>
  </si>
  <si>
    <t>2-5</t>
    <phoneticPr fontId="42"/>
  </si>
  <si>
    <t>端数切捨て処理</t>
    <rPh sb="0" eb="2">
      <t>ハスウ</t>
    </rPh>
    <rPh sb="2" eb="4">
      <t>キリス</t>
    </rPh>
    <rPh sb="5" eb="7">
      <t>ショリ</t>
    </rPh>
    <phoneticPr fontId="42"/>
  </si>
  <si>
    <t>各経費の金額において、すべて１円未満の端数を切捨て処理をしているか</t>
    <rPh sb="0" eb="3">
      <t>カクケイヒ</t>
    </rPh>
    <rPh sb="4" eb="6">
      <t>キンガク</t>
    </rPh>
    <rPh sb="15" eb="16">
      <t>エン</t>
    </rPh>
    <rPh sb="16" eb="18">
      <t>ミマン</t>
    </rPh>
    <rPh sb="19" eb="21">
      <t>ハスウ</t>
    </rPh>
    <rPh sb="22" eb="23">
      <t>キ</t>
    </rPh>
    <rPh sb="23" eb="24">
      <t>ス</t>
    </rPh>
    <rPh sb="25" eb="27">
      <t>ショリ</t>
    </rPh>
    <phoneticPr fontId="42"/>
  </si>
  <si>
    <t>2-6</t>
    <phoneticPr fontId="42"/>
  </si>
  <si>
    <t>相見積の取得</t>
    <rPh sb="0" eb="3">
      <t>アイミツ</t>
    </rPh>
    <rPh sb="4" eb="6">
      <t>シュトク</t>
    </rPh>
    <phoneticPr fontId="42"/>
  </si>
  <si>
    <t>複数社の見積を取得し、最も低い価格を提示した専門家・業者を選定しているか</t>
    <rPh sb="0" eb="2">
      <t>フクスウ</t>
    </rPh>
    <rPh sb="2" eb="3">
      <t>シャ</t>
    </rPh>
    <rPh sb="4" eb="6">
      <t>ミツモリ</t>
    </rPh>
    <rPh sb="7" eb="9">
      <t>シュトク</t>
    </rPh>
    <rPh sb="11" eb="12">
      <t>モット</t>
    </rPh>
    <rPh sb="13" eb="14">
      <t>ヒク</t>
    </rPh>
    <rPh sb="15" eb="17">
      <t>カカク</t>
    </rPh>
    <rPh sb="18" eb="20">
      <t>テイジ</t>
    </rPh>
    <rPh sb="22" eb="25">
      <t>センモンカ</t>
    </rPh>
    <rPh sb="26" eb="28">
      <t>ギョウシャ</t>
    </rPh>
    <rPh sb="29" eb="31">
      <t>センテイ</t>
    </rPh>
    <phoneticPr fontId="42"/>
  </si>
  <si>
    <t>2-7</t>
    <phoneticPr fontId="42"/>
  </si>
  <si>
    <t>相見積を取得していない場合、相見積取得が不要となる要件に該当しているか</t>
    <rPh sb="0" eb="3">
      <t>アイミツ</t>
    </rPh>
    <rPh sb="4" eb="6">
      <t>シュトク</t>
    </rPh>
    <rPh sb="11" eb="13">
      <t>バアイ</t>
    </rPh>
    <rPh sb="14" eb="17">
      <t>アイミツモリ</t>
    </rPh>
    <rPh sb="17" eb="19">
      <t>シュトク</t>
    </rPh>
    <rPh sb="20" eb="22">
      <t>フヨウ</t>
    </rPh>
    <rPh sb="25" eb="27">
      <t>ヨウケン</t>
    </rPh>
    <rPh sb="28" eb="30">
      <t>ガイトウ</t>
    </rPh>
    <phoneticPr fontId="42"/>
  </si>
  <si>
    <t>2-8</t>
    <phoneticPr fontId="42"/>
  </si>
  <si>
    <t>経費区分別の証拠書類</t>
    <rPh sb="0" eb="2">
      <t>ケイヒ</t>
    </rPh>
    <rPh sb="2" eb="4">
      <t>クブン</t>
    </rPh>
    <rPh sb="4" eb="5">
      <t>ベツ</t>
    </rPh>
    <rPh sb="6" eb="8">
      <t>ショウコ</t>
    </rPh>
    <rPh sb="8" eb="10">
      <t>ショルイ</t>
    </rPh>
    <phoneticPr fontId="42"/>
  </si>
  <si>
    <t>『補助金事務手引書（別紙2)証拠書類等の準備に係る留意点』で定められている経費区分別の証拠書類がすべて揃っているか</t>
    <phoneticPr fontId="40"/>
  </si>
  <si>
    <t>2-9</t>
    <phoneticPr fontId="42"/>
  </si>
  <si>
    <t>経費の支払負担</t>
    <rPh sb="0" eb="2">
      <t>ケイヒ</t>
    </rPh>
    <rPh sb="3" eb="5">
      <t>シハラ</t>
    </rPh>
    <rPh sb="5" eb="7">
      <t>フタン</t>
    </rPh>
    <phoneticPr fontId="42"/>
  </si>
  <si>
    <t>共同申請時において、各経費の支払を負担している者が明確になっているか</t>
    <rPh sb="0" eb="2">
      <t>キョウドウ</t>
    </rPh>
    <rPh sb="2" eb="4">
      <t>シンセイ</t>
    </rPh>
    <rPh sb="4" eb="5">
      <t>ジ</t>
    </rPh>
    <rPh sb="10" eb="13">
      <t>カクケイヒ</t>
    </rPh>
    <rPh sb="14" eb="16">
      <t>シハラ</t>
    </rPh>
    <rPh sb="17" eb="19">
      <t>フタン</t>
    </rPh>
    <rPh sb="23" eb="24">
      <t>モノ</t>
    </rPh>
    <rPh sb="25" eb="27">
      <t>メイカク</t>
    </rPh>
    <phoneticPr fontId="42"/>
  </si>
  <si>
    <t>2-10</t>
    <phoneticPr fontId="42"/>
  </si>
  <si>
    <t>外貨支払における円換算方法</t>
    <rPh sb="0" eb="2">
      <t>ガイカ</t>
    </rPh>
    <rPh sb="2" eb="4">
      <t>シハライ</t>
    </rPh>
    <rPh sb="8" eb="9">
      <t>エン</t>
    </rPh>
    <rPh sb="9" eb="11">
      <t>カンサン</t>
    </rPh>
    <rPh sb="11" eb="13">
      <t>ホウホウ</t>
    </rPh>
    <phoneticPr fontId="42"/>
  </si>
  <si>
    <t>外貨支払における円換算は外貨使用の際の両替レートを適用する等合理的な方法で行われているか</t>
    <phoneticPr fontId="16"/>
  </si>
  <si>
    <t>外貨支払における円換算は外貨使用の際の両替レートを適用する等合理的な方法で行われているか。</t>
  </si>
  <si>
    <t>2-11</t>
    <phoneticPr fontId="42"/>
  </si>
  <si>
    <t>補助金の併用有無</t>
    <rPh sb="0" eb="3">
      <t>ホジョキン</t>
    </rPh>
    <rPh sb="4" eb="6">
      <t>ヘイヨウ</t>
    </rPh>
    <rPh sb="6" eb="8">
      <t>ウム</t>
    </rPh>
    <phoneticPr fontId="42"/>
  </si>
  <si>
    <t>同一の経費に対して、他の補助金を併用していないか</t>
    <rPh sb="0" eb="2">
      <t>ドウイツ</t>
    </rPh>
    <rPh sb="3" eb="5">
      <t>ケイヒ</t>
    </rPh>
    <rPh sb="6" eb="7">
      <t>タイ</t>
    </rPh>
    <rPh sb="10" eb="11">
      <t>タ</t>
    </rPh>
    <rPh sb="12" eb="15">
      <t>ホジョキン</t>
    </rPh>
    <rPh sb="16" eb="18">
      <t>ヘイヨウ</t>
    </rPh>
    <phoneticPr fontId="42"/>
  </si>
  <si>
    <t>謝金単価を確認することができる資料等 (選択式)</t>
    <rPh sb="0" eb="2">
      <t>シャキン</t>
    </rPh>
    <rPh sb="2" eb="4">
      <t>タンカ</t>
    </rPh>
    <rPh sb="5" eb="7">
      <t>カクニン</t>
    </rPh>
    <rPh sb="15" eb="17">
      <t>シリョウ</t>
    </rPh>
    <rPh sb="17" eb="18">
      <t>トウ</t>
    </rPh>
    <rPh sb="20" eb="22">
      <t>センタク</t>
    </rPh>
    <rPh sb="22" eb="23">
      <t>シキ</t>
    </rPh>
    <phoneticPr fontId="16"/>
  </si>
  <si>
    <t>分野</t>
    <rPh sb="0" eb="2">
      <t>ブンヤ</t>
    </rPh>
    <phoneticPr fontId="79"/>
  </si>
  <si>
    <t>大学</t>
    <rPh sb="0" eb="2">
      <t>ダイガク</t>
    </rPh>
    <phoneticPr fontId="79"/>
  </si>
  <si>
    <t>標準単価</t>
    <rPh sb="0" eb="2">
      <t>ヒョウジュン</t>
    </rPh>
    <rPh sb="2" eb="4">
      <t>タンカ</t>
    </rPh>
    <phoneticPr fontId="79"/>
  </si>
  <si>
    <t>①大学学長級</t>
  </si>
  <si>
    <t>民間</t>
    <rPh sb="0" eb="2">
      <t>ミンカン</t>
    </rPh>
    <phoneticPr fontId="79"/>
  </si>
  <si>
    <t>②大学副学長級</t>
  </si>
  <si>
    <t>地方公共団体等</t>
  </si>
  <si>
    <t>③大学学部長級</t>
  </si>
  <si>
    <t>④大学教授級1</t>
  </si>
  <si>
    <t>⑤大学教授級2</t>
  </si>
  <si>
    <t>⑥大学準教授級</t>
  </si>
  <si>
    <t>⑦大学講師級</t>
  </si>
  <si>
    <t>⑧大学助教・助手級</t>
  </si>
  <si>
    <t>⑨大学助手級以下1</t>
  </si>
  <si>
    <t>②会長・社長・役員級</t>
  </si>
  <si>
    <t>⑩大学助手級以下2</t>
  </si>
  <si>
    <t>⑪大学助手級以下3</t>
  </si>
  <si>
    <t>③知事・市町村長</t>
  </si>
  <si>
    <t>①会長・社長・役員級</t>
  </si>
  <si>
    <t>③会長・社長・役員級</t>
  </si>
  <si>
    <t>④工場長級</t>
  </si>
  <si>
    <t>⑤部長級</t>
  </si>
  <si>
    <t>⑥課長級</t>
  </si>
  <si>
    <t>⑦課長代理級</t>
  </si>
  <si>
    <t>⑧係長・主任級</t>
  </si>
  <si>
    <t>⑨係員1</t>
  </si>
  <si>
    <t>⑩係員2</t>
  </si>
  <si>
    <t>⑪係員3</t>
  </si>
  <si>
    <t>①知事・市町村長</t>
  </si>
  <si>
    <t>②知事・市町村長</t>
  </si>
  <si>
    <t>④部長級</t>
  </si>
  <si>
    <t>⑦室長級</t>
  </si>
  <si>
    <t>⑧課長補佐級</t>
  </si>
  <si>
    <t>⑨課員1</t>
  </si>
  <si>
    <t>⑩課員2</t>
  </si>
  <si>
    <t>⑪課員3</t>
  </si>
  <si>
    <t>実績報告書パッケージ③</t>
    <rPh sb="0" eb="2">
      <t>ジッセキ</t>
    </rPh>
    <rPh sb="2" eb="5">
      <t>ホウコクショ</t>
    </rPh>
    <phoneticPr fontId="16"/>
  </si>
  <si>
    <r>
      <t xml:space="preserve">各経費の契約（発注）から支払が実施されており、その実施日がいずれも補助事業期間内におさまっているか
</t>
    </r>
    <r>
      <rPr>
        <b/>
        <sz val="8"/>
        <rFont val="游ゴシック"/>
        <family val="3"/>
        <charset val="128"/>
        <scheme val="minor"/>
      </rPr>
      <t>※尚、専門家への業務委託等における中間報酬・成功報酬については、補助事業期間中に経費の契約は不要</t>
    </r>
    <rPh sb="51" eb="52">
      <t>ナオ</t>
    </rPh>
    <rPh sb="53" eb="56">
      <t>センモンカ</t>
    </rPh>
    <rPh sb="58" eb="60">
      <t>ギョウム</t>
    </rPh>
    <rPh sb="60" eb="62">
      <t>イタク</t>
    </rPh>
    <rPh sb="62" eb="63">
      <t>トウ</t>
    </rPh>
    <rPh sb="96" eb="98">
      <t>フヨウ</t>
    </rPh>
    <phoneticPr fontId="40"/>
  </si>
  <si>
    <t>費目</t>
    <rPh sb="0" eb="2">
      <t>ヒモク</t>
    </rPh>
    <phoneticPr fontId="79"/>
  </si>
  <si>
    <t>カテゴリー</t>
    <phoneticPr fontId="79"/>
  </si>
  <si>
    <t>廃業費</t>
    <rPh sb="0" eb="2">
      <t>ハイギョウ</t>
    </rPh>
    <rPh sb="2" eb="3">
      <t>ヒ</t>
    </rPh>
    <phoneticPr fontId="79"/>
  </si>
  <si>
    <t>経営資源引き継ぎ費</t>
    <rPh sb="0" eb="2">
      <t>ケイエイ</t>
    </rPh>
    <rPh sb="2" eb="4">
      <t>シゲン</t>
    </rPh>
    <rPh sb="4" eb="5">
      <t>ヒ</t>
    </rPh>
    <rPh sb="6" eb="7">
      <t>ツ</t>
    </rPh>
    <rPh sb="8" eb="9">
      <t>ヒ</t>
    </rPh>
    <phoneticPr fontId="79"/>
  </si>
  <si>
    <t>1 .謝金</t>
    <phoneticPr fontId="16"/>
  </si>
  <si>
    <t>2 .旅費</t>
    <phoneticPr fontId="16"/>
  </si>
  <si>
    <t>3 .外注費</t>
    <phoneticPr fontId="16"/>
  </si>
  <si>
    <t>4 .委託費</t>
    <phoneticPr fontId="16"/>
  </si>
  <si>
    <t>5 .システム利用料</t>
    <phoneticPr fontId="16"/>
  </si>
  <si>
    <t>表明保証保険利用報告書</t>
    <phoneticPr fontId="16"/>
  </si>
  <si>
    <t>6 .保険料</t>
    <rPh sb="3" eb="6">
      <t>ホケンリョウ</t>
    </rPh>
    <phoneticPr fontId="16"/>
  </si>
  <si>
    <t>9 .解体費</t>
    <rPh sb="3" eb="5">
      <t>カイタイ</t>
    </rPh>
    <rPh sb="5" eb="6">
      <t>ヒ</t>
    </rPh>
    <phoneticPr fontId="16"/>
  </si>
  <si>
    <t>10.原状回復費</t>
    <rPh sb="3" eb="5">
      <t>ゲンジョウ</t>
    </rPh>
    <rPh sb="5" eb="7">
      <t>カイフク</t>
    </rPh>
    <rPh sb="7" eb="8">
      <t>ヒ</t>
    </rPh>
    <phoneticPr fontId="16"/>
  </si>
  <si>
    <t>10.</t>
    <phoneticPr fontId="16"/>
  </si>
  <si>
    <t>保険料</t>
    <rPh sb="0" eb="3">
      <t>ホケンリョウ</t>
    </rPh>
    <phoneticPr fontId="16"/>
  </si>
  <si>
    <t>10 .原状回復費</t>
  </si>
  <si>
    <t>【様式6】2.実績報告累計番号</t>
    <rPh sb="1" eb="3">
      <t>ヨウシキ</t>
    </rPh>
    <rPh sb="7" eb="9">
      <t>ジッセキ</t>
    </rPh>
    <rPh sb="9" eb="11">
      <t>ホウコク</t>
    </rPh>
    <rPh sb="11" eb="13">
      <t>ルイケイ</t>
    </rPh>
    <rPh sb="13" eb="15">
      <t>バンゴウ</t>
    </rPh>
    <phoneticPr fontId="16"/>
  </si>
  <si>
    <t>紐付CD
（4桁）</t>
    <rPh sb="0" eb="1">
      <t>ヒモ</t>
    </rPh>
    <rPh sb="1" eb="2">
      <t>ツ</t>
    </rPh>
    <rPh sb="7" eb="8">
      <t>ケタ</t>
    </rPh>
    <phoneticPr fontId="16"/>
  </si>
  <si>
    <t>→【様式6】⑤に表示</t>
    <rPh sb="2" eb="4">
      <t>ヨウシキ</t>
    </rPh>
    <rPh sb="8" eb="10">
      <t>ヒョウジ</t>
    </rPh>
    <phoneticPr fontId="16"/>
  </si>
  <si>
    <t>1. 実績報告類型番号</t>
    <phoneticPr fontId="16"/>
  </si>
  <si>
    <t>見積と支払金額に10%の差異がある場合</t>
    <phoneticPr fontId="16"/>
  </si>
  <si>
    <t>保険料を申請している場合</t>
    <phoneticPr fontId="16"/>
  </si>
  <si>
    <r>
      <t>オンライン提出における下記の提出様式等について確認し、必要な提出様式等を本補助金Webサイトに
掲載されている実績報告フォームにアップロードして提出すること
（作成・整理の完了が確認できている提出様式等の「チェック欄」に"</t>
    </r>
    <r>
      <rPr>
        <sz val="11"/>
        <color theme="1"/>
        <rFont val="Segoe UI Symbol"/>
        <family val="3"/>
      </rPr>
      <t>✓</t>
    </r>
    <r>
      <rPr>
        <sz val="11"/>
        <color theme="1"/>
        <rFont val="游ゴシック Medium"/>
        <family val="3"/>
        <charset val="128"/>
      </rPr>
      <t>"を記入）</t>
    </r>
    <phoneticPr fontId="16"/>
  </si>
  <si>
    <t>9 .解体費</t>
  </si>
  <si>
    <t>9 .解体費</t>
    <phoneticPr fontId="16"/>
  </si>
  <si>
    <t>10 .原状回復費</t>
    <phoneticPr fontId="16"/>
  </si>
  <si>
    <t>※「謝金単価を確認することができる資料等」には以下の該当する項目を記入すること（当該資料等の謝金単価が上限額となる）</t>
    <rPh sb="2" eb="4">
      <t>シャキン</t>
    </rPh>
    <rPh sb="4" eb="6">
      <t>タンカ</t>
    </rPh>
    <rPh sb="7" eb="9">
      <t>カクニン</t>
    </rPh>
    <rPh sb="17" eb="19">
      <t>シリョウ</t>
    </rPh>
    <rPh sb="19" eb="20">
      <t>トウ</t>
    </rPh>
    <rPh sb="23" eb="25">
      <t>イカ</t>
    </rPh>
    <rPh sb="26" eb="28">
      <t>ガイトウ</t>
    </rPh>
    <rPh sb="30" eb="32">
      <t>コウモク</t>
    </rPh>
    <rPh sb="33" eb="35">
      <t>キニュウ</t>
    </rPh>
    <rPh sb="40" eb="42">
      <t>トウガイ</t>
    </rPh>
    <rPh sb="42" eb="44">
      <t>シリョウ</t>
    </rPh>
    <rPh sb="44" eb="45">
      <t>トウ</t>
    </rPh>
    <rPh sb="46" eb="48">
      <t>シャキン</t>
    </rPh>
    <rPh sb="48" eb="50">
      <t>タンカ</t>
    </rPh>
    <rPh sb="51" eb="53">
      <t>ジョウゲン</t>
    </rPh>
    <rPh sb="53" eb="54">
      <t>ガク</t>
    </rPh>
    <phoneticPr fontId="16"/>
  </si>
  <si>
    <t>様式第5-3</t>
    <phoneticPr fontId="16"/>
  </si>
  <si>
    <t>円</t>
  </si>
  <si>
    <t>様式第5</t>
    <phoneticPr fontId="16"/>
  </si>
  <si>
    <t>様式第5-1</t>
    <phoneticPr fontId="16"/>
  </si>
  <si>
    <t>補助対象経費総括表</t>
    <phoneticPr fontId="16"/>
  </si>
  <si>
    <t>様式第5-2</t>
    <phoneticPr fontId="16"/>
  </si>
  <si>
    <t>様式第5-3-3</t>
    <phoneticPr fontId="16"/>
  </si>
  <si>
    <t>様式第5-3-2</t>
    <phoneticPr fontId="16"/>
  </si>
  <si>
    <t>経費区分別内訳書</t>
    <phoneticPr fontId="16"/>
  </si>
  <si>
    <t>旅費明細書</t>
    <phoneticPr fontId="16"/>
  </si>
  <si>
    <t>出張報告書</t>
    <phoneticPr fontId="16"/>
  </si>
  <si>
    <t>謝金単価報告書</t>
    <phoneticPr fontId="16"/>
  </si>
  <si>
    <t>様式第5-3-4</t>
    <phoneticPr fontId="16"/>
  </si>
  <si>
    <t>様式第5-3-6</t>
    <phoneticPr fontId="16"/>
  </si>
  <si>
    <t>様式第5-3-7</t>
    <phoneticPr fontId="16"/>
  </si>
  <si>
    <t>様式第5-3-8</t>
    <phoneticPr fontId="16"/>
  </si>
  <si>
    <t>様式第5-4</t>
    <phoneticPr fontId="16"/>
  </si>
  <si>
    <t>見積と支払金額の差異報告書</t>
    <phoneticPr fontId="16"/>
  </si>
  <si>
    <t>様式第5-5</t>
    <phoneticPr fontId="16"/>
  </si>
  <si>
    <t>様式第5-6</t>
    <phoneticPr fontId="16"/>
  </si>
  <si>
    <t>様式第18</t>
    <phoneticPr fontId="16"/>
  </si>
  <si>
    <t>様式第19</t>
    <phoneticPr fontId="16"/>
  </si>
  <si>
    <t>（様式第5-2）</t>
  </si>
  <si>
    <t>※『様式第5-3.経費区分別内訳書』に記入した各経費区分の小計金額が表示される</t>
    <rPh sb="2" eb="4">
      <t>ヨウシキ</t>
    </rPh>
    <rPh sb="4" eb="5">
      <t>ダイ</t>
    </rPh>
    <rPh sb="9" eb="11">
      <t>ケイヒ</t>
    </rPh>
    <rPh sb="11" eb="13">
      <t>クブン</t>
    </rPh>
    <rPh sb="13" eb="14">
      <t>ベツ</t>
    </rPh>
    <rPh sb="14" eb="17">
      <t>ウチワケショ</t>
    </rPh>
    <rPh sb="19" eb="21">
      <t>キニュウ</t>
    </rPh>
    <rPh sb="23" eb="26">
      <t>カクケイヒ</t>
    </rPh>
    <rPh sb="26" eb="28">
      <t>クブン</t>
    </rPh>
    <rPh sb="29" eb="31">
      <t>ショウケイ</t>
    </rPh>
    <rPh sb="31" eb="33">
      <t>キンガク</t>
    </rPh>
    <rPh sb="34" eb="36">
      <t>ヒョウジ</t>
    </rPh>
    <phoneticPr fontId="16"/>
  </si>
  <si>
    <t>廃業支援費</t>
    <rPh sb="0" eb="2">
      <t>ハイギョウ</t>
    </rPh>
    <rPh sb="2" eb="4">
      <t>シエン</t>
    </rPh>
    <rPh sb="4" eb="5">
      <t>ヒ</t>
    </rPh>
    <phoneticPr fontId="16"/>
  </si>
  <si>
    <t>在庫廃棄費</t>
    <rPh sb="0" eb="2">
      <t>ザイコ</t>
    </rPh>
    <rPh sb="2" eb="4">
      <t>ハイキ</t>
    </rPh>
    <rPh sb="4" eb="5">
      <t>ヒ</t>
    </rPh>
    <phoneticPr fontId="16"/>
  </si>
  <si>
    <t>11.</t>
  </si>
  <si>
    <t>12.</t>
  </si>
  <si>
    <t>（様式第5-3）</t>
  </si>
  <si>
    <t>※「2. 旅費」は「経費区分」および「支払金額」（『様式第5-3-2.旅費明細書』に記入した旅費合計金額）のみ記入してください</t>
    <rPh sb="5" eb="7">
      <t>リョヒ</t>
    </rPh>
    <rPh sb="10" eb="12">
      <t>ケイヒ</t>
    </rPh>
    <rPh sb="12" eb="14">
      <t>クブン</t>
    </rPh>
    <rPh sb="19" eb="21">
      <t>シハライ</t>
    </rPh>
    <rPh sb="21" eb="23">
      <t>キンガク</t>
    </rPh>
    <rPh sb="55" eb="57">
      <t>キニュウ</t>
    </rPh>
    <phoneticPr fontId="16"/>
  </si>
  <si>
    <t>（様式第5-3-4）</t>
  </si>
  <si>
    <t>【補足】補助事業事務処理マニュアル（経済産業省発行）における謝金の標準支払基準</t>
    <rPh sb="1" eb="3">
      <t>ホソク</t>
    </rPh>
    <rPh sb="18" eb="20">
      <t>ケイザイ</t>
    </rPh>
    <rPh sb="20" eb="23">
      <t>サンギョウショウ</t>
    </rPh>
    <rPh sb="23" eb="25">
      <t>ハッコウ</t>
    </rPh>
    <rPh sb="30" eb="32">
      <t>シャキン</t>
    </rPh>
    <rPh sb="33" eb="35">
      <t>ヒョウジュン</t>
    </rPh>
    <rPh sb="35" eb="37">
      <t>シハライ</t>
    </rPh>
    <rPh sb="37" eb="39">
      <t>キジュン</t>
    </rPh>
    <phoneticPr fontId="16"/>
  </si>
  <si>
    <t>（様式第5-4）</t>
  </si>
  <si>
    <t>店舗等借入費</t>
    <rPh sb="0" eb="2">
      <t>テンポ</t>
    </rPh>
    <rPh sb="2" eb="3">
      <t>トウ</t>
    </rPh>
    <rPh sb="3" eb="5">
      <t>カリイレ</t>
    </rPh>
    <rPh sb="5" eb="6">
      <t>ヒ</t>
    </rPh>
    <phoneticPr fontId="40"/>
  </si>
  <si>
    <t>（様式第5-5）</t>
    <rPh sb="1" eb="3">
      <t>ヨウシキ</t>
    </rPh>
    <rPh sb="3" eb="4">
      <t>ダイ</t>
    </rPh>
    <phoneticPr fontId="16"/>
  </si>
  <si>
    <t>（様式第5-6)</t>
  </si>
  <si>
    <t>様式第5.実績報告書</t>
    <phoneticPr fontId="40"/>
  </si>
  <si>
    <t>様式第5-2.補助対象経費総括表
様式第5-5.経費区分変更申請書</t>
    <phoneticPr fontId="40"/>
  </si>
  <si>
    <t>様式第5-2.補助対象経費総括表
様式第5-3.経費区分別内訳書</t>
    <phoneticPr fontId="40"/>
  </si>
  <si>
    <t>様式第5-2.補助対象経費総括表
様式第5-3.経費区分別内訳書</t>
    <rPh sb="0" eb="2">
      <t>ヨウシキ</t>
    </rPh>
    <rPh sb="6" eb="8">
      <t>ホジョ</t>
    </rPh>
    <rPh sb="8" eb="10">
      <t>タイショウ</t>
    </rPh>
    <rPh sb="10" eb="12">
      <t>ケイヒ</t>
    </rPh>
    <rPh sb="12" eb="15">
      <t>ソウカツヒョウ</t>
    </rPh>
    <rPh sb="16" eb="18">
      <t>ヨウシキ</t>
    </rPh>
    <rPh sb="18" eb="19">
      <t>ダイ</t>
    </rPh>
    <rPh sb="23" eb="25">
      <t>ケイヒ</t>
    </rPh>
    <rPh sb="25" eb="27">
      <t>クブン</t>
    </rPh>
    <rPh sb="27" eb="28">
      <t>ベツ</t>
    </rPh>
    <rPh sb="28" eb="31">
      <t>ウチワケショ</t>
    </rPh>
    <phoneticPr fontId="42"/>
  </si>
  <si>
    <t>様式第5-3.経費区分別内訳書</t>
    <rPh sb="0" eb="2">
      <t>ヨウシキ</t>
    </rPh>
    <rPh sb="2" eb="3">
      <t>ダイ</t>
    </rPh>
    <rPh sb="7" eb="9">
      <t>ケイヒ</t>
    </rPh>
    <rPh sb="9" eb="11">
      <t>クブン</t>
    </rPh>
    <rPh sb="11" eb="12">
      <t>ベツ</t>
    </rPh>
    <rPh sb="12" eb="15">
      <t>ウチワケショ</t>
    </rPh>
    <phoneticPr fontId="42"/>
  </si>
  <si>
    <t>様式第5-4見積と支払金額の差異報告書</t>
    <phoneticPr fontId="42"/>
  </si>
  <si>
    <t>（様式第5）</t>
    <rPh sb="1" eb="3">
      <t>ヨウシキ</t>
    </rPh>
    <rPh sb="3" eb="4">
      <t>ダイ</t>
    </rPh>
    <phoneticPr fontId="16"/>
  </si>
  <si>
    <t>補助事業者名（法人又は個人事業主）：</t>
    <rPh sb="0" eb="2">
      <t>ホジョ</t>
    </rPh>
    <rPh sb="2" eb="4">
      <t>ジギョウ</t>
    </rPh>
    <rPh sb="4" eb="5">
      <t>シャ</t>
    </rPh>
    <rPh sb="5" eb="6">
      <t>メイ</t>
    </rPh>
    <rPh sb="7" eb="9">
      <t>ホウジン</t>
    </rPh>
    <rPh sb="9" eb="10">
      <t>マタ</t>
    </rPh>
    <rPh sb="11" eb="16">
      <t>コジンジギョウヌシ</t>
    </rPh>
    <phoneticPr fontId="16"/>
  </si>
  <si>
    <t>法人代表者名：</t>
    <rPh sb="0" eb="2">
      <t>ホウジン</t>
    </rPh>
    <rPh sb="2" eb="5">
      <t>ダイヒョウシャ</t>
    </rPh>
    <rPh sb="5" eb="6">
      <t>メイ</t>
    </rPh>
    <phoneticPr fontId="16"/>
  </si>
  <si>
    <r>
      <rPr>
        <sz val="11"/>
        <color theme="1"/>
        <rFont val="游ゴシック"/>
        <family val="3"/>
        <charset val="128"/>
      </rPr>
      <t>（</t>
    </r>
    <r>
      <rPr>
        <u/>
        <sz val="11"/>
        <color theme="1"/>
        <rFont val="游ゴシック"/>
        <family val="3"/>
        <charset val="128"/>
        <scheme val="minor"/>
      </rPr>
      <t>記入に際しては、本様式の下部にある「【補足事項】記入欄の選択肢」を確認の上、該当する項目を正確に選択すること。</t>
    </r>
    <r>
      <rPr>
        <sz val="11"/>
        <color theme="1"/>
        <rFont val="游ゴシック"/>
        <family val="3"/>
        <charset val="128"/>
        <scheme val="minor"/>
      </rPr>
      <t>）</t>
    </r>
  </si>
  <si>
    <t>※③経営資源引継ぎ形態で「10.事業再編等＋廃業」を選択した場合は、「④廃業における引継ぎ形態」を併せて記入してください。</t>
    <rPh sb="2" eb="4">
      <t>ケイエイ</t>
    </rPh>
    <rPh sb="4" eb="6">
      <t>シゲン</t>
    </rPh>
    <rPh sb="6" eb="8">
      <t>ヒキツ</t>
    </rPh>
    <rPh sb="9" eb="11">
      <t>ケイタイ</t>
    </rPh>
    <rPh sb="26" eb="28">
      <t>センタク</t>
    </rPh>
    <rPh sb="42" eb="44">
      <t>ヒキツ</t>
    </rPh>
    <rPh sb="45" eb="47">
      <t>ケイタイ</t>
    </rPh>
    <phoneticPr fontId="16"/>
  </si>
  <si>
    <t>以下、補助事業の実施状況に応じて必要事項を記入すること。</t>
    <rPh sb="3" eb="7">
      <t>ホジョジギョウ</t>
    </rPh>
    <rPh sb="8" eb="12">
      <t>ジッシジョウキョウ</t>
    </rPh>
    <rPh sb="13" eb="14">
      <t>オウ</t>
    </rPh>
    <rPh sb="16" eb="18">
      <t>ヒツヨウ</t>
    </rPh>
    <rPh sb="18" eb="20">
      <t>ジコウ</t>
    </rPh>
    <rPh sb="21" eb="23">
      <t>キニュウ</t>
    </rPh>
    <phoneticPr fontId="16"/>
  </si>
  <si>
    <t>①経営資源の実現状況</t>
    <rPh sb="1" eb="3">
      <t>ケイエイ</t>
    </rPh>
    <rPh sb="3" eb="5">
      <t>シゲン</t>
    </rPh>
    <rPh sb="6" eb="8">
      <t>ジツゲン</t>
    </rPh>
    <rPh sb="8" eb="10">
      <t>ジョウキョウ</t>
    </rPh>
    <phoneticPr fontId="16"/>
  </si>
  <si>
    <t>※補助事業期間内に経営資源の引継ぎが実現しなかった場合、補助上限額（300万円以内）の変更を行います。</t>
    <phoneticPr fontId="16"/>
  </si>
  <si>
    <t>（「経営資源引継ぎ形態」が「4 .対象会社+対象会社の支配株主又は株主代表(法人)」または「5 .対象会社+対象会社の支配株主又は株主代表(個人)」の場合）</t>
    <rPh sb="2" eb="4">
      <t>ケイエイ</t>
    </rPh>
    <rPh sb="4" eb="6">
      <t>シゲン</t>
    </rPh>
    <phoneticPr fontId="16"/>
  </si>
  <si>
    <t>補助事業の実施概要</t>
    <phoneticPr fontId="16"/>
  </si>
  <si>
    <t>別紙　様式第5-1.事業実施概要報告書 に記載のとおり</t>
    <phoneticPr fontId="16"/>
  </si>
  <si>
    <t>別紙　様式第5-2.補助対象経費総括表、及び様式第5-3.経費区分内訳書、様式第5-6.検査チェックシート等に記載のとおり</t>
    <rPh sb="5" eb="6">
      <t>ダイ</t>
    </rPh>
    <rPh sb="24" eb="25">
      <t>ダイ</t>
    </rPh>
    <rPh sb="39" eb="40">
      <t>ダイ</t>
    </rPh>
    <rPh sb="53" eb="54">
      <t>トウ</t>
    </rPh>
    <phoneticPr fontId="16"/>
  </si>
  <si>
    <t>4 .[共同申請]対象会社+対象会社の支配株主又は株主代表(法人)</t>
    <rPh sb="23" eb="24">
      <t>マタ</t>
    </rPh>
    <rPh sb="25" eb="27">
      <t>カブヌシ</t>
    </rPh>
    <rPh sb="27" eb="29">
      <t>ダイヒョウ</t>
    </rPh>
    <phoneticPr fontId="16"/>
  </si>
  <si>
    <t>5 .[共同申請]対象会社+対象会社の支配株主又は株主代表(個人)</t>
    <rPh sb="23" eb="24">
      <t>マタ</t>
    </rPh>
    <rPh sb="25" eb="27">
      <t>カブヌシ</t>
    </rPh>
    <rPh sb="27" eb="29">
      <t>ダイヒョウ</t>
    </rPh>
    <phoneticPr fontId="16"/>
  </si>
  <si>
    <t>※『様式第5-3.経費区分別内訳書』の「経費番号」を記入することで、「費目名」「様式第5-3に記入した支払金額」が自動反映される</t>
    <rPh sb="40" eb="42">
      <t>ヨウシキ</t>
    </rPh>
    <rPh sb="42" eb="43">
      <t>ダイ</t>
    </rPh>
    <rPh sb="47" eb="49">
      <t>キニュウ</t>
    </rPh>
    <phoneticPr fontId="16"/>
  </si>
  <si>
    <t>※「様式第5-3との整合」欄で支払金額(消費税抜)が整合していることを必ず確認すること</t>
    <rPh sb="2" eb="4">
      <t>ヨウシキ</t>
    </rPh>
    <rPh sb="4" eb="5">
      <t>ダイ</t>
    </rPh>
    <rPh sb="10" eb="12">
      <t>セイゴウ</t>
    </rPh>
    <rPh sb="13" eb="14">
      <t>ラン</t>
    </rPh>
    <rPh sb="15" eb="17">
      <t>シハライ</t>
    </rPh>
    <rPh sb="17" eb="19">
      <t>キンガク</t>
    </rPh>
    <rPh sb="20" eb="23">
      <t>ショウヒゼイ</t>
    </rPh>
    <rPh sb="23" eb="24">
      <t>ヌ</t>
    </rPh>
    <rPh sb="26" eb="28">
      <t>セイゴウ</t>
    </rPh>
    <rPh sb="35" eb="36">
      <t>カナラ</t>
    </rPh>
    <rPh sb="37" eb="39">
      <t>カクニン</t>
    </rPh>
    <phoneticPr fontId="16"/>
  </si>
  <si>
    <t>様式第5-3に記入した
支払金額(消費税抜)</t>
    <rPh sb="0" eb="2">
      <t>ヨウシキ</t>
    </rPh>
    <rPh sb="2" eb="3">
      <t>ダイ</t>
    </rPh>
    <rPh sb="7" eb="9">
      <t>キニュウ</t>
    </rPh>
    <rPh sb="12" eb="14">
      <t>シハライ</t>
    </rPh>
    <rPh sb="14" eb="16">
      <t>キンガク</t>
    </rPh>
    <rPh sb="17" eb="20">
      <t>ショウヒゼイ</t>
    </rPh>
    <rPh sb="20" eb="21">
      <t>ヌ</t>
    </rPh>
    <phoneticPr fontId="16"/>
  </si>
  <si>
    <t>様式第5-3
との整合</t>
    <rPh sb="0" eb="2">
      <t>ヨウシキ</t>
    </rPh>
    <rPh sb="2" eb="3">
      <t>ダイ</t>
    </rPh>
    <rPh sb="9" eb="11">
      <t>セイゴウ</t>
    </rPh>
    <phoneticPr fontId="16"/>
  </si>
  <si>
    <t>（様式第18）</t>
    <rPh sb="1" eb="3">
      <t>ヨウシキ</t>
    </rPh>
    <rPh sb="3" eb="4">
      <t>ダイ</t>
    </rPh>
    <phoneticPr fontId="16"/>
  </si>
  <si>
    <t>表明保証保険利用報告書</t>
    <rPh sb="0" eb="6">
      <t>ヒョウメイホショウホケン</t>
    </rPh>
    <rPh sb="6" eb="8">
      <t>リヨウ</t>
    </rPh>
    <rPh sb="8" eb="11">
      <t>ホウコクショ</t>
    </rPh>
    <phoneticPr fontId="40"/>
  </si>
  <si>
    <t>利用概要</t>
    <rPh sb="0" eb="2">
      <t>リヨウ</t>
    </rPh>
    <rPh sb="2" eb="4">
      <t>ガイヨウ</t>
    </rPh>
    <phoneticPr fontId="16"/>
  </si>
  <si>
    <t>利用者（補助事業者）の支援類型</t>
    <rPh sb="0" eb="3">
      <t>リヨウシャ</t>
    </rPh>
    <rPh sb="4" eb="8">
      <t>ホジョジギョウ</t>
    </rPh>
    <rPh sb="8" eb="9">
      <t>シャ</t>
    </rPh>
    <rPh sb="11" eb="15">
      <t>シエンルイケイ</t>
    </rPh>
    <phoneticPr fontId="16"/>
  </si>
  <si>
    <t>利用した保険会社名</t>
    <rPh sb="0" eb="2">
      <t>リヨウ</t>
    </rPh>
    <rPh sb="4" eb="8">
      <t>ホケンガイシャ</t>
    </rPh>
    <rPh sb="8" eb="9">
      <t>メイ</t>
    </rPh>
    <phoneticPr fontId="16"/>
  </si>
  <si>
    <t>加入した保険商品名（任意）</t>
    <rPh sb="0" eb="2">
      <t>カニュウ</t>
    </rPh>
    <rPh sb="4" eb="6">
      <t>ホケン</t>
    </rPh>
    <rPh sb="6" eb="9">
      <t>ショウヒンメイ</t>
    </rPh>
    <rPh sb="10" eb="12">
      <t>ニンイ</t>
    </rPh>
    <phoneticPr fontId="16"/>
  </si>
  <si>
    <t>補償期間</t>
    <rPh sb="0" eb="2">
      <t>ホショウ</t>
    </rPh>
    <rPh sb="2" eb="4">
      <t>キカン</t>
    </rPh>
    <phoneticPr fontId="16"/>
  </si>
  <si>
    <t>～</t>
    <phoneticPr fontId="16"/>
  </si>
  <si>
    <t>保険料　（単位：円）</t>
    <rPh sb="5" eb="7">
      <t>タンイ</t>
    </rPh>
    <rPh sb="8" eb="9">
      <t>エン</t>
    </rPh>
    <phoneticPr fontId="16"/>
  </si>
  <si>
    <t>補償限度額　（単位：円）</t>
    <rPh sb="0" eb="2">
      <t>ホショウ</t>
    </rPh>
    <rPh sb="2" eb="4">
      <t>ゲンド</t>
    </rPh>
    <rPh sb="4" eb="5">
      <t>ガク</t>
    </rPh>
    <phoneticPr fontId="16"/>
  </si>
  <si>
    <t>表明保証保険利用の経緯等</t>
    <rPh sb="0" eb="6">
      <t>ヒョウメイホショウホケン</t>
    </rPh>
    <rPh sb="6" eb="8">
      <t>リヨウ</t>
    </rPh>
    <rPh sb="9" eb="12">
      <t>ケイイトウ</t>
    </rPh>
    <phoneticPr fontId="16"/>
  </si>
  <si>
    <t>表明保証保険を利用した理由</t>
    <rPh sb="0" eb="6">
      <t>ヒョウメイホショウホケン</t>
    </rPh>
    <rPh sb="7" eb="9">
      <t>リヨウ</t>
    </rPh>
    <rPh sb="11" eb="13">
      <t>リユウ</t>
    </rPh>
    <phoneticPr fontId="16"/>
  </si>
  <si>
    <t>買い手手配又は売り手手配となった理由</t>
    <rPh sb="0" eb="1">
      <t>カ</t>
    </rPh>
    <rPh sb="2" eb="3">
      <t>テ</t>
    </rPh>
    <rPh sb="3" eb="5">
      <t>テハイ</t>
    </rPh>
    <rPh sb="5" eb="6">
      <t>マタ</t>
    </rPh>
    <rPh sb="7" eb="8">
      <t>ウ</t>
    </rPh>
    <rPh sb="9" eb="10">
      <t>テ</t>
    </rPh>
    <rPh sb="10" eb="12">
      <t>テハイ</t>
    </rPh>
    <rPh sb="16" eb="18">
      <t>リユウ</t>
    </rPh>
    <phoneticPr fontId="16"/>
  </si>
  <si>
    <t>買い手手配あるいは売り手手配のいずれであっても、同じ成約事案に対して重複保険加入に該当しない。</t>
    <phoneticPr fontId="16"/>
  </si>
  <si>
    <t>※同一の成約事案に該当しない場合は、上記チェックボックスにチェックを入れてください。</t>
    <rPh sb="1" eb="3">
      <t>ドウイツ</t>
    </rPh>
    <rPh sb="4" eb="8">
      <t>セイヤクジアン</t>
    </rPh>
    <rPh sb="9" eb="11">
      <t>ガイトウ</t>
    </rPh>
    <rPh sb="14" eb="16">
      <t>バアイ</t>
    </rPh>
    <rPh sb="18" eb="20">
      <t>ジョウキ</t>
    </rPh>
    <rPh sb="34" eb="35">
      <t>イ</t>
    </rPh>
    <phoneticPr fontId="16"/>
  </si>
  <si>
    <t>デューデリジェンス（買収監査等）の実施概要</t>
    <rPh sb="10" eb="12">
      <t>バイシュウ</t>
    </rPh>
    <rPh sb="12" eb="14">
      <t>カンサ</t>
    </rPh>
    <rPh sb="14" eb="15">
      <t>トウ</t>
    </rPh>
    <rPh sb="17" eb="19">
      <t>ジッシ</t>
    </rPh>
    <rPh sb="19" eb="21">
      <t>ガイヨウ</t>
    </rPh>
    <phoneticPr fontId="16"/>
  </si>
  <si>
    <t>実施したDDの概要（DDの種類、範囲、期間等）</t>
    <rPh sb="0" eb="1">
      <t>ジッシ</t>
    </rPh>
    <rPh sb="6" eb="8">
      <t>ガイヨウ</t>
    </rPh>
    <rPh sb="13" eb="15">
      <t>シュルイ</t>
    </rPh>
    <rPh sb="16" eb="18">
      <t>ハンイ</t>
    </rPh>
    <rPh sb="19" eb="22">
      <t>キカントウ</t>
    </rPh>
    <phoneticPr fontId="16"/>
  </si>
  <si>
    <t>DDを実施した専門家の属性①</t>
    <rPh sb="3" eb="5">
      <t>ジッシ</t>
    </rPh>
    <rPh sb="7" eb="10">
      <t>センモンカ</t>
    </rPh>
    <rPh sb="11" eb="13">
      <t>ゾクセイ</t>
    </rPh>
    <phoneticPr fontId="16"/>
  </si>
  <si>
    <t>DDを実施した専門家の属性②　※複数該当時</t>
    <rPh sb="3" eb="5">
      <t>ジッシ</t>
    </rPh>
    <rPh sb="7" eb="10">
      <t>センモンカ</t>
    </rPh>
    <rPh sb="11" eb="13">
      <t>ゾクセイ</t>
    </rPh>
    <rPh sb="16" eb="18">
      <t>フクスウ</t>
    </rPh>
    <rPh sb="18" eb="20">
      <t>ガイトウ</t>
    </rPh>
    <rPh sb="20" eb="21">
      <t>ジ</t>
    </rPh>
    <phoneticPr fontId="16"/>
  </si>
  <si>
    <t>DDを実施した専門家の属性③　※複数該当時</t>
    <rPh sb="3" eb="5">
      <t>ジッシ</t>
    </rPh>
    <rPh sb="7" eb="10">
      <t>センモンカ</t>
    </rPh>
    <rPh sb="11" eb="13">
      <t>ゾクセイ</t>
    </rPh>
    <rPh sb="16" eb="18">
      <t>フクスウ</t>
    </rPh>
    <rPh sb="18" eb="20">
      <t>ガイトウ</t>
    </rPh>
    <rPh sb="20" eb="21">
      <t>ジ</t>
    </rPh>
    <phoneticPr fontId="16"/>
  </si>
  <si>
    <t>DDを実施した専門家の属性　※その他選択時</t>
    <rPh sb="3" eb="5">
      <t>ジッシ</t>
    </rPh>
    <rPh sb="7" eb="10">
      <t>センモンカ</t>
    </rPh>
    <rPh sb="11" eb="13">
      <t>ゾクセイ</t>
    </rPh>
    <rPh sb="17" eb="18">
      <t>タ</t>
    </rPh>
    <rPh sb="18" eb="20">
      <t>センタク</t>
    </rPh>
    <rPh sb="20" eb="21">
      <t>ドキ</t>
    </rPh>
    <phoneticPr fontId="16"/>
  </si>
  <si>
    <t>DDにおける主要指摘事項（取引の継続や取引価格等への影響が大きいもの）</t>
    <rPh sb="6" eb="12">
      <t>シュヨウシテキジコウ</t>
    </rPh>
    <rPh sb="13" eb="15">
      <t>トリヒキ</t>
    </rPh>
    <rPh sb="16" eb="18">
      <t>ケイゾク</t>
    </rPh>
    <rPh sb="19" eb="21">
      <t>トリヒキ</t>
    </rPh>
    <rPh sb="21" eb="24">
      <t>カカクトウ</t>
    </rPh>
    <rPh sb="26" eb="28">
      <t>エイキョウ</t>
    </rPh>
    <rPh sb="29" eb="30">
      <t>オオ</t>
    </rPh>
    <phoneticPr fontId="16"/>
  </si>
  <si>
    <t>・補助事業実施に関して、以下の各項目の必須事項を中心にもれなく回答を記入の上、提出してください。</t>
    <rPh sb="1" eb="5">
      <t>ホジョジギョウ</t>
    </rPh>
    <rPh sb="5" eb="7">
      <t>ジッシ</t>
    </rPh>
    <rPh sb="8" eb="9">
      <t>カン</t>
    </rPh>
    <rPh sb="12" eb="14">
      <t>イカ</t>
    </rPh>
    <rPh sb="15" eb="16">
      <t>カク</t>
    </rPh>
    <rPh sb="16" eb="18">
      <t>コウモク</t>
    </rPh>
    <rPh sb="19" eb="21">
      <t>ヒッス</t>
    </rPh>
    <rPh sb="21" eb="23">
      <t>ジコウ</t>
    </rPh>
    <rPh sb="24" eb="26">
      <t>チュウシン</t>
    </rPh>
    <rPh sb="31" eb="33">
      <t>カイトウ</t>
    </rPh>
    <rPh sb="34" eb="36">
      <t>キニュウ</t>
    </rPh>
    <rPh sb="37" eb="38">
      <t>ウエ</t>
    </rPh>
    <rPh sb="39" eb="41">
      <t>テイシュツ</t>
    </rPh>
    <phoneticPr fontId="106"/>
  </si>
  <si>
    <t>・Web掲載候補となった事業者には、事務局より別途掲載に関するご連絡をさせて頂く可能性がございますので、ご協力の程何卒宜しくお願いいたします。</t>
    <rPh sb="18" eb="21">
      <t>ジムキョク</t>
    </rPh>
    <rPh sb="53" eb="55">
      <t>キョウリョク</t>
    </rPh>
    <rPh sb="56" eb="57">
      <t>ホド</t>
    </rPh>
    <rPh sb="57" eb="59">
      <t>ナニトゾ</t>
    </rPh>
    <rPh sb="59" eb="60">
      <t>ヨロ</t>
    </rPh>
    <rPh sb="63" eb="64">
      <t>ネガ</t>
    </rPh>
    <phoneticPr fontId="106"/>
  </si>
  <si>
    <t>・回答内容に不備・不審点のある場合には、別途事務局よりご連絡をさせて頂く可能性がございますので、ご了承ください。</t>
    <rPh sb="1" eb="3">
      <t>カイトウ</t>
    </rPh>
    <rPh sb="3" eb="5">
      <t>ナイヨウ</t>
    </rPh>
    <rPh sb="6" eb="8">
      <t>フビ</t>
    </rPh>
    <rPh sb="9" eb="12">
      <t>フシンテン</t>
    </rPh>
    <rPh sb="15" eb="17">
      <t>バアイ</t>
    </rPh>
    <rPh sb="20" eb="22">
      <t>ベット</t>
    </rPh>
    <rPh sb="22" eb="25">
      <t>ジムキョク</t>
    </rPh>
    <rPh sb="28" eb="30">
      <t>レンラク</t>
    </rPh>
    <rPh sb="34" eb="35">
      <t>イタダ</t>
    </rPh>
    <rPh sb="36" eb="39">
      <t>カノウセイ</t>
    </rPh>
    <rPh sb="49" eb="51">
      <t>リョウショウ</t>
    </rPh>
    <phoneticPr fontId="106"/>
  </si>
  <si>
    <t>・経営資源の引継ぎが実現していない事業者においては、別シートにある「（様式第19）未成約時の追加報告書」を併せて記載・提出すること。　※未提出の場合、補助金交付における要件不備とみなされる可能性があります。</t>
    <rPh sb="1" eb="5">
      <t>ケイエイシゲン</t>
    </rPh>
    <rPh sb="6" eb="8">
      <t>ヒキツ</t>
    </rPh>
    <rPh sb="10" eb="12">
      <t>ジツゲン</t>
    </rPh>
    <rPh sb="17" eb="20">
      <t>ジギョウシャ</t>
    </rPh>
    <rPh sb="26" eb="27">
      <t>ベツ</t>
    </rPh>
    <rPh sb="35" eb="37">
      <t>ヨウシキ</t>
    </rPh>
    <rPh sb="37" eb="38">
      <t>ダイ</t>
    </rPh>
    <rPh sb="41" eb="45">
      <t>ミセイヤクジ</t>
    </rPh>
    <rPh sb="46" eb="51">
      <t>ツイカホウコクショ</t>
    </rPh>
    <rPh sb="53" eb="54">
      <t>アワ</t>
    </rPh>
    <rPh sb="56" eb="58">
      <t>キサイ</t>
    </rPh>
    <rPh sb="59" eb="61">
      <t>テイシュツ</t>
    </rPh>
    <rPh sb="68" eb="71">
      <t>ミテイシュツ</t>
    </rPh>
    <rPh sb="72" eb="74">
      <t>バアイ</t>
    </rPh>
    <rPh sb="75" eb="78">
      <t>ホジョキン</t>
    </rPh>
    <rPh sb="78" eb="80">
      <t>コウフ</t>
    </rPh>
    <rPh sb="84" eb="86">
      <t>ヨウケン</t>
    </rPh>
    <rPh sb="86" eb="88">
      <t>フビ</t>
    </rPh>
    <rPh sb="94" eb="97">
      <t>カノウセイ</t>
    </rPh>
    <phoneticPr fontId="106"/>
  </si>
  <si>
    <t>＜記載に際してのルール＞　</t>
    <phoneticPr fontId="106"/>
  </si>
  <si>
    <t>必須</t>
    <rPh sb="0" eb="2">
      <t>ヒッス</t>
    </rPh>
    <phoneticPr fontId="106"/>
  </si>
  <si>
    <t>　・・・　回答必須の項目となりますので、入力漏れ等が無いよう、必ず全ての項目に回答を記載してください。</t>
    <phoneticPr fontId="106"/>
  </si>
  <si>
    <t>該当必須</t>
    <rPh sb="0" eb="2">
      <t>ガイトウ</t>
    </rPh>
    <rPh sb="2" eb="4">
      <t>ヒッス</t>
    </rPh>
    <phoneticPr fontId="106"/>
  </si>
  <si>
    <t>　・・・　条件に該当する場合は回答必須の項目となりますので、該当時は必ず回答を記載してください。</t>
    <rPh sb="30" eb="33">
      <t>ガイトウジ</t>
    </rPh>
    <rPh sb="34" eb="35">
      <t>カナラ</t>
    </rPh>
    <phoneticPr fontId="106"/>
  </si>
  <si>
    <t>　・・・　F列「補助事業者記載欄」の緑色着色部分が、回答の記載欄となります。</t>
    <rPh sb="8" eb="13">
      <t>ホジョジギョウシャ</t>
    </rPh>
    <phoneticPr fontId="106"/>
  </si>
  <si>
    <t>■提出に際しては、パスワードをかけず、エクセル形式のままで提出してください。（ファイルをPDF等にしないでください。）</t>
    <rPh sb="1" eb="3">
      <t>テイシュツ</t>
    </rPh>
    <rPh sb="4" eb="5">
      <t>サイ</t>
    </rPh>
    <rPh sb="23" eb="25">
      <t>ケイシキ</t>
    </rPh>
    <rPh sb="29" eb="31">
      <t>テイシュツ</t>
    </rPh>
    <rPh sb="47" eb="48">
      <t>トウ</t>
    </rPh>
    <phoneticPr fontId="106"/>
  </si>
  <si>
    <t>1.補助事業者情報</t>
    <rPh sb="2" eb="4">
      <t>ホジョ</t>
    </rPh>
    <rPh sb="4" eb="6">
      <t>ジギョウ</t>
    </rPh>
    <rPh sb="6" eb="7">
      <t>シャ</t>
    </rPh>
    <rPh sb="7" eb="9">
      <t>ジョウホウ</t>
    </rPh>
    <phoneticPr fontId="106"/>
  </si>
  <si>
    <t>必須／
該当必須</t>
    <phoneticPr fontId="106"/>
  </si>
  <si>
    <t>記載項目</t>
  </si>
  <si>
    <t>記載に関する補足・記載例等</t>
    <rPh sb="9" eb="11">
      <t>キサイ</t>
    </rPh>
    <rPh sb="11" eb="12">
      <t>レイ</t>
    </rPh>
    <rPh sb="12" eb="13">
      <t>トウ</t>
    </rPh>
    <phoneticPr fontId="106"/>
  </si>
  <si>
    <t>補助事業者記載欄</t>
    <rPh sb="0" eb="5">
      <t>ホジョジギョウシャ</t>
    </rPh>
    <rPh sb="5" eb="7">
      <t>キサイ</t>
    </rPh>
    <rPh sb="7" eb="8">
      <t>ラン</t>
    </rPh>
    <phoneticPr fontId="106"/>
  </si>
  <si>
    <t>事例掲載</t>
    <rPh sb="0" eb="2">
      <t>ジレイ</t>
    </rPh>
    <rPh sb="2" eb="4">
      <t>ケイサイ</t>
    </rPh>
    <phoneticPr fontId="106"/>
  </si>
  <si>
    <t>必須</t>
    <phoneticPr fontId="106"/>
  </si>
  <si>
    <t>1</t>
    <phoneticPr fontId="106"/>
  </si>
  <si>
    <t>記入日</t>
    <rPh sb="0" eb="3">
      <t>キニュウビ</t>
    </rPh>
    <phoneticPr fontId="106"/>
  </si>
  <si>
    <t>西暦で記入してください。（202X年XX月XX日）</t>
    <rPh sb="0" eb="2">
      <t>セイレキ</t>
    </rPh>
    <rPh sb="3" eb="5">
      <t>キニュウ</t>
    </rPh>
    <rPh sb="17" eb="18">
      <t>ネン</t>
    </rPh>
    <rPh sb="20" eb="21">
      <t>ガツ</t>
    </rPh>
    <rPh sb="23" eb="24">
      <t>ニチ</t>
    </rPh>
    <phoneticPr fontId="106"/>
  </si>
  <si>
    <t>掲載予定なし</t>
  </si>
  <si>
    <t>2</t>
    <phoneticPr fontId="106"/>
  </si>
  <si>
    <t>交付申請番号</t>
    <rPh sb="0" eb="4">
      <t>コウフシンセイ</t>
    </rPh>
    <rPh sb="4" eb="6">
      <t>バンゴウ</t>
    </rPh>
    <phoneticPr fontId="106"/>
  </si>
  <si>
    <t>交付決定通知書上の交付申請番号を確認してください。</t>
    <rPh sb="0" eb="4">
      <t>コウフケッテイ</t>
    </rPh>
    <rPh sb="4" eb="7">
      <t>ツウチショ</t>
    </rPh>
    <rPh sb="7" eb="8">
      <t>ジョウ</t>
    </rPh>
    <rPh sb="9" eb="13">
      <t>コウフシンセイ</t>
    </rPh>
    <rPh sb="13" eb="15">
      <t>バンゴウ</t>
    </rPh>
    <rPh sb="16" eb="18">
      <t>カクニン</t>
    </rPh>
    <phoneticPr fontId="106"/>
  </si>
  <si>
    <t>3-1</t>
    <phoneticPr fontId="106"/>
  </si>
  <si>
    <t>補助事業者名</t>
    <phoneticPr fontId="106"/>
  </si>
  <si>
    <t>法人名又は個人事業主の名称を記入してください。</t>
    <rPh sb="0" eb="3">
      <t>ホウジンメイ</t>
    </rPh>
    <rPh sb="3" eb="4">
      <t>マタ</t>
    </rPh>
    <rPh sb="5" eb="10">
      <t>コジンジギョウヌシ</t>
    </rPh>
    <rPh sb="11" eb="13">
      <t>メイショウ</t>
    </rPh>
    <rPh sb="14" eb="16">
      <t>キニュウ</t>
    </rPh>
    <phoneticPr fontId="106"/>
  </si>
  <si>
    <t>3-2</t>
    <phoneticPr fontId="106"/>
  </si>
  <si>
    <t>補助事業者名（カナ）</t>
    <phoneticPr fontId="106"/>
  </si>
  <si>
    <t>（同上）</t>
    <rPh sb="1" eb="3">
      <t>ドウジョウ</t>
    </rPh>
    <phoneticPr fontId="106"/>
  </si>
  <si>
    <t>該当必須</t>
    <rPh sb="0" eb="4">
      <t>ガイトウヒッス</t>
    </rPh>
    <phoneticPr fontId="106"/>
  </si>
  <si>
    <t>3-3</t>
    <phoneticPr fontId="106"/>
  </si>
  <si>
    <t>共同申請者名</t>
    <rPh sb="0" eb="2">
      <t>キョウドウ</t>
    </rPh>
    <rPh sb="2" eb="5">
      <t>シンセイシャ</t>
    </rPh>
    <phoneticPr fontId="106"/>
  </si>
  <si>
    <t>法人名又は個人の名称を記入してください。</t>
    <rPh sb="0" eb="3">
      <t>ホウジンメイ</t>
    </rPh>
    <rPh sb="3" eb="4">
      <t>マタ</t>
    </rPh>
    <rPh sb="5" eb="7">
      <t>コジン</t>
    </rPh>
    <rPh sb="8" eb="10">
      <t>メイショウ</t>
    </rPh>
    <rPh sb="11" eb="13">
      <t>キニュウ</t>
    </rPh>
    <phoneticPr fontId="106"/>
  </si>
  <si>
    <t>3-4</t>
    <phoneticPr fontId="106"/>
  </si>
  <si>
    <t>共同申請者名（カナ）</t>
    <phoneticPr fontId="106"/>
  </si>
  <si>
    <t>4</t>
    <phoneticPr fontId="106"/>
  </si>
  <si>
    <t>補助事業者の業種</t>
    <rPh sb="0" eb="2">
      <t>ホジョ</t>
    </rPh>
    <rPh sb="2" eb="5">
      <t>ジギョウシャ</t>
    </rPh>
    <rPh sb="6" eb="8">
      <t>ギョウシュ</t>
    </rPh>
    <phoneticPr fontId="106"/>
  </si>
  <si>
    <t>●（掲載予定）</t>
    <rPh sb="2" eb="4">
      <t>ケイサイ</t>
    </rPh>
    <rPh sb="4" eb="6">
      <t>ヨテイ</t>
    </rPh>
    <phoneticPr fontId="106"/>
  </si>
  <si>
    <t>5</t>
    <phoneticPr fontId="106"/>
  </si>
  <si>
    <t>補助事業者の本社所在地（都道府県）</t>
    <rPh sb="0" eb="2">
      <t>ホジョ</t>
    </rPh>
    <rPh sb="2" eb="4">
      <t>ジギョウ</t>
    </rPh>
    <rPh sb="4" eb="5">
      <t>シャ</t>
    </rPh>
    <rPh sb="6" eb="8">
      <t>ホンシャ</t>
    </rPh>
    <rPh sb="8" eb="11">
      <t>ショザイチ</t>
    </rPh>
    <rPh sb="12" eb="16">
      <t>トドウフケン</t>
    </rPh>
    <phoneticPr fontId="106"/>
  </si>
  <si>
    <t>都道府県を記載をしてください。</t>
    <rPh sb="0" eb="4">
      <t>トドウフケン</t>
    </rPh>
    <rPh sb="5" eb="7">
      <t>キサイ</t>
    </rPh>
    <phoneticPr fontId="106"/>
  </si>
  <si>
    <t>6</t>
    <phoneticPr fontId="106"/>
  </si>
  <si>
    <t>補助事業者の従業員数</t>
    <rPh sb="0" eb="2">
      <t>ホジョ</t>
    </rPh>
    <rPh sb="2" eb="4">
      <t>ジギョウ</t>
    </rPh>
    <rPh sb="4" eb="5">
      <t>シャ</t>
    </rPh>
    <rPh sb="6" eb="9">
      <t>ジュウギョウイン</t>
    </rPh>
    <rPh sb="9" eb="10">
      <t>スウ</t>
    </rPh>
    <phoneticPr fontId="106"/>
  </si>
  <si>
    <t>経営資源引継ぎ前の従業員数（パート・アルバイト含む）を記載してください。</t>
    <rPh sb="0" eb="4">
      <t>ケイエイシゲン</t>
    </rPh>
    <rPh sb="4" eb="6">
      <t>ヒキツ</t>
    </rPh>
    <rPh sb="7" eb="8">
      <t>マエ</t>
    </rPh>
    <rPh sb="9" eb="13">
      <t>ジュウギョウインスウ</t>
    </rPh>
    <rPh sb="23" eb="24">
      <t>フク</t>
    </rPh>
    <rPh sb="27" eb="29">
      <t>キサイ</t>
    </rPh>
    <phoneticPr fontId="106"/>
  </si>
  <si>
    <t>2.経営資源引継ぎの概要</t>
    <rPh sb="2" eb="6">
      <t>ケイエイシゲン</t>
    </rPh>
    <rPh sb="6" eb="8">
      <t>ヒキツ</t>
    </rPh>
    <phoneticPr fontId="106"/>
  </si>
  <si>
    <t>youkaku</t>
    <phoneticPr fontId="106"/>
  </si>
  <si>
    <t>記載項目</t>
    <rPh sb="0" eb="2">
      <t>キサイ</t>
    </rPh>
    <rPh sb="2" eb="4">
      <t>コウモク</t>
    </rPh>
    <phoneticPr fontId="106"/>
  </si>
  <si>
    <t>申請類型（買い手／売り手）</t>
    <rPh sb="5" eb="6">
      <t>カ</t>
    </rPh>
    <rPh sb="7" eb="8">
      <t>テ</t>
    </rPh>
    <rPh sb="9" eb="10">
      <t>ウ</t>
    </rPh>
    <rPh sb="11" eb="12">
      <t>テ</t>
    </rPh>
    <phoneticPr fontId="106"/>
  </si>
  <si>
    <t>該当する申請類型を、選択肢より回答してください。</t>
    <rPh sb="4" eb="6">
      <t>シンセイ</t>
    </rPh>
    <rPh sb="6" eb="8">
      <t>ルイケイ</t>
    </rPh>
    <phoneticPr fontId="106"/>
  </si>
  <si>
    <t>●（掲載予定）</t>
  </si>
  <si>
    <t>2-1</t>
    <phoneticPr fontId="106"/>
  </si>
  <si>
    <t>経営資源引継ぎの実現状況</t>
    <rPh sb="0" eb="4">
      <t>ケイエイシゲン</t>
    </rPh>
    <rPh sb="4" eb="6">
      <t>ヒキツ</t>
    </rPh>
    <rPh sb="8" eb="12">
      <t>ジツゲンジョウキョウ</t>
    </rPh>
    <phoneticPr fontId="106"/>
  </si>
  <si>
    <t>経営資源引継ぎの実現状況を、選択肢より回答してください。</t>
    <rPh sb="0" eb="2">
      <t>ケイエイ</t>
    </rPh>
    <rPh sb="2" eb="4">
      <t>シゲン</t>
    </rPh>
    <rPh sb="4" eb="6">
      <t>ヒキツ</t>
    </rPh>
    <rPh sb="8" eb="10">
      <t>ジツゲン</t>
    </rPh>
    <rPh sb="10" eb="12">
      <t>ジョウキョウ</t>
    </rPh>
    <rPh sb="14" eb="17">
      <t>センタクシ</t>
    </rPh>
    <rPh sb="19" eb="21">
      <t>カイトウ</t>
    </rPh>
    <phoneticPr fontId="106"/>
  </si>
  <si>
    <t>2-2</t>
    <phoneticPr fontId="106"/>
  </si>
  <si>
    <t>経営資源引継ぎ（未実現時）の状況</t>
    <rPh sb="0" eb="4">
      <t>ケイエイシゲン</t>
    </rPh>
    <rPh sb="4" eb="6">
      <t>ヒキツ</t>
    </rPh>
    <rPh sb="8" eb="12">
      <t>ミジツゲンジ</t>
    </rPh>
    <rPh sb="14" eb="16">
      <t>ジョウキョウ</t>
    </rPh>
    <phoneticPr fontId="106"/>
  </si>
  <si>
    <t>2-3</t>
    <phoneticPr fontId="106"/>
  </si>
  <si>
    <t>経営資源引継ぎ実現までの期間</t>
    <rPh sb="0" eb="4">
      <t>ケイエイシゲン</t>
    </rPh>
    <rPh sb="4" eb="6">
      <t>ヒキツ</t>
    </rPh>
    <rPh sb="7" eb="9">
      <t>ジツゲン</t>
    </rPh>
    <rPh sb="12" eb="14">
      <t>キカン</t>
    </rPh>
    <phoneticPr fontId="106"/>
  </si>
  <si>
    <t>3</t>
    <phoneticPr fontId="106"/>
  </si>
  <si>
    <t>経営資源の引継ぎを検討した理由</t>
    <rPh sb="0" eb="4">
      <t>ケイエイシゲン</t>
    </rPh>
    <rPh sb="5" eb="7">
      <t>ヒキツ</t>
    </rPh>
    <rPh sb="9" eb="11">
      <t>ケントウ</t>
    </rPh>
    <rPh sb="13" eb="15">
      <t>リユウ</t>
    </rPh>
    <phoneticPr fontId="106"/>
  </si>
  <si>
    <t>△（掲載検討）</t>
  </si>
  <si>
    <t>経営資源の引継ぎの実施目的</t>
    <rPh sb="0" eb="4">
      <t>ケイエイシゲン</t>
    </rPh>
    <rPh sb="5" eb="7">
      <t>ヒキツ</t>
    </rPh>
    <rPh sb="9" eb="11">
      <t>ジッシ</t>
    </rPh>
    <rPh sb="11" eb="13">
      <t>モクテキ</t>
    </rPh>
    <phoneticPr fontId="106"/>
  </si>
  <si>
    <t>補助事業（経営資源引継ぎ）の実施内容</t>
    <rPh sb="0" eb="4">
      <t>ホジョジギョウ</t>
    </rPh>
    <rPh sb="5" eb="9">
      <t>ケイエイシゲン</t>
    </rPh>
    <rPh sb="9" eb="11">
      <t>ヒキツ</t>
    </rPh>
    <rPh sb="14" eb="16">
      <t>ジッシ</t>
    </rPh>
    <rPh sb="16" eb="18">
      <t>ナイヨウ</t>
    </rPh>
    <phoneticPr fontId="106"/>
  </si>
  <si>
    <t>補助事業（経営資源引継ぎ）実施後の展望</t>
    <rPh sb="0" eb="4">
      <t>ホジョジギョウ</t>
    </rPh>
    <rPh sb="5" eb="9">
      <t>ケイエイシゲン</t>
    </rPh>
    <rPh sb="9" eb="11">
      <t>ヒキツ</t>
    </rPh>
    <rPh sb="13" eb="16">
      <t>ジッシゴ</t>
    </rPh>
    <rPh sb="17" eb="19">
      <t>テンボウ</t>
    </rPh>
    <phoneticPr fontId="106"/>
  </si>
  <si>
    <t>7-1</t>
    <phoneticPr fontId="106"/>
  </si>
  <si>
    <t>経営資源引継ぎにおける課題</t>
    <rPh sb="0" eb="4">
      <t>ケイエイシゲン</t>
    </rPh>
    <rPh sb="4" eb="6">
      <t>ヒキツ</t>
    </rPh>
    <rPh sb="11" eb="13">
      <t>カダイ</t>
    </rPh>
    <phoneticPr fontId="106"/>
  </si>
  <si>
    <t>経営資源の引継ぎを行う際に課題に感じたことを、選択肢より回答してください。</t>
    <rPh sb="23" eb="26">
      <t>センタクシ</t>
    </rPh>
    <rPh sb="28" eb="30">
      <t>カイトウ</t>
    </rPh>
    <phoneticPr fontId="106"/>
  </si>
  <si>
    <t>7-2</t>
    <phoneticPr fontId="106"/>
  </si>
  <si>
    <t>経営資源引継ぎにおける課題（追記）</t>
    <phoneticPr fontId="106"/>
  </si>
  <si>
    <t>上記回答が「6.その他」の場合は、具体的な課題を記載してください。</t>
    <rPh sb="0" eb="2">
      <t>ジョウキ</t>
    </rPh>
    <rPh sb="2" eb="4">
      <t>カイトウ</t>
    </rPh>
    <rPh sb="10" eb="11">
      <t>タ</t>
    </rPh>
    <rPh sb="13" eb="15">
      <t>バアイ</t>
    </rPh>
    <rPh sb="17" eb="20">
      <t>グタイテキ</t>
    </rPh>
    <rPh sb="21" eb="23">
      <t>カダイ</t>
    </rPh>
    <rPh sb="24" eb="26">
      <t>キサイ</t>
    </rPh>
    <phoneticPr fontId="106"/>
  </si>
  <si>
    <t>8-1</t>
    <phoneticPr fontId="106"/>
  </si>
  <si>
    <t>外部専門家の活用理由</t>
    <rPh sb="0" eb="2">
      <t>ガイブ</t>
    </rPh>
    <rPh sb="2" eb="5">
      <t>センモンカ</t>
    </rPh>
    <rPh sb="6" eb="8">
      <t>カツヨウ</t>
    </rPh>
    <rPh sb="8" eb="10">
      <t>リユウ</t>
    </rPh>
    <phoneticPr fontId="106"/>
  </si>
  <si>
    <t>8-2</t>
    <phoneticPr fontId="106"/>
  </si>
  <si>
    <t>外部専門家の業務内容</t>
    <rPh sb="0" eb="5">
      <t>ガイブセンモンカ</t>
    </rPh>
    <rPh sb="6" eb="8">
      <t>ギョウム</t>
    </rPh>
    <rPh sb="8" eb="10">
      <t>ナイヨウ</t>
    </rPh>
    <phoneticPr fontId="106"/>
  </si>
  <si>
    <t>今回業務を委託した外部専門家の業務内容を詳細に記入してください。
※必要に応じて外部専門家へ業務内容を確認の上、回答を作成してください。</t>
    <rPh sb="0" eb="2">
      <t>コンカイ</t>
    </rPh>
    <rPh sb="2" eb="4">
      <t>ギョウム</t>
    </rPh>
    <rPh sb="5" eb="7">
      <t>イタク</t>
    </rPh>
    <rPh sb="9" eb="11">
      <t>ガイブ</t>
    </rPh>
    <rPh sb="11" eb="14">
      <t>センモンカ</t>
    </rPh>
    <rPh sb="15" eb="17">
      <t>ギョウム</t>
    </rPh>
    <rPh sb="17" eb="19">
      <t>ナイヨウ</t>
    </rPh>
    <rPh sb="20" eb="22">
      <t>ショウサイ</t>
    </rPh>
    <rPh sb="23" eb="25">
      <t>キニュウ</t>
    </rPh>
    <rPh sb="34" eb="36">
      <t>ヒツヨウ</t>
    </rPh>
    <rPh sb="37" eb="38">
      <t>オウ</t>
    </rPh>
    <rPh sb="40" eb="42">
      <t>ガイブ</t>
    </rPh>
    <rPh sb="42" eb="45">
      <t>センモンカ</t>
    </rPh>
    <rPh sb="46" eb="48">
      <t>ギョウム</t>
    </rPh>
    <rPh sb="48" eb="50">
      <t>ナイヨウ</t>
    </rPh>
    <rPh sb="51" eb="53">
      <t>カクニン</t>
    </rPh>
    <rPh sb="54" eb="55">
      <t>ウエ</t>
    </rPh>
    <rPh sb="56" eb="58">
      <t>カイトウ</t>
    </rPh>
    <rPh sb="59" eb="61">
      <t>サクセイ</t>
    </rPh>
    <phoneticPr fontId="106"/>
  </si>
  <si>
    <t>掲載予定なし</t>
    <phoneticPr fontId="106"/>
  </si>
  <si>
    <t>8-3</t>
    <phoneticPr fontId="106"/>
  </si>
  <si>
    <t>外部専門家の認知方法</t>
    <rPh sb="0" eb="5">
      <t>ガイブセンモンカ</t>
    </rPh>
    <rPh sb="6" eb="8">
      <t>ニンチ</t>
    </rPh>
    <rPh sb="8" eb="10">
      <t>ホウホウ</t>
    </rPh>
    <phoneticPr fontId="106"/>
  </si>
  <si>
    <t>外部専門家等の候補を見つけた方法を、選択肢より回答してください。複数の選択肢が当てはまる場合は、最終的に委託契約を締結した専門家の認知方法を回答してください。</t>
    <rPh sb="18" eb="21">
      <t>センタクシ</t>
    </rPh>
    <rPh sb="23" eb="25">
      <t>カイトウ</t>
    </rPh>
    <rPh sb="32" eb="34">
      <t>フクスウ</t>
    </rPh>
    <rPh sb="35" eb="38">
      <t>センタクシ</t>
    </rPh>
    <rPh sb="39" eb="40">
      <t>ア</t>
    </rPh>
    <rPh sb="44" eb="46">
      <t>バアイ</t>
    </rPh>
    <rPh sb="48" eb="51">
      <t>サイシュウテキ</t>
    </rPh>
    <rPh sb="52" eb="56">
      <t>イタクケイヤク</t>
    </rPh>
    <rPh sb="57" eb="59">
      <t>テイケツ</t>
    </rPh>
    <rPh sb="61" eb="64">
      <t>センモンカ</t>
    </rPh>
    <rPh sb="65" eb="69">
      <t>ニンチホウホウ</t>
    </rPh>
    <rPh sb="70" eb="72">
      <t>カイトウ</t>
    </rPh>
    <phoneticPr fontId="106"/>
  </si>
  <si>
    <t>△（可能性有）</t>
    <rPh sb="2" eb="5">
      <t>カノウセイ</t>
    </rPh>
    <rPh sb="5" eb="6">
      <t>アリ</t>
    </rPh>
    <phoneticPr fontId="106"/>
  </si>
  <si>
    <t>8-4</t>
    <phoneticPr fontId="106"/>
  </si>
  <si>
    <t>外部専門家の認知方法（追記）</t>
    <rPh sb="11" eb="13">
      <t>ツイキ</t>
    </rPh>
    <phoneticPr fontId="106"/>
  </si>
  <si>
    <t>上記回答が「7.その他」の場合、専門家等の候補を見つけた方法を具体的に記入してください。</t>
    <rPh sb="0" eb="4">
      <t>ジョウキカイトウ</t>
    </rPh>
    <rPh sb="31" eb="34">
      <t>グタイテキ</t>
    </rPh>
    <phoneticPr fontId="106"/>
  </si>
  <si>
    <t>9</t>
    <phoneticPr fontId="106"/>
  </si>
  <si>
    <t>過去の買収実績</t>
    <rPh sb="0" eb="2">
      <t>カコ</t>
    </rPh>
    <rPh sb="3" eb="7">
      <t>バイシュウジッセキ</t>
    </rPh>
    <phoneticPr fontId="106"/>
  </si>
  <si>
    <t>該当必須</t>
    <rPh sb="0" eb="4">
      <t>ガイトウヒッスウ</t>
    </rPh>
    <phoneticPr fontId="106"/>
  </si>
  <si>
    <t>1-1</t>
    <phoneticPr fontId="106"/>
  </si>
  <si>
    <t>所在地（都道府県）</t>
    <rPh sb="0" eb="3">
      <t>ショザイチ</t>
    </rPh>
    <rPh sb="4" eb="8">
      <t>トドウフケン</t>
    </rPh>
    <phoneticPr fontId="106"/>
  </si>
  <si>
    <t>経営資源引継ぎの相手先における基本情報を記入してください。</t>
    <phoneticPr fontId="106"/>
  </si>
  <si>
    <t>●（掲載予定）</t>
    <phoneticPr fontId="106"/>
  </si>
  <si>
    <t>1-2</t>
    <phoneticPr fontId="106"/>
  </si>
  <si>
    <t>所在地（市区町村）</t>
    <rPh sb="0" eb="3">
      <t>ショザイチ</t>
    </rPh>
    <rPh sb="4" eb="8">
      <t>シクチョウソン</t>
    </rPh>
    <phoneticPr fontId="106"/>
  </si>
  <si>
    <t>業種</t>
    <rPh sb="0" eb="2">
      <t>ギョウシュ</t>
    </rPh>
    <phoneticPr fontId="106"/>
  </si>
  <si>
    <t>上場／非上場</t>
    <rPh sb="0" eb="2">
      <t>ジョウジョウ</t>
    </rPh>
    <rPh sb="3" eb="6">
      <t>ヒジョウジョウ</t>
    </rPh>
    <phoneticPr fontId="106"/>
  </si>
  <si>
    <t>選択肢より回答してください。</t>
    <rPh sb="0" eb="3">
      <t>センタクシ</t>
    </rPh>
    <rPh sb="5" eb="7">
      <t>カイトウ</t>
    </rPh>
    <phoneticPr fontId="106"/>
  </si>
  <si>
    <t>代表者年齢</t>
    <rPh sb="0" eb="3">
      <t>ダイヒョウシャ</t>
    </rPh>
    <rPh sb="3" eb="5">
      <t>ネンレイ</t>
    </rPh>
    <phoneticPr fontId="106"/>
  </si>
  <si>
    <t>経営資源引継ぎの相手先が法人の場合は代表者年齢（不明の場合は概算）を記入してください。</t>
    <rPh sb="12" eb="14">
      <t>ホウジン</t>
    </rPh>
    <rPh sb="15" eb="17">
      <t>バアイ</t>
    </rPh>
    <rPh sb="18" eb="21">
      <t>ダイヒョウシャ</t>
    </rPh>
    <rPh sb="21" eb="23">
      <t>ネンレイ</t>
    </rPh>
    <rPh sb="24" eb="26">
      <t>フメイ</t>
    </rPh>
    <rPh sb="27" eb="29">
      <t>バアイ</t>
    </rPh>
    <rPh sb="30" eb="32">
      <t>ガイサン</t>
    </rPh>
    <rPh sb="34" eb="36">
      <t>キニュウ</t>
    </rPh>
    <phoneticPr fontId="106"/>
  </si>
  <si>
    <t>従業員数</t>
    <rPh sb="0" eb="3">
      <t>ジュウギョウイン</t>
    </rPh>
    <rPh sb="3" eb="4">
      <t>スウ</t>
    </rPh>
    <phoneticPr fontId="106"/>
  </si>
  <si>
    <t>経営資源引継ぎ前の従業員数（パート・アルバイト含む）を記載してください。</t>
    <phoneticPr fontId="106"/>
  </si>
  <si>
    <t>該当必須</t>
  </si>
  <si>
    <t>6-1</t>
    <phoneticPr fontId="106"/>
  </si>
  <si>
    <t>直近売上高</t>
    <rPh sb="0" eb="2">
      <t>チョッキン</t>
    </rPh>
    <rPh sb="2" eb="5">
      <t>ウリアゲダカ</t>
    </rPh>
    <phoneticPr fontId="106"/>
  </si>
  <si>
    <t>単位：円　で記入してください。</t>
    <rPh sb="0" eb="2">
      <t>タンイ</t>
    </rPh>
    <rPh sb="3" eb="4">
      <t>エン</t>
    </rPh>
    <rPh sb="6" eb="8">
      <t>キニュウ</t>
    </rPh>
    <phoneticPr fontId="106"/>
  </si>
  <si>
    <t>6-2</t>
    <phoneticPr fontId="106"/>
  </si>
  <si>
    <t>直近経常利益</t>
    <rPh sb="0" eb="2">
      <t>チョッキン</t>
    </rPh>
    <rPh sb="2" eb="6">
      <t>ケイジョウリエキ</t>
    </rPh>
    <phoneticPr fontId="106"/>
  </si>
  <si>
    <t>6-3</t>
    <phoneticPr fontId="106"/>
  </si>
  <si>
    <t>直近純資産</t>
    <rPh sb="0" eb="2">
      <t>チョッキン</t>
    </rPh>
    <rPh sb="2" eb="5">
      <t>ジュンシサン</t>
    </rPh>
    <phoneticPr fontId="106"/>
  </si>
  <si>
    <t>選択肢より回答してください。</t>
    <phoneticPr fontId="106"/>
  </si>
  <si>
    <t>該当必須</t>
    <phoneticPr fontId="106"/>
  </si>
  <si>
    <t>7</t>
    <phoneticPr fontId="106"/>
  </si>
  <si>
    <t>被承継者の代表者交替</t>
    <rPh sb="0" eb="1">
      <t>ヒ</t>
    </rPh>
    <rPh sb="1" eb="4">
      <t>ショウケイシャ</t>
    </rPh>
    <rPh sb="5" eb="8">
      <t>ダイヒョウシャ</t>
    </rPh>
    <rPh sb="8" eb="10">
      <t>コウタイ</t>
    </rPh>
    <phoneticPr fontId="106"/>
  </si>
  <si>
    <t>相手先を見つけた方法</t>
    <rPh sb="0" eb="3">
      <t>アイテサキ</t>
    </rPh>
    <rPh sb="4" eb="5">
      <t>ミ</t>
    </rPh>
    <rPh sb="8" eb="10">
      <t>ホウホウ</t>
    </rPh>
    <phoneticPr fontId="106"/>
  </si>
  <si>
    <t>相手先を見つけた方法について、選択肢より回答してください。</t>
    <rPh sb="0" eb="3">
      <t>アイテサキ</t>
    </rPh>
    <rPh sb="4" eb="5">
      <t>ミ</t>
    </rPh>
    <rPh sb="8" eb="10">
      <t>ホウホウ</t>
    </rPh>
    <phoneticPr fontId="106"/>
  </si>
  <si>
    <t>相手先を見つけた方法（追記）</t>
    <rPh sb="0" eb="2">
      <t>アイテ</t>
    </rPh>
    <rPh sb="2" eb="3">
      <t>サキ</t>
    </rPh>
    <rPh sb="4" eb="5">
      <t>ミ</t>
    </rPh>
    <rPh sb="8" eb="10">
      <t>ホウホウ</t>
    </rPh>
    <rPh sb="11" eb="13">
      <t>ツイキ</t>
    </rPh>
    <phoneticPr fontId="106"/>
  </si>
  <si>
    <t>上記回答が「7.その他」の場合は、具体的な方法を記載してください。</t>
    <rPh sb="21" eb="23">
      <t>ホウホウ</t>
    </rPh>
    <phoneticPr fontId="106"/>
  </si>
  <si>
    <t>4.本補助金の認知・利用等に関して</t>
    <rPh sb="2" eb="6">
      <t>ホンホジョキン</t>
    </rPh>
    <rPh sb="7" eb="9">
      <t>ニンチ</t>
    </rPh>
    <rPh sb="10" eb="12">
      <t>リヨウ</t>
    </rPh>
    <rPh sb="12" eb="13">
      <t>トウ</t>
    </rPh>
    <rPh sb="14" eb="15">
      <t>カン</t>
    </rPh>
    <phoneticPr fontId="106"/>
  </si>
  <si>
    <t>本補助金の認知方法</t>
    <rPh sb="0" eb="1">
      <t>ホン</t>
    </rPh>
    <rPh sb="1" eb="4">
      <t>ホジョキン</t>
    </rPh>
    <rPh sb="5" eb="7">
      <t>ニンチ</t>
    </rPh>
    <rPh sb="7" eb="9">
      <t>ホウホウ</t>
    </rPh>
    <phoneticPr fontId="106"/>
  </si>
  <si>
    <t>本補助金の認知方法について、選択肢より回答してください。</t>
    <rPh sb="0" eb="4">
      <t>ホンホジョキン</t>
    </rPh>
    <rPh sb="5" eb="9">
      <t>ニンチホウホウ</t>
    </rPh>
    <rPh sb="14" eb="17">
      <t>センタクシ</t>
    </rPh>
    <rPh sb="19" eb="21">
      <t>カイトウ</t>
    </rPh>
    <phoneticPr fontId="106"/>
  </si>
  <si>
    <t>該当必須</t>
    <rPh sb="0" eb="2">
      <t>ガイトウ</t>
    </rPh>
    <rPh sb="2" eb="4">
      <t>ヒッスウ</t>
    </rPh>
    <phoneticPr fontId="106"/>
  </si>
  <si>
    <t>本補助金の認知方法（その他）</t>
    <rPh sb="12" eb="13">
      <t>タ</t>
    </rPh>
    <phoneticPr fontId="106"/>
  </si>
  <si>
    <t>上記回答が「8.その他」の場合、本補助金の認知方法を記載してください。</t>
    <rPh sb="16" eb="20">
      <t>ホンホジョキン</t>
    </rPh>
    <rPh sb="21" eb="23">
      <t>ニンチ</t>
    </rPh>
    <phoneticPr fontId="106"/>
  </si>
  <si>
    <t>本補助金の交付上限額について</t>
    <rPh sb="0" eb="4">
      <t>ホンホジョキン</t>
    </rPh>
    <rPh sb="5" eb="7">
      <t>コウフ</t>
    </rPh>
    <rPh sb="7" eb="9">
      <t>ジョウゲン</t>
    </rPh>
    <rPh sb="9" eb="10">
      <t>ガク</t>
    </rPh>
    <phoneticPr fontId="106"/>
  </si>
  <si>
    <t>本補助金の交付上限額について、選択肢より回答してください。</t>
    <rPh sb="0" eb="1">
      <t>ホン</t>
    </rPh>
    <rPh sb="1" eb="4">
      <t>ホジョキン</t>
    </rPh>
    <rPh sb="5" eb="7">
      <t>コウフ</t>
    </rPh>
    <rPh sb="7" eb="9">
      <t>ジョウゲン</t>
    </rPh>
    <rPh sb="9" eb="10">
      <t>ガク</t>
    </rPh>
    <rPh sb="15" eb="18">
      <t>センタクシ</t>
    </rPh>
    <rPh sb="20" eb="22">
      <t>カイトウ</t>
    </rPh>
    <phoneticPr fontId="106"/>
  </si>
  <si>
    <t>交付上限額に関する追加回答</t>
    <rPh sb="0" eb="2">
      <t>コウフ</t>
    </rPh>
    <rPh sb="2" eb="4">
      <t>ジョウゲン</t>
    </rPh>
    <rPh sb="4" eb="5">
      <t>ガク</t>
    </rPh>
    <rPh sb="6" eb="7">
      <t>カン</t>
    </rPh>
    <rPh sb="9" eb="11">
      <t>ツイカ</t>
    </rPh>
    <rPh sb="11" eb="13">
      <t>カイトウ</t>
    </rPh>
    <phoneticPr fontId="106"/>
  </si>
  <si>
    <t>上記回答が「2.十分な金額でなかった」の場合、その理由と希望する交付上限額を記載してください。</t>
    <rPh sb="0" eb="2">
      <t>ジョウキ</t>
    </rPh>
    <rPh sb="2" eb="4">
      <t>カイトウ</t>
    </rPh>
    <rPh sb="8" eb="10">
      <t>ジュウブン</t>
    </rPh>
    <rPh sb="11" eb="13">
      <t>キンガク</t>
    </rPh>
    <rPh sb="20" eb="22">
      <t>バアイ</t>
    </rPh>
    <rPh sb="25" eb="27">
      <t>リユウ</t>
    </rPh>
    <rPh sb="28" eb="30">
      <t>キボウ</t>
    </rPh>
    <rPh sb="32" eb="34">
      <t>コウフ</t>
    </rPh>
    <rPh sb="34" eb="37">
      <t>ジョウゲンガク</t>
    </rPh>
    <rPh sb="38" eb="40">
      <t>キサイ</t>
    </rPh>
    <phoneticPr fontId="106"/>
  </si>
  <si>
    <t>本補助金の使いやすさについて</t>
    <phoneticPr fontId="106"/>
  </si>
  <si>
    <t>本補助金の使いやすさについて、選択肢より回答してください。</t>
    <rPh sb="0" eb="4">
      <t>ホンホジョキン</t>
    </rPh>
    <rPh sb="5" eb="6">
      <t>ツカ</t>
    </rPh>
    <rPh sb="15" eb="18">
      <t>センタクシ</t>
    </rPh>
    <rPh sb="20" eb="22">
      <t>カイトウ</t>
    </rPh>
    <phoneticPr fontId="106"/>
  </si>
  <si>
    <t>使いやすさに関する追加回答</t>
    <rPh sb="0" eb="1">
      <t>ツカ</t>
    </rPh>
    <rPh sb="6" eb="7">
      <t>カン</t>
    </rPh>
    <rPh sb="9" eb="11">
      <t>ツイカ</t>
    </rPh>
    <rPh sb="11" eb="13">
      <t>カイトウ</t>
    </rPh>
    <phoneticPr fontId="106"/>
  </si>
  <si>
    <t>上記回答で「3.やや使いづらかった」、「4.使いづらかった」と回答した場合、使いづらいと感じた点を具体的に記入してください。</t>
    <rPh sb="0" eb="2">
      <t>ジョウキ</t>
    </rPh>
    <rPh sb="2" eb="4">
      <t>カイトウ</t>
    </rPh>
    <rPh sb="10" eb="11">
      <t>ツカ</t>
    </rPh>
    <rPh sb="22" eb="23">
      <t>ツカ</t>
    </rPh>
    <rPh sb="31" eb="33">
      <t>カイトウ</t>
    </rPh>
    <rPh sb="35" eb="37">
      <t>バアイ</t>
    </rPh>
    <rPh sb="38" eb="39">
      <t>ツカ</t>
    </rPh>
    <rPh sb="44" eb="45">
      <t>カン</t>
    </rPh>
    <rPh sb="47" eb="48">
      <t>テン</t>
    </rPh>
    <rPh sb="49" eb="51">
      <t>グタイ</t>
    </rPh>
    <rPh sb="51" eb="52">
      <t>テキ</t>
    </rPh>
    <rPh sb="53" eb="55">
      <t>キニュウ</t>
    </rPh>
    <phoneticPr fontId="106"/>
  </si>
  <si>
    <t>本補助事業における補助事業期間について</t>
    <rPh sb="0" eb="5">
      <t>ホンホジョジギョウ</t>
    </rPh>
    <rPh sb="9" eb="11">
      <t>ホジョ</t>
    </rPh>
    <rPh sb="11" eb="13">
      <t>ジギョウ</t>
    </rPh>
    <rPh sb="13" eb="15">
      <t>キカン</t>
    </rPh>
    <phoneticPr fontId="106"/>
  </si>
  <si>
    <t>本補助金における補助事業期間について、選択肢より回答してください。</t>
    <rPh sb="19" eb="22">
      <t>センタクシ</t>
    </rPh>
    <rPh sb="24" eb="26">
      <t>カイトウ</t>
    </rPh>
    <phoneticPr fontId="106"/>
  </si>
  <si>
    <t>本補助金活用に際しての課題</t>
    <rPh sb="0" eb="4">
      <t>ホンホジョキン</t>
    </rPh>
    <rPh sb="4" eb="6">
      <t>カツヨウ</t>
    </rPh>
    <rPh sb="7" eb="8">
      <t>サイ</t>
    </rPh>
    <rPh sb="11" eb="13">
      <t>カダイ</t>
    </rPh>
    <phoneticPr fontId="106"/>
  </si>
  <si>
    <t>本補助金を活用する際に感じた課題を記入してください。特にない場合は「特になし」と回答してください。</t>
    <phoneticPr fontId="106"/>
  </si>
  <si>
    <t>その他補助金に関するご意見</t>
    <rPh sb="2" eb="3">
      <t>タ</t>
    </rPh>
    <rPh sb="3" eb="6">
      <t>ホジョキン</t>
    </rPh>
    <rPh sb="7" eb="8">
      <t>カン</t>
    </rPh>
    <rPh sb="11" eb="13">
      <t>イケン</t>
    </rPh>
    <phoneticPr fontId="106"/>
  </si>
  <si>
    <t>その他ご意見等あれば記入してください。</t>
    <rPh sb="2" eb="3">
      <t>タ</t>
    </rPh>
    <rPh sb="4" eb="6">
      <t>イケン</t>
    </rPh>
    <rPh sb="6" eb="7">
      <t>ナド</t>
    </rPh>
    <rPh sb="10" eb="12">
      <t>キニュウ</t>
    </rPh>
    <phoneticPr fontId="106"/>
  </si>
  <si>
    <t>任意提出</t>
    <rPh sb="0" eb="2">
      <t>ニンイ</t>
    </rPh>
    <rPh sb="2" eb="4">
      <t>テイシュツ</t>
    </rPh>
    <phoneticPr fontId="106"/>
  </si>
  <si>
    <t>補助事業実施の画像データ</t>
    <rPh sb="0" eb="4">
      <t>ホジョジギョウ</t>
    </rPh>
    <rPh sb="4" eb="6">
      <t>ジッシ</t>
    </rPh>
    <rPh sb="7" eb="9">
      <t>ガゾウ</t>
    </rPh>
    <phoneticPr fontId="106"/>
  </si>
  <si>
    <t>以下に画像データを貼り付ける形でご提出ください。</t>
    <rPh sb="0" eb="2">
      <t>イカ</t>
    </rPh>
    <rPh sb="3" eb="5">
      <t>ガゾウ</t>
    </rPh>
    <rPh sb="9" eb="10">
      <t>ハ</t>
    </rPh>
    <rPh sb="11" eb="12">
      <t>ツ</t>
    </rPh>
    <rPh sb="14" eb="15">
      <t>カタチ</t>
    </rPh>
    <rPh sb="17" eb="19">
      <t>テイシュツ</t>
    </rPh>
    <phoneticPr fontId="106"/>
  </si>
  <si>
    <t>*</t>
    <phoneticPr fontId="106"/>
  </si>
  <si>
    <t>*</t>
  </si>
  <si>
    <t>(以下余白）</t>
    <rPh sb="1" eb="3">
      <t>イカ</t>
    </rPh>
    <rPh sb="3" eb="5">
      <t>ヨハク</t>
    </rPh>
    <phoneticPr fontId="106"/>
  </si>
  <si>
    <t>入力不要</t>
    <rPh sb="0" eb="2">
      <t>ニュウリョク</t>
    </rPh>
    <rPh sb="2" eb="4">
      <t>フヨウ</t>
    </rPh>
    <phoneticPr fontId="106"/>
  </si>
  <si>
    <t>2.経営資源引継ぎにおける未成約状況の詳細</t>
    <rPh sb="2" eb="6">
      <t>ケイエイシゲン</t>
    </rPh>
    <rPh sb="6" eb="8">
      <t>ヒキツ</t>
    </rPh>
    <rPh sb="13" eb="16">
      <t>ミセイヤク</t>
    </rPh>
    <rPh sb="16" eb="18">
      <t>ジョウキョウ</t>
    </rPh>
    <rPh sb="19" eb="21">
      <t>ショウサイ</t>
    </rPh>
    <phoneticPr fontId="106"/>
  </si>
  <si>
    <t>経営資源引継ぎの当初計画</t>
    <rPh sb="0" eb="4">
      <t>ケイエイシゲン</t>
    </rPh>
    <rPh sb="4" eb="6">
      <t>ヒキツ</t>
    </rPh>
    <rPh sb="8" eb="10">
      <t>トウショ</t>
    </rPh>
    <rPh sb="10" eb="12">
      <t>ケイカク</t>
    </rPh>
    <phoneticPr fontId="106"/>
  </si>
  <si>
    <t>経営資源引継ぎの実際の進捗</t>
    <rPh sb="8" eb="10">
      <t>ジッサイ</t>
    </rPh>
    <rPh sb="11" eb="13">
      <t>シンチョク</t>
    </rPh>
    <phoneticPr fontId="106"/>
  </si>
  <si>
    <t>経営資源引継ぎの進捗に応じた成果物</t>
    <rPh sb="0" eb="4">
      <t>ケイエイシゲン</t>
    </rPh>
    <rPh sb="4" eb="6">
      <t>ヒキツ</t>
    </rPh>
    <rPh sb="8" eb="10">
      <t>シンチョク</t>
    </rPh>
    <rPh sb="11" eb="12">
      <t>オウ</t>
    </rPh>
    <rPh sb="14" eb="17">
      <t>セイカブツ</t>
    </rPh>
    <phoneticPr fontId="106"/>
  </si>
  <si>
    <t>補助事業期間内に成約しなかった要因</t>
    <rPh sb="0" eb="7">
      <t>ホジョジギョウキカンナイ</t>
    </rPh>
    <rPh sb="8" eb="10">
      <t>セイヤク</t>
    </rPh>
    <rPh sb="15" eb="17">
      <t>ヨウイン</t>
    </rPh>
    <phoneticPr fontId="106"/>
  </si>
  <si>
    <t>4-1</t>
    <phoneticPr fontId="106"/>
  </si>
  <si>
    <t>補助事業実施にあたり相談（活用）したM&amp;A支援機関名</t>
    <rPh sb="0" eb="2">
      <t>ホジョ</t>
    </rPh>
    <rPh sb="2" eb="4">
      <t>ジギョウ</t>
    </rPh>
    <rPh sb="4" eb="6">
      <t>ジッシ</t>
    </rPh>
    <rPh sb="10" eb="12">
      <t>ソウダン</t>
    </rPh>
    <rPh sb="13" eb="15">
      <t>カツヨウ</t>
    </rPh>
    <rPh sb="21" eb="23">
      <t>シエン</t>
    </rPh>
    <rPh sb="23" eb="25">
      <t>キカン</t>
    </rPh>
    <rPh sb="25" eb="26">
      <t>メイ</t>
    </rPh>
    <phoneticPr fontId="106"/>
  </si>
  <si>
    <t>M&amp;A認定支援機関登録制度データベース</t>
    <rPh sb="3" eb="5">
      <t>ニンテイ</t>
    </rPh>
    <rPh sb="5" eb="9">
      <t>シエンキカン</t>
    </rPh>
    <rPh sb="9" eb="11">
      <t>トウロク</t>
    </rPh>
    <rPh sb="11" eb="13">
      <t>セイド</t>
    </rPh>
    <phoneticPr fontId="106"/>
  </si>
  <si>
    <t>4-2</t>
    <phoneticPr fontId="106"/>
  </si>
  <si>
    <t>相談（活用）したM&amp;A支援機関が提供した支援内容</t>
    <rPh sb="11" eb="13">
      <t>シエン</t>
    </rPh>
    <phoneticPr fontId="106"/>
  </si>
  <si>
    <t>自社における相手先の探索の取組、手法、M＆A支援機関の活用方針</t>
    <rPh sb="0" eb="2">
      <t>ジシャ</t>
    </rPh>
    <rPh sb="6" eb="8">
      <t>アイテ</t>
    </rPh>
    <rPh sb="8" eb="9">
      <t>サキ</t>
    </rPh>
    <rPh sb="10" eb="12">
      <t>タンサク</t>
    </rPh>
    <rPh sb="13" eb="15">
      <t>トリクミ</t>
    </rPh>
    <rPh sb="16" eb="18">
      <t>シュホウ</t>
    </rPh>
    <rPh sb="22" eb="24">
      <t>シエン</t>
    </rPh>
    <rPh sb="24" eb="26">
      <t>キカン</t>
    </rPh>
    <rPh sb="27" eb="29">
      <t>カツヨウ</t>
    </rPh>
    <rPh sb="29" eb="31">
      <t>ホウシン</t>
    </rPh>
    <phoneticPr fontId="106"/>
  </si>
  <si>
    <t>自社における相手先の探索の取組、手法、M＆A支援機関の活用方針について、相手先が見つかったか否かを問わず記載してください。</t>
    <rPh sb="36" eb="38">
      <t>アイテ</t>
    </rPh>
    <rPh sb="38" eb="39">
      <t>サキ</t>
    </rPh>
    <rPh sb="40" eb="41">
      <t>ミ</t>
    </rPh>
    <rPh sb="46" eb="47">
      <t>イナ</t>
    </rPh>
    <rPh sb="49" eb="50">
      <t>ト</t>
    </rPh>
    <rPh sb="52" eb="54">
      <t>キサイ</t>
    </rPh>
    <phoneticPr fontId="106"/>
  </si>
  <si>
    <t>M&amp;Aの成約に向けて積み残している課題</t>
    <rPh sb="4" eb="6">
      <t>セイヤク</t>
    </rPh>
    <rPh sb="7" eb="8">
      <t>ム</t>
    </rPh>
    <rPh sb="10" eb="11">
      <t>ツ</t>
    </rPh>
    <rPh sb="12" eb="13">
      <t>ノコ</t>
    </rPh>
    <rPh sb="17" eb="19">
      <t>カダイ</t>
    </rPh>
    <phoneticPr fontId="106"/>
  </si>
  <si>
    <t>M&amp;Aの成約に向けて積み残している課題への対応方針</t>
    <rPh sb="4" eb="6">
      <t>セイヤク</t>
    </rPh>
    <rPh sb="7" eb="8">
      <t>ム</t>
    </rPh>
    <rPh sb="10" eb="11">
      <t>ツ</t>
    </rPh>
    <rPh sb="12" eb="13">
      <t>ノコ</t>
    </rPh>
    <rPh sb="17" eb="19">
      <t>カダイ</t>
    </rPh>
    <rPh sb="21" eb="23">
      <t>タイオウ</t>
    </rPh>
    <rPh sb="23" eb="25">
      <t>ホウシン</t>
    </rPh>
    <phoneticPr fontId="106"/>
  </si>
  <si>
    <t>3.今後の計画</t>
    <rPh sb="2" eb="4">
      <t>コンゴ</t>
    </rPh>
    <rPh sb="5" eb="7">
      <t>ケイカク</t>
    </rPh>
    <phoneticPr fontId="106"/>
  </si>
  <si>
    <t>経営資源引継ぎに係る今後の計画</t>
    <rPh sb="8" eb="9">
      <t>カカ</t>
    </rPh>
    <rPh sb="10" eb="12">
      <t>コンゴ</t>
    </rPh>
    <rPh sb="13" eb="15">
      <t>ケイカク</t>
    </rPh>
    <phoneticPr fontId="106"/>
  </si>
  <si>
    <t>年</t>
    <rPh sb="0" eb="1">
      <t>ネン</t>
    </rPh>
    <phoneticPr fontId="106"/>
  </si>
  <si>
    <t>月</t>
    <rPh sb="0" eb="1">
      <t>ガツ</t>
    </rPh>
    <phoneticPr fontId="106"/>
  </si>
  <si>
    <t>経営資源引継ぎに向けた行動内容</t>
    <rPh sb="0" eb="4">
      <t>ケイエイシゲン</t>
    </rPh>
    <rPh sb="4" eb="6">
      <t>ヒキツ</t>
    </rPh>
    <rPh sb="8" eb="9">
      <t>ム</t>
    </rPh>
    <rPh sb="11" eb="15">
      <t>コウドウナイヨウ</t>
    </rPh>
    <phoneticPr fontId="106"/>
  </si>
  <si>
    <t>実績報告類型番号は、「様式第5.実績報告書」シート内の『【補足事項】記入欄の選択肢』を参照しながら適切な番号を選択しているか</t>
    <rPh sb="0" eb="2">
      <t>ジッセキ</t>
    </rPh>
    <rPh sb="2" eb="4">
      <t>ホウコク</t>
    </rPh>
    <rPh sb="4" eb="6">
      <t>ルイケイ</t>
    </rPh>
    <rPh sb="6" eb="8">
      <t>バンゴウ</t>
    </rPh>
    <rPh sb="16" eb="18">
      <t>ジッセキ</t>
    </rPh>
    <rPh sb="18" eb="21">
      <t>ホウコクショ</t>
    </rPh>
    <rPh sb="25" eb="26">
      <t>ナイ</t>
    </rPh>
    <rPh sb="43" eb="45">
      <t>サンショウ</t>
    </rPh>
    <rPh sb="49" eb="51">
      <t>テキセツ</t>
    </rPh>
    <rPh sb="52" eb="54">
      <t>バンゴウ</t>
    </rPh>
    <rPh sb="55" eb="57">
      <t>センタク</t>
    </rPh>
    <phoneticPr fontId="42"/>
  </si>
  <si>
    <t>2 .旅費</t>
  </si>
  <si>
    <t>3 .外注費</t>
  </si>
  <si>
    <t>4 .委託費</t>
  </si>
  <si>
    <t>5 .システム利用料</t>
  </si>
  <si>
    <t>6 .保険料</t>
  </si>
  <si>
    <t>10.原状回復費</t>
    <phoneticPr fontId="16"/>
  </si>
  <si>
    <t>11.移転・移設費</t>
    <phoneticPr fontId="16"/>
  </si>
  <si>
    <t>12.リースの解約費</t>
  </si>
  <si>
    <t>交付申請時の経費区分から変更及び追加がある場合は右記の✓欄に”✓"を記入し、『様式第5-5.経費区分変更申請書』に経費区分の変更・追加内容を記入し、提出すること</t>
    <rPh sb="0" eb="2">
      <t>コウフ</t>
    </rPh>
    <rPh sb="2" eb="5">
      <t>シンセイジ</t>
    </rPh>
    <rPh sb="6" eb="8">
      <t>ケイヒ</t>
    </rPh>
    <rPh sb="8" eb="10">
      <t>クブン</t>
    </rPh>
    <rPh sb="12" eb="14">
      <t>ヘンコウ</t>
    </rPh>
    <rPh sb="14" eb="15">
      <t>オヨ</t>
    </rPh>
    <rPh sb="16" eb="18">
      <t>ツイカ</t>
    </rPh>
    <rPh sb="21" eb="23">
      <t>バアイ</t>
    </rPh>
    <rPh sb="24" eb="26">
      <t>ウキ</t>
    </rPh>
    <rPh sb="28" eb="29">
      <t>ラン</t>
    </rPh>
    <rPh sb="34" eb="36">
      <t>キニュウ</t>
    </rPh>
    <rPh sb="39" eb="41">
      <t>ヨウシキ</t>
    </rPh>
    <rPh sb="41" eb="42">
      <t>ダイ</t>
    </rPh>
    <rPh sb="46" eb="48">
      <t>ケイヒ</t>
    </rPh>
    <rPh sb="48" eb="50">
      <t>クブン</t>
    </rPh>
    <rPh sb="50" eb="52">
      <t>ヘンコウ</t>
    </rPh>
    <rPh sb="52" eb="55">
      <t>シンセイショ</t>
    </rPh>
    <rPh sb="57" eb="59">
      <t>ケイヒ</t>
    </rPh>
    <rPh sb="59" eb="61">
      <t>クブン</t>
    </rPh>
    <rPh sb="62" eb="64">
      <t>ヘンコウ</t>
    </rPh>
    <rPh sb="65" eb="67">
      <t>ツイカ</t>
    </rPh>
    <rPh sb="67" eb="69">
      <t>ナイヨウ</t>
    </rPh>
    <rPh sb="70" eb="72">
      <t>キニュウ</t>
    </rPh>
    <rPh sb="74" eb="76">
      <t>テイシュツ</t>
    </rPh>
    <phoneticPr fontId="16"/>
  </si>
  <si>
    <r>
      <t>交付申請時、もしくは（様式2）計画変更（等）承認申請書提出時の経費区分と同一であるか（変更のある場合は「</t>
    </r>
    <r>
      <rPr>
        <sz val="9"/>
        <color theme="1"/>
        <rFont val="游ゴシック"/>
        <family val="3"/>
        <charset val="128"/>
        <scheme val="minor"/>
      </rPr>
      <t>様式第5-5</t>
    </r>
    <r>
      <rPr>
        <sz val="10"/>
        <color theme="1"/>
        <rFont val="游ゴシック"/>
        <family val="3"/>
        <charset val="128"/>
        <scheme val="minor"/>
      </rPr>
      <t>. 経費区分変更申請書」を提出しているか）</t>
    </r>
    <rPh sb="0" eb="2">
      <t>コウフ</t>
    </rPh>
    <rPh sb="2" eb="4">
      <t>シンセイ</t>
    </rPh>
    <rPh sb="4" eb="5">
      <t>ジ</t>
    </rPh>
    <rPh sb="11" eb="13">
      <t>ヨウシキ</t>
    </rPh>
    <rPh sb="15" eb="17">
      <t>ケイカク</t>
    </rPh>
    <rPh sb="17" eb="19">
      <t>ヘンコウ</t>
    </rPh>
    <rPh sb="20" eb="21">
      <t>トウ</t>
    </rPh>
    <rPh sb="22" eb="24">
      <t>ショウニン</t>
    </rPh>
    <rPh sb="24" eb="27">
      <t>シンセイショ</t>
    </rPh>
    <rPh sb="27" eb="29">
      <t>テイシュツ</t>
    </rPh>
    <rPh sb="29" eb="30">
      <t>ジ</t>
    </rPh>
    <rPh sb="31" eb="33">
      <t>ケイヒ</t>
    </rPh>
    <rPh sb="33" eb="35">
      <t>クブン</t>
    </rPh>
    <rPh sb="36" eb="38">
      <t>ドウイツ</t>
    </rPh>
    <rPh sb="43" eb="45">
      <t>ヘンコウ</t>
    </rPh>
    <rPh sb="48" eb="50">
      <t>バアイ</t>
    </rPh>
    <rPh sb="52" eb="54">
      <t>ヨウシキ</t>
    </rPh>
    <rPh sb="54" eb="55">
      <t>ダイ</t>
    </rPh>
    <rPh sb="60" eb="62">
      <t>ケイヒ</t>
    </rPh>
    <rPh sb="62" eb="64">
      <t>クブン</t>
    </rPh>
    <rPh sb="64" eb="66">
      <t>ヘンコウ</t>
    </rPh>
    <rPh sb="66" eb="69">
      <t>シンセイショ</t>
    </rPh>
    <rPh sb="71" eb="73">
      <t>テイシュツ</t>
    </rPh>
    <phoneticPr fontId="42"/>
  </si>
  <si>
    <t>2-12</t>
    <phoneticPr fontId="42"/>
  </si>
  <si>
    <t>見積と支払金額の差異</t>
    <phoneticPr fontId="42"/>
  </si>
  <si>
    <t>支払金額が見積時より10%以上増額している場合に作成されているか</t>
    <phoneticPr fontId="42"/>
  </si>
  <si>
    <t>様式第5-3-8_受託業務完了報告書.xlsx</t>
    <rPh sb="0" eb="2">
      <t>ヨウシキ</t>
    </rPh>
    <rPh sb="2" eb="3">
      <t>ダイ</t>
    </rPh>
    <phoneticPr fontId="16"/>
  </si>
  <si>
    <t>8 .在庫廃棄費</t>
    <rPh sb="5" eb="7">
      <t>ハイキ</t>
    </rPh>
    <rPh sb="7" eb="8">
      <t>ヒ</t>
    </rPh>
    <phoneticPr fontId="16"/>
  </si>
  <si>
    <t>7 .廃業支援費</t>
    <rPh sb="5" eb="7">
      <t>シエン</t>
    </rPh>
    <rPh sb="7" eb="8">
      <t>ヒ</t>
    </rPh>
    <phoneticPr fontId="16"/>
  </si>
  <si>
    <t>8 .在庫廃棄費</t>
    <rPh sb="3" eb="5">
      <t>ザイコ</t>
    </rPh>
    <rPh sb="5" eb="7">
      <t>ハイキ</t>
    </rPh>
    <rPh sb="7" eb="8">
      <t>ヒ</t>
    </rPh>
    <phoneticPr fontId="16"/>
  </si>
  <si>
    <t>7 .廃業支援費</t>
    <rPh sb="5" eb="7">
      <t>シエン</t>
    </rPh>
    <phoneticPr fontId="16"/>
  </si>
  <si>
    <t>（様式第5-1）</t>
    <phoneticPr fontId="16"/>
  </si>
  <si>
    <t>7 .廃業支援費</t>
  </si>
  <si>
    <t>7 .廃業支援費</t>
    <phoneticPr fontId="16"/>
  </si>
  <si>
    <t>8 .在庫廃棄費</t>
  </si>
  <si>
    <t>8 .在庫廃棄費</t>
    <phoneticPr fontId="16"/>
  </si>
  <si>
    <t>11.移転・移設費</t>
  </si>
  <si>
    <t>12.リースの解約費</t>
    <phoneticPr fontId="16"/>
  </si>
  <si>
    <r>
      <t>＜記載に際しての注意＞　</t>
    </r>
    <r>
      <rPr>
        <b/>
        <sz val="9.8000000000000007"/>
        <color rgb="FFC00000"/>
        <rFont val="游ゴシック"/>
        <family val="3"/>
        <charset val="128"/>
        <scheme val="minor"/>
      </rPr>
      <t>【必ずお目通しください】</t>
    </r>
    <phoneticPr fontId="106"/>
  </si>
  <si>
    <r>
      <t>・本様式への回答内容をもとに、</t>
    </r>
    <r>
      <rPr>
        <sz val="9.8000000000000007"/>
        <color rgb="FFC00000"/>
        <rFont val="游ゴシック"/>
        <family val="3"/>
        <charset val="128"/>
        <scheme val="minor"/>
      </rPr>
      <t>補助金の活用事例として補助金Webサイト（https://jsh.go.jp/case-study/）上への掲載をさせて頂く可能性がございます</t>
    </r>
    <r>
      <rPr>
        <sz val="10"/>
        <color theme="1"/>
        <rFont val="游ゴシック"/>
        <family val="3"/>
        <charset val="128"/>
        <scheme val="minor"/>
      </rPr>
      <t>。</t>
    </r>
    <rPh sb="1" eb="4">
      <t>ホンヨウシキ</t>
    </rPh>
    <rPh sb="6" eb="8">
      <t>カイトウ</t>
    </rPh>
    <rPh sb="8" eb="10">
      <t>ナイヨウ</t>
    </rPh>
    <rPh sb="75" eb="76">
      <t>イタダ</t>
    </rPh>
    <rPh sb="77" eb="80">
      <t>カノウセイ</t>
    </rPh>
    <phoneticPr fontId="106"/>
  </si>
  <si>
    <r>
      <t xml:space="preserve">自社の業種を○○業、という形で記入してください。
</t>
    </r>
    <r>
      <rPr>
        <sz val="9.8000000000000007"/>
        <color rgb="FF5F5F5F"/>
        <rFont val="游ゴシック"/>
        <family val="3"/>
        <charset val="128"/>
        <scheme val="minor"/>
      </rPr>
      <t>例）製造業、宿泊業、XXX小売業　　※業種の粒度は任意とします。</t>
    </r>
  </si>
  <si>
    <r>
      <rPr>
        <sz val="9.8000000000000007"/>
        <color rgb="FF0070C0"/>
        <rFont val="游ゴシック"/>
        <family val="3"/>
        <charset val="128"/>
        <scheme val="minor"/>
      </rPr>
      <t>【経営資源の引継ぎが実現していない場合】</t>
    </r>
    <r>
      <rPr>
        <sz val="10"/>
        <color theme="1"/>
        <rFont val="游ゴシック"/>
        <family val="3"/>
        <charset val="128"/>
        <scheme val="minor"/>
      </rPr>
      <t xml:space="preserve">
引継ぎが実現していない場合、補助事業の完了時点（又は補助事業期間の終了時点）で当てはまる状況を選択肢より回答してください。</t>
    </r>
    <rPh sb="45" eb="46">
      <t>マタ</t>
    </rPh>
    <rPh sb="60" eb="61">
      <t>ア</t>
    </rPh>
    <phoneticPr fontId="106"/>
  </si>
  <si>
    <r>
      <rPr>
        <sz val="10"/>
        <color rgb="FF0070C0"/>
        <rFont val="游ゴシック"/>
        <family val="3"/>
        <charset val="128"/>
        <scheme val="minor"/>
      </rPr>
      <t>【経営資源の引継ぎが実現した場合】</t>
    </r>
    <r>
      <rPr>
        <sz val="10"/>
        <color theme="1"/>
        <rFont val="游ゴシック"/>
        <family val="3"/>
        <charset val="128"/>
        <scheme val="minor"/>
      </rPr>
      <t xml:space="preserve">
引継ぎが実現している場合、専門家等への相談から経営資源の引継ぎ完了までの期間を選択肢より回答してください。</t>
    </r>
    <rPh sb="57" eb="60">
      <t>センタクシ</t>
    </rPh>
    <rPh sb="62" eb="64">
      <t>カイトウ</t>
    </rPh>
    <phoneticPr fontId="106"/>
  </si>
  <si>
    <r>
      <t xml:space="preserve">【交付申請時の入力内容の参照を推奨】
交付申請時jGrants入力フォーム　＞「経営資源引継ぎの内容・計画」セクション　＞『1210_引継ぎの目的・必要性』
</t>
    </r>
    <r>
      <rPr>
        <sz val="9.8000000000000007"/>
        <color theme="1"/>
        <rFont val="游ゴシック"/>
        <family val="3"/>
        <charset val="128"/>
        <scheme val="minor"/>
      </rPr>
      <t xml:space="preserve">
本補助金の申請および補助事業の実施にあたり、経営資源の引継ぎを検討した理由（経緯などを含む）を具体的に記載してください。</t>
    </r>
    <r>
      <rPr>
        <sz val="9.8000000000000007"/>
        <color rgb="FF5F5F5F"/>
        <rFont val="游ゴシック"/>
        <family val="3"/>
        <charset val="128"/>
        <scheme val="minor"/>
      </rPr>
      <t xml:space="preserve">
例）</t>
    </r>
    <r>
      <rPr>
        <sz val="9.8000000000000007"/>
        <color rgb="FF0070C0"/>
        <rFont val="游ゴシック"/>
        <family val="3"/>
        <charset val="128"/>
        <scheme val="minor"/>
      </rPr>
      <t xml:space="preserve">
</t>
    </r>
    <r>
      <rPr>
        <sz val="9.8000000000000007"/>
        <color rgb="FF5F5F5F"/>
        <rFont val="游ゴシック"/>
        <family val="3"/>
        <charset val="128"/>
        <scheme val="minor"/>
      </rPr>
      <t>弊社が創業した19XX年依頼、創業者自らが舵を取る形でXXの製造・販売事業を主軸として事業を成長・拡大させてきた。しかし、昨今のXX化に伴うXXXXの影響や代表者の高齢化（および後継者の不在）に伴い、既存事業の継続が困難となった。廃業を考えたが、従業員やその家族の雇用や取引先との関係を維持するため、弊社の持つXX技術の需要がある相手先があれば、株式を譲渡する形で現在の経営を引き継いでもらいたいと考え、事業承継・引継ぎ支援センターに相談した。専門家のXXからXXXXXというコンサルティングを受け、可能であれば廃業をせずM&amp;Aによって経営資源を引き継ぐ方針を固め、本補助金の活用を検討した。</t>
    </r>
    <rPh sb="115" eb="117">
      <t>リユウ</t>
    </rPh>
    <rPh sb="118" eb="120">
      <t>ケイイ</t>
    </rPh>
    <rPh sb="123" eb="124">
      <t>フク</t>
    </rPh>
    <rPh sb="127" eb="130">
      <t>グタイテキ</t>
    </rPh>
    <rPh sb="144" eb="146">
      <t>ヘイシャ</t>
    </rPh>
    <rPh sb="147" eb="149">
      <t>ソウギョウ</t>
    </rPh>
    <rPh sb="155" eb="156">
      <t>ネン</t>
    </rPh>
    <rPh sb="156" eb="158">
      <t>イライ</t>
    </rPh>
    <rPh sb="159" eb="162">
      <t>ソウギョウシャ</t>
    </rPh>
    <rPh sb="162" eb="163">
      <t>ミズカ</t>
    </rPh>
    <rPh sb="165" eb="166">
      <t>カジ</t>
    </rPh>
    <rPh sb="167" eb="168">
      <t>ト</t>
    </rPh>
    <rPh sb="169" eb="170">
      <t>カタチ</t>
    </rPh>
    <rPh sb="174" eb="176">
      <t>セイゾウ</t>
    </rPh>
    <rPh sb="177" eb="181">
      <t>ハンバイジギョウ</t>
    </rPh>
    <rPh sb="182" eb="184">
      <t>シュジク</t>
    </rPh>
    <rPh sb="187" eb="189">
      <t>ジギョウ</t>
    </rPh>
    <rPh sb="205" eb="207">
      <t>サッコン</t>
    </rPh>
    <rPh sb="210" eb="211">
      <t>カ</t>
    </rPh>
    <rPh sb="212" eb="213">
      <t>トモナ</t>
    </rPh>
    <rPh sb="219" eb="221">
      <t>エイキョウ</t>
    </rPh>
    <rPh sb="233" eb="236">
      <t>コウケイシャ</t>
    </rPh>
    <rPh sb="237" eb="239">
      <t>フザイ</t>
    </rPh>
    <rPh sb="241" eb="242">
      <t>トモナ</t>
    </rPh>
    <rPh sb="244" eb="248">
      <t>キゾンジギョウ</t>
    </rPh>
    <rPh sb="366" eb="369">
      <t>センモンカ</t>
    </rPh>
    <rPh sb="391" eb="392">
      <t>ウケ</t>
    </rPh>
    <rPh sb="394" eb="396">
      <t>カノウ</t>
    </rPh>
    <rPh sb="400" eb="402">
      <t>ハイギョウ</t>
    </rPh>
    <rPh sb="412" eb="416">
      <t>ケイエイシゲン</t>
    </rPh>
    <rPh sb="417" eb="418">
      <t>ヒ</t>
    </rPh>
    <rPh sb="419" eb="420">
      <t>ツ</t>
    </rPh>
    <rPh sb="421" eb="423">
      <t>ホウシン</t>
    </rPh>
    <rPh sb="424" eb="425">
      <t>カタ</t>
    </rPh>
    <rPh sb="427" eb="431">
      <t>ホンホジョキン</t>
    </rPh>
    <rPh sb="432" eb="434">
      <t>カツヨウ</t>
    </rPh>
    <rPh sb="435" eb="437">
      <t>ケントウ</t>
    </rPh>
    <phoneticPr fontId="106"/>
  </si>
  <si>
    <r>
      <rPr>
        <sz val="10"/>
        <color rgb="FF0070C0"/>
        <rFont val="游ゴシック"/>
        <family val="3"/>
        <charset val="128"/>
        <scheme val="minor"/>
      </rPr>
      <t xml:space="preserve">【交付申請時の入力内容の参照を推奨】
交付申請時jGrants入力フォーム　＞「経営資源引継ぎの内容・計画」セクション　＞『1210_引継ぎの目的・必要性』
</t>
    </r>
    <r>
      <rPr>
        <sz val="9.8000000000000007"/>
        <color theme="1"/>
        <rFont val="游ゴシック"/>
        <family val="3"/>
        <charset val="128"/>
        <scheme val="minor"/>
      </rPr>
      <t xml:space="preserve">
本補助金の申請および補助事業の実施にあたり、経営資源の引継ぎの目的（重視したことや達成度合いなどを含む）を具体的に記載してください。</t>
    </r>
    <r>
      <rPr>
        <sz val="9.8000000000000007"/>
        <color rgb="FF5F5F5F"/>
        <rFont val="游ゴシック"/>
        <family val="3"/>
        <charset val="128"/>
        <scheme val="minor"/>
      </rPr>
      <t xml:space="preserve">
例）</t>
    </r>
    <r>
      <rPr>
        <sz val="9.8000000000000007"/>
        <color rgb="FF0070C0"/>
        <rFont val="游ゴシック"/>
        <family val="3"/>
        <charset val="128"/>
        <scheme val="minor"/>
      </rPr>
      <t xml:space="preserve">
</t>
    </r>
    <r>
      <rPr>
        <sz val="9.8000000000000007"/>
        <color rgb="FF5F5F5F"/>
        <rFont val="游ゴシック"/>
        <family val="3"/>
        <charset val="128"/>
        <scheme val="minor"/>
      </rPr>
      <t>現在の従業員の雇用の維持・向上と、取引先との取引の維持を実現することが、経営資源引継ぎの第一の目的である。長年地域に根差して経営を行ってきた弊社としては、地域の雇用維持や経済への貢献を確保しながら、経営者の高齢化という課題を解決したいと考えた。実際の引継ぎ先となった企業は同じ地域にある中堅のXX事業会社であり、ちょうど弊社のXX技術にニーズがあり事業における親和性が図られること、また事業拡大にあたって人員確保についても前向きであったことから、スムーズに交渉に臨むことができた。経営資源引継ぎの実現によって、XX事業会社での雇用維持や事業におけるシナジー創出等が図られ、当初の目的は達成できたと考えている。</t>
    </r>
    <rPh sb="67" eb="69">
      <t>ヒキツ</t>
    </rPh>
    <rPh sb="71" eb="73">
      <t>モクテキ</t>
    </rPh>
    <rPh sb="74" eb="77">
      <t>ヒツヨウセイ</t>
    </rPh>
    <rPh sb="111" eb="113">
      <t>モクテキ</t>
    </rPh>
    <rPh sb="114" eb="116">
      <t>ジュウシ</t>
    </rPh>
    <rPh sb="121" eb="123">
      <t>タッセイ</t>
    </rPh>
    <rPh sb="123" eb="125">
      <t>ドア</t>
    </rPh>
    <rPh sb="129" eb="130">
      <t>フク</t>
    </rPh>
    <rPh sb="133" eb="136">
      <t>グタイテキ</t>
    </rPh>
    <rPh sb="150" eb="152">
      <t>ゲンザイ</t>
    </rPh>
    <rPh sb="153" eb="156">
      <t>ジュウギョウイン</t>
    </rPh>
    <rPh sb="157" eb="159">
      <t>コヨウ</t>
    </rPh>
    <rPh sb="160" eb="162">
      <t>イジ</t>
    </rPh>
    <rPh sb="163" eb="165">
      <t>コウジョウ</t>
    </rPh>
    <rPh sb="167" eb="169">
      <t>トリヒキ</t>
    </rPh>
    <rPh sb="169" eb="170">
      <t>サキ</t>
    </rPh>
    <rPh sb="172" eb="174">
      <t>トリヒキ</t>
    </rPh>
    <rPh sb="175" eb="177">
      <t>イジ</t>
    </rPh>
    <rPh sb="178" eb="180">
      <t>ジツゲン</t>
    </rPh>
    <rPh sb="186" eb="190">
      <t>ケイエイシゲン</t>
    </rPh>
    <rPh sb="190" eb="192">
      <t>ヒキツ</t>
    </rPh>
    <rPh sb="194" eb="196">
      <t>ダイイチ</t>
    </rPh>
    <rPh sb="197" eb="199">
      <t>モクテキ</t>
    </rPh>
    <rPh sb="203" eb="205">
      <t>ナガネン</t>
    </rPh>
    <rPh sb="205" eb="207">
      <t>チイキ</t>
    </rPh>
    <rPh sb="208" eb="210">
      <t>ネザ</t>
    </rPh>
    <rPh sb="212" eb="214">
      <t>ケイエイ</t>
    </rPh>
    <rPh sb="215" eb="216">
      <t>オコナ</t>
    </rPh>
    <rPh sb="220" eb="222">
      <t>ヘイシャ</t>
    </rPh>
    <rPh sb="227" eb="229">
      <t>チイキ</t>
    </rPh>
    <rPh sb="230" eb="234">
      <t>コヨウイジ</t>
    </rPh>
    <rPh sb="235" eb="237">
      <t>ケイザイ</t>
    </rPh>
    <rPh sb="239" eb="241">
      <t>コウケン</t>
    </rPh>
    <rPh sb="242" eb="244">
      <t>カクホ</t>
    </rPh>
    <rPh sb="249" eb="252">
      <t>ケイエイシャ</t>
    </rPh>
    <rPh sb="253" eb="256">
      <t>コウレイカ</t>
    </rPh>
    <rPh sb="259" eb="261">
      <t>カダイ</t>
    </rPh>
    <rPh sb="262" eb="264">
      <t>カイケツ</t>
    </rPh>
    <rPh sb="268" eb="269">
      <t>カンガ</t>
    </rPh>
    <rPh sb="272" eb="274">
      <t>ジッサイ</t>
    </rPh>
    <rPh sb="283" eb="285">
      <t>キギョウ</t>
    </rPh>
    <rPh sb="286" eb="287">
      <t>オナ</t>
    </rPh>
    <rPh sb="288" eb="290">
      <t>チイキ</t>
    </rPh>
    <rPh sb="293" eb="295">
      <t>チュウケン</t>
    </rPh>
    <rPh sb="310" eb="312">
      <t>ヘイシャ</t>
    </rPh>
    <rPh sb="315" eb="317">
      <t>ギジュツ</t>
    </rPh>
    <rPh sb="324" eb="326">
      <t>ジギョウ</t>
    </rPh>
    <rPh sb="330" eb="333">
      <t>シンワセイ</t>
    </rPh>
    <rPh sb="334" eb="335">
      <t>ハカ</t>
    </rPh>
    <rPh sb="343" eb="345">
      <t>ジギョウ</t>
    </rPh>
    <rPh sb="345" eb="347">
      <t>カクダイ</t>
    </rPh>
    <rPh sb="352" eb="356">
      <t>ジンインカクホ</t>
    </rPh>
    <rPh sb="361" eb="363">
      <t>マエム</t>
    </rPh>
    <rPh sb="378" eb="380">
      <t>コウショウ</t>
    </rPh>
    <rPh sb="381" eb="382">
      <t>ノゾ</t>
    </rPh>
    <rPh sb="390" eb="394">
      <t>ケイエイシゲン</t>
    </rPh>
    <rPh sb="394" eb="396">
      <t>ヒキツ</t>
    </rPh>
    <rPh sb="398" eb="400">
      <t>ジツゲン</t>
    </rPh>
    <rPh sb="407" eb="409">
      <t>ジギョウ</t>
    </rPh>
    <rPh sb="409" eb="411">
      <t>ガイシャ</t>
    </rPh>
    <rPh sb="413" eb="417">
      <t>コヨウイジ</t>
    </rPh>
    <rPh sb="418" eb="420">
      <t>ジギョウ</t>
    </rPh>
    <rPh sb="428" eb="430">
      <t>ソウシュツ</t>
    </rPh>
    <rPh sb="430" eb="431">
      <t>トウ</t>
    </rPh>
    <rPh sb="432" eb="433">
      <t>ハカ</t>
    </rPh>
    <rPh sb="436" eb="438">
      <t>トウショ</t>
    </rPh>
    <rPh sb="439" eb="441">
      <t>モクテキ</t>
    </rPh>
    <rPh sb="442" eb="444">
      <t>タッセイ</t>
    </rPh>
    <rPh sb="448" eb="449">
      <t>カンガ</t>
    </rPh>
    <phoneticPr fontId="106"/>
  </si>
  <si>
    <r>
      <rPr>
        <sz val="10"/>
        <color rgb="FF0070C0"/>
        <rFont val="游ゴシック"/>
        <family val="3"/>
        <charset val="128"/>
        <scheme val="minor"/>
      </rPr>
      <t xml:space="preserve">【交付申請時の入力内容の参照を推奨】
交付申請時jGrants入力フォーム　＞「経営資源引継ぎの内容・計画」セクション　＞『1209_計画内容（経営資源引継ぎの概要）』
</t>
    </r>
    <r>
      <rPr>
        <sz val="10"/>
        <color theme="1"/>
        <rFont val="游ゴシック"/>
        <family val="3"/>
        <charset val="128"/>
        <scheme val="minor"/>
      </rPr>
      <t xml:space="preserve">
交付申請時に提出した経営資源引継ぎの実施計画に対して、専門家への依頼、相手探し、交渉の進捗、契約締結など、経営資源引継ぎに向けて具体的に実施した内容について、実施時期（２０XX年X月など）を添えて具体的に記載してください。
</t>
    </r>
    <r>
      <rPr>
        <sz val="10"/>
        <color rgb="FF5F5F5F"/>
        <rFont val="游ゴシック"/>
        <family val="3"/>
        <charset val="128"/>
        <scheme val="minor"/>
      </rPr>
      <t>例）
20XX年X月：仲介会社との提携仲介契約の締結
20XX年X月：交渉相手と基本合意書締結
20XX年X月：交渉相手と最終契約締結</t>
    </r>
    <rPh sb="1" eb="6">
      <t>コウフシンセイジ</t>
    </rPh>
    <rPh sb="7" eb="9">
      <t>ニュウリョク</t>
    </rPh>
    <rPh sb="9" eb="11">
      <t>ナイヨウ</t>
    </rPh>
    <rPh sb="15" eb="17">
      <t>スイショウ</t>
    </rPh>
    <rPh sb="132" eb="134">
      <t>ケイヤク</t>
    </rPh>
    <rPh sb="134" eb="136">
      <t>テイケツ</t>
    </rPh>
    <rPh sb="188" eb="190">
      <t>キサイ</t>
    </rPh>
    <rPh sb="199" eb="200">
      <t>レイ</t>
    </rPh>
    <rPh sb="206" eb="207">
      <t>ネン</t>
    </rPh>
    <rPh sb="208" eb="209">
      <t>ガツ</t>
    </rPh>
    <rPh sb="230" eb="231">
      <t>ネン</t>
    </rPh>
    <rPh sb="232" eb="233">
      <t>ガツ</t>
    </rPh>
    <rPh sb="234" eb="236">
      <t>コウショウ</t>
    </rPh>
    <rPh sb="236" eb="238">
      <t>アイテ</t>
    </rPh>
    <rPh sb="239" eb="244">
      <t>キホンゴウイショ</t>
    </rPh>
    <rPh sb="244" eb="246">
      <t>テイケツ</t>
    </rPh>
    <rPh sb="255" eb="257">
      <t>コウショウ</t>
    </rPh>
    <rPh sb="257" eb="259">
      <t>アイテ</t>
    </rPh>
    <rPh sb="260" eb="262">
      <t>サイシュウ</t>
    </rPh>
    <rPh sb="262" eb="264">
      <t>ケイヤク</t>
    </rPh>
    <rPh sb="264" eb="266">
      <t>テイケツ</t>
    </rPh>
    <phoneticPr fontId="106"/>
  </si>
  <si>
    <r>
      <t xml:space="preserve">経営資源引継ぎの実現状況に応じた補助事業期間後における展望を記入してください。
</t>
    </r>
    <r>
      <rPr>
        <sz val="10"/>
        <color rgb="FF5F5F5F"/>
        <rFont val="游ゴシック"/>
        <family val="3"/>
        <charset val="128"/>
        <scheme val="minor"/>
      </rPr>
      <t>例）
補助事業期間中に無事会社を相手に譲渡することができたので、今後1年間を目途に現場での引継ぎを実施していく。代表者である自身も顧問契約を締結の上、アドバイザー業務を務め、弊社社員が新たな環境のもとでＸＸ技術に関するノウハウを伝達・活用してゆけるよう、引継ぎ先の技術主任や社員とともにＸＸＸＸＸＸを実施していく。また、現在の弊社工場を引継ぎ先のXXXX向上として再活用するために・・・・・</t>
    </r>
    <rPh sb="40" eb="41">
      <t>レイ</t>
    </rPh>
    <rPh sb="43" eb="45">
      <t>ホジョ</t>
    </rPh>
    <rPh sb="45" eb="47">
      <t>ジギョウ</t>
    </rPh>
    <rPh sb="47" eb="49">
      <t>キカン</t>
    </rPh>
    <rPh sb="49" eb="50">
      <t>チュウ</t>
    </rPh>
    <rPh sb="51" eb="53">
      <t>ブジ</t>
    </rPh>
    <rPh sb="53" eb="55">
      <t>ガイシャ</t>
    </rPh>
    <rPh sb="56" eb="58">
      <t>アイテ</t>
    </rPh>
    <rPh sb="59" eb="61">
      <t>ジョウト</t>
    </rPh>
    <rPh sb="72" eb="74">
      <t>コンゴ</t>
    </rPh>
    <rPh sb="75" eb="77">
      <t>ネンカン</t>
    </rPh>
    <rPh sb="78" eb="80">
      <t>メド</t>
    </rPh>
    <rPh sb="81" eb="83">
      <t>ゲンバ</t>
    </rPh>
    <rPh sb="85" eb="87">
      <t>ヒキツ</t>
    </rPh>
    <rPh sb="89" eb="91">
      <t>ジッシ</t>
    </rPh>
    <rPh sb="96" eb="99">
      <t>ダイヒョウシャ</t>
    </rPh>
    <rPh sb="102" eb="104">
      <t>ジシン</t>
    </rPh>
    <rPh sb="105" eb="109">
      <t>コモンケイヤク</t>
    </rPh>
    <rPh sb="110" eb="112">
      <t>テイケツ</t>
    </rPh>
    <rPh sb="113" eb="114">
      <t>ウエ</t>
    </rPh>
    <rPh sb="121" eb="123">
      <t>ギョウム</t>
    </rPh>
    <rPh sb="124" eb="125">
      <t>ツト</t>
    </rPh>
    <rPh sb="127" eb="129">
      <t>ヘイシャ</t>
    </rPh>
    <rPh sb="129" eb="131">
      <t>シャイン</t>
    </rPh>
    <rPh sb="132" eb="133">
      <t>アラ</t>
    </rPh>
    <rPh sb="135" eb="137">
      <t>カンキョウ</t>
    </rPh>
    <rPh sb="143" eb="145">
      <t>ギジュツ</t>
    </rPh>
    <rPh sb="146" eb="147">
      <t>カン</t>
    </rPh>
    <rPh sb="154" eb="156">
      <t>デンタツ</t>
    </rPh>
    <rPh sb="157" eb="159">
      <t>カツヨウ</t>
    </rPh>
    <rPh sb="167" eb="169">
      <t>ヒキツ</t>
    </rPh>
    <rPh sb="170" eb="171">
      <t>サキ</t>
    </rPh>
    <rPh sb="172" eb="176">
      <t>ギジュツシュニン</t>
    </rPh>
    <rPh sb="190" eb="192">
      <t>ジッシ</t>
    </rPh>
    <rPh sb="200" eb="202">
      <t>ゲンザイ</t>
    </rPh>
    <rPh sb="203" eb="205">
      <t>ヘイシャ</t>
    </rPh>
    <rPh sb="205" eb="207">
      <t>コウジョウ</t>
    </rPh>
    <rPh sb="208" eb="210">
      <t>ヒキツ</t>
    </rPh>
    <rPh sb="211" eb="212">
      <t>サキ</t>
    </rPh>
    <rPh sb="217" eb="219">
      <t>コウジョウ</t>
    </rPh>
    <rPh sb="222" eb="225">
      <t>サイカツヨウ</t>
    </rPh>
    <phoneticPr fontId="106"/>
  </si>
  <si>
    <r>
      <t xml:space="preserve">経営資源の引継ぎ（補助事業の実施）において、外部専門家等を活用した理由を具体的に記入してください。
※FA・仲介業務に関して専門家に委託している場合は、当該当該業務に関する専門家活用理由を記載してください。
</t>
    </r>
    <r>
      <rPr>
        <sz val="9.8000000000000007"/>
        <color rgb="FF5F5F5F"/>
        <rFont val="游ゴシック"/>
        <family val="3"/>
        <charset val="128"/>
        <scheme val="minor"/>
      </rPr>
      <t>例）
会社の譲渡に関するノウハウが全くなく、どこから手をつけてよいかわからなかった。日頃から経営相談をしている顧問税理士に相談したところ・・・・</t>
    </r>
    <rPh sb="54" eb="56">
      <t>チュウカイ</t>
    </rPh>
    <rPh sb="56" eb="58">
      <t>ギョウム</t>
    </rPh>
    <rPh sb="59" eb="60">
      <t>カン</t>
    </rPh>
    <rPh sb="62" eb="65">
      <t>センモンカ</t>
    </rPh>
    <rPh sb="66" eb="68">
      <t>イタク</t>
    </rPh>
    <rPh sb="72" eb="74">
      <t>バアイ</t>
    </rPh>
    <rPh sb="76" eb="78">
      <t>トウガイ</t>
    </rPh>
    <rPh sb="78" eb="80">
      <t>トウガイ</t>
    </rPh>
    <rPh sb="80" eb="82">
      <t>ギョウム</t>
    </rPh>
    <rPh sb="83" eb="84">
      <t>カン</t>
    </rPh>
    <rPh sb="86" eb="89">
      <t>センモンカ</t>
    </rPh>
    <rPh sb="89" eb="91">
      <t>カツヨウ</t>
    </rPh>
    <rPh sb="91" eb="93">
      <t>リユウ</t>
    </rPh>
    <rPh sb="94" eb="96">
      <t>キサイ</t>
    </rPh>
    <rPh sb="110" eb="112">
      <t>ジョウト</t>
    </rPh>
    <rPh sb="146" eb="148">
      <t>ヒゴロ</t>
    </rPh>
    <rPh sb="150" eb="154">
      <t>ケイエイソウダン</t>
    </rPh>
    <rPh sb="159" eb="164">
      <t>コモンゼイリシ</t>
    </rPh>
    <rPh sb="165" eb="167">
      <t>ソウダン</t>
    </rPh>
    <phoneticPr fontId="106"/>
  </si>
  <si>
    <r>
      <t>3.経営資源引継ぎの相手先情報　</t>
    </r>
    <r>
      <rPr>
        <b/>
        <sz val="12"/>
        <color rgb="FFC00000"/>
        <rFont val="游ゴシック"/>
        <family val="3"/>
        <charset val="128"/>
        <scheme val="minor"/>
      </rPr>
      <t>※交渉相手が見つかっていない場合は記載不要</t>
    </r>
    <phoneticPr fontId="106"/>
  </si>
  <si>
    <r>
      <t>5.</t>
    </r>
    <r>
      <rPr>
        <b/>
        <sz val="11.75"/>
        <color rgb="FFC00000"/>
        <rFont val="游ゴシック"/>
        <family val="3"/>
        <charset val="128"/>
        <scheme val="minor"/>
      </rPr>
      <t>【任意】</t>
    </r>
    <r>
      <rPr>
        <b/>
        <sz val="12"/>
        <color theme="1"/>
        <rFont val="游ゴシック"/>
        <family val="3"/>
        <charset val="128"/>
        <scheme val="minor"/>
      </rPr>
      <t>補助事業実施が確認できる写真</t>
    </r>
  </si>
  <si>
    <r>
      <t>補助事業の取組の様子（専門家との相談の様子や自社の外観、引継ぎだ事業の様子など）がわかる写真を1～3枚、</t>
    </r>
    <r>
      <rPr>
        <b/>
        <u/>
        <sz val="10"/>
        <color theme="1"/>
        <rFont val="游ゴシック"/>
        <family val="3"/>
        <charset val="128"/>
        <scheme val="minor"/>
      </rPr>
      <t>任意にて</t>
    </r>
    <r>
      <rPr>
        <sz val="10"/>
        <color theme="1"/>
        <rFont val="游ゴシック"/>
        <family val="3"/>
        <charset val="128"/>
        <scheme val="minor"/>
      </rPr>
      <t xml:space="preserve">ご提出ください。
</t>
    </r>
    <r>
      <rPr>
        <sz val="9.8000000000000007"/>
        <color rgb="FFC00000"/>
        <rFont val="游ゴシック"/>
        <family val="3"/>
        <charset val="128"/>
        <scheme val="minor"/>
      </rPr>
      <t>※Webサイトで事例として紹介される可能性がありますので、個人情報や営業秘密等の漏洩リスクがない写真かを事前に必ずご確認ください。</t>
    </r>
    <rPh sb="11" eb="14">
      <t>センモンカ</t>
    </rPh>
    <rPh sb="16" eb="18">
      <t>ソウダン</t>
    </rPh>
    <rPh sb="19" eb="21">
      <t>ヨウス</t>
    </rPh>
    <rPh sb="22" eb="24">
      <t>ジシャ</t>
    </rPh>
    <rPh sb="25" eb="27">
      <t>ガイカン</t>
    </rPh>
    <rPh sb="28" eb="30">
      <t>ヒキツ</t>
    </rPh>
    <rPh sb="32" eb="34">
      <t>ジギョウ</t>
    </rPh>
    <rPh sb="35" eb="37">
      <t>ヨウス</t>
    </rPh>
    <rPh sb="52" eb="54">
      <t>ニンイ</t>
    </rPh>
    <rPh sb="57" eb="59">
      <t>テイシュツ</t>
    </rPh>
    <rPh sb="94" eb="98">
      <t>コジンジョウホウ</t>
    </rPh>
    <phoneticPr fontId="106"/>
  </si>
  <si>
    <r>
      <t xml:space="preserve">左記内容を確認の上、選択肢より回答してください。
</t>
    </r>
    <r>
      <rPr>
        <sz val="9.8000000000000007"/>
        <color rgb="FFFF0000"/>
        <rFont val="游ゴシック"/>
        <family val="3"/>
        <charset val="128"/>
        <scheme val="minor"/>
      </rPr>
      <t>※尚、左記誓約事項に同意されない場合は、交付申請時のjGrants上の誓約事項「2613_(12).当社（私）は、補助事業期間内に経営資源引継ぎが実現しない場合、補助事業期間終了後3年間の後年報告を実施する事を誓約します。」等を遵守しないものとして交付決定の取り消しを行いますのでご留意ください。</t>
    </r>
    <rPh sb="138" eb="139">
      <t>トウ</t>
    </rPh>
    <rPh sb="167" eb="169">
      <t>リュウイ</t>
    </rPh>
    <phoneticPr fontId="106"/>
  </si>
  <si>
    <r>
      <rPr>
        <sz val="10"/>
        <color rgb="FF0070C0"/>
        <rFont val="游ゴシック"/>
        <family val="3"/>
        <charset val="128"/>
        <scheme val="minor"/>
      </rPr>
      <t>【交付申請時の入力内容の参照を推奨】
交付申請時jGrants入力フォーム　＞「経営資源引継ぎの内容・計画」セクション　＞『1209_計画内容（経営資源引継ぎの概要）』
本エクセルファイルの、「様式第5-1_事業実施概要報告書シート」＞「2.経営資源引継ぎの概要」セクション＞「5.補助事業（経営資源引継ぎ）の実施内容）」に記載された内容が自動反映されます。</t>
    </r>
    <r>
      <rPr>
        <sz val="10"/>
        <color theme="1"/>
        <rFont val="游ゴシック"/>
        <family val="3"/>
        <charset val="128"/>
        <scheme val="minor"/>
      </rPr>
      <t xml:space="preserve">
</t>
    </r>
    <r>
      <rPr>
        <sz val="10"/>
        <color rgb="FF5F5F5F"/>
        <rFont val="游ゴシック"/>
        <family val="3"/>
        <charset val="128"/>
        <scheme val="minor"/>
      </rPr>
      <t>例）
20XX年X月：仲介会社との提携仲介契約の締結
20XX年X月：マッチングプラットフォームに登録
20XX年X月：候補者数社とNDA締結
20XX年X月：候補者選定のためにXXXXXX
・・・・・・・</t>
    </r>
    <rPh sb="1" eb="6">
      <t>コウフシンセイジ</t>
    </rPh>
    <rPh sb="7" eb="9">
      <t>ニュウリョク</t>
    </rPh>
    <rPh sb="9" eb="11">
      <t>ナイヨウ</t>
    </rPh>
    <rPh sb="15" eb="17">
      <t>スイショウ</t>
    </rPh>
    <rPh sb="86" eb="87">
      <t>ホン</t>
    </rPh>
    <rPh sb="98" eb="100">
      <t>ヨウシキ</t>
    </rPh>
    <rPh sb="100" eb="101">
      <t>ダイ</t>
    </rPh>
    <rPh sb="105" eb="107">
      <t>ジギョウ</t>
    </rPh>
    <rPh sb="107" eb="109">
      <t>ジッシ</t>
    </rPh>
    <rPh sb="109" eb="114">
      <t>ガイヨウホウコクショ</t>
    </rPh>
    <rPh sb="163" eb="165">
      <t>キサイ</t>
    </rPh>
    <rPh sb="168" eb="170">
      <t>ナイヨウ</t>
    </rPh>
    <rPh sb="171" eb="173">
      <t>ジドウ</t>
    </rPh>
    <rPh sb="173" eb="175">
      <t>ハンエイ</t>
    </rPh>
    <rPh sb="182" eb="183">
      <t>レイ</t>
    </rPh>
    <rPh sb="189" eb="190">
      <t>ネン</t>
    </rPh>
    <rPh sb="191" eb="192">
      <t>ガツ</t>
    </rPh>
    <rPh sb="213" eb="214">
      <t>ネン</t>
    </rPh>
    <rPh sb="215" eb="216">
      <t>ガツ</t>
    </rPh>
    <rPh sb="231" eb="233">
      <t>トウロク</t>
    </rPh>
    <rPh sb="242" eb="245">
      <t>コウホシャ</t>
    </rPh>
    <rPh sb="245" eb="247">
      <t>スウシャ</t>
    </rPh>
    <rPh sb="251" eb="253">
      <t>テイケツ</t>
    </rPh>
    <rPh sb="262" eb="265">
      <t>コウホシャ</t>
    </rPh>
    <rPh sb="265" eb="267">
      <t>センテイ</t>
    </rPh>
    <phoneticPr fontId="106"/>
  </si>
  <si>
    <r>
      <t xml:space="preserve">上記の当初計画に対して、実際の補助事業進捗がどのようなものであったかを記載してください。
</t>
    </r>
    <r>
      <rPr>
        <sz val="9.8000000000000007"/>
        <color rgb="FFFF0000"/>
        <rFont val="游ゴシック"/>
        <family val="3"/>
        <charset val="128"/>
        <scheme val="minor"/>
      </rPr>
      <t xml:space="preserve">※補助事業期間中の進捗を月ごとに示すこと。書き方が不十分である場合は不備とみなします。
</t>
    </r>
    <r>
      <rPr>
        <sz val="10"/>
        <color theme="1"/>
        <rFont val="游ゴシック"/>
        <family val="3"/>
        <charset val="128"/>
        <scheme val="minor"/>
      </rPr>
      <t xml:space="preserve">
</t>
    </r>
    <r>
      <rPr>
        <sz val="10"/>
        <color rgb="FF5F5F5F"/>
        <rFont val="游ゴシック"/>
        <family val="3"/>
        <charset val="128"/>
        <scheme val="minor"/>
      </rPr>
      <t>例）
20XX年X月：仲介会社との提携仲介契約の締結
20XX年X月：マッチングプラットフォームに登録
20XX年X月：候補者追加検討のため、別のマッチングプラットフォームに登録
20XX年X月：候補者のうちX社とXXXXXXXX
・・・・・・・</t>
    </r>
    <rPh sb="154" eb="156">
      <t>ツイカ</t>
    </rPh>
    <rPh sb="156" eb="158">
      <t>ケントウ</t>
    </rPh>
    <rPh sb="162" eb="163">
      <t>ベツ</t>
    </rPh>
    <rPh sb="178" eb="180">
      <t>トウロク</t>
    </rPh>
    <rPh sb="189" eb="192">
      <t>コウホシャ</t>
    </rPh>
    <rPh sb="196" eb="197">
      <t>シャ</t>
    </rPh>
    <phoneticPr fontId="106"/>
  </si>
  <si>
    <r>
      <t xml:space="preserve">上記進捗に応じて、今回実績報告時に提出する成果物の名称を全て記載してください。
</t>
    </r>
    <r>
      <rPr>
        <sz val="9.8000000000000007"/>
        <color rgb="FFFF0000"/>
        <rFont val="游ゴシック"/>
        <family val="3"/>
        <charset val="128"/>
        <scheme val="minor"/>
      </rPr>
      <t xml:space="preserve">
※成果物の内容によっては、進捗に関する詳細確認のため、事務局より補助事業者又は専門家への聴取を行う場合があります。
</t>
    </r>
    <r>
      <rPr>
        <sz val="9.8000000000000007"/>
        <color rgb="FF5F5F5F"/>
        <rFont val="游ゴシック"/>
        <family val="3"/>
        <charset val="128"/>
        <scheme val="minor"/>
      </rPr>
      <t>例）
・XXXX関連のロングリスト
・XXXXにおけるタッピング実績
・XXXX社の企業概要書</t>
    </r>
    <rPh sb="54" eb="56">
      <t>シンチョク</t>
    </rPh>
    <rPh sb="57" eb="58">
      <t>カン</t>
    </rPh>
    <rPh sb="60" eb="62">
      <t>ショウサイ</t>
    </rPh>
    <rPh sb="62" eb="64">
      <t>カクニン</t>
    </rPh>
    <rPh sb="68" eb="71">
      <t>ジムキョク</t>
    </rPh>
    <rPh sb="73" eb="78">
      <t>ホジョジギョウシャ</t>
    </rPh>
    <rPh sb="78" eb="79">
      <t>マタ</t>
    </rPh>
    <rPh sb="80" eb="83">
      <t>センモンカ</t>
    </rPh>
    <rPh sb="107" eb="109">
      <t>カンレン</t>
    </rPh>
    <rPh sb="130" eb="132">
      <t>ジッセキ</t>
    </rPh>
    <rPh sb="138" eb="139">
      <t>シャ</t>
    </rPh>
    <rPh sb="139" eb="140">
      <t>シャ</t>
    </rPh>
    <rPh sb="141" eb="143">
      <t>キギョウ</t>
    </rPh>
    <rPh sb="143" eb="146">
      <t>ガイヨウショ</t>
    </rPh>
    <phoneticPr fontId="106"/>
  </si>
  <si>
    <r>
      <rPr>
        <sz val="9.8000000000000007"/>
        <color theme="1"/>
        <rFont val="游ゴシック"/>
        <family val="3"/>
        <charset val="128"/>
        <scheme val="minor"/>
      </rPr>
      <t xml:space="preserve">補助事業期間内に成約に至らなかった要因を、詳細かつ具体的に記載してください。
</t>
    </r>
    <r>
      <rPr>
        <sz val="10"/>
        <color rgb="FFFF0000"/>
        <rFont val="游ゴシック"/>
        <family val="3"/>
        <charset val="128"/>
        <scheme val="minor"/>
      </rPr>
      <t xml:space="preserve">
※書き方が不十分である場合は記載の追加を依頼する場合があります。</t>
    </r>
    <rPh sb="54" eb="56">
      <t>キサイ</t>
    </rPh>
    <rPh sb="57" eb="59">
      <t>ツイカ</t>
    </rPh>
    <rPh sb="60" eb="62">
      <t>イライ</t>
    </rPh>
    <phoneticPr fontId="106"/>
  </si>
  <si>
    <r>
      <t xml:space="preserve">上記回答したM&amp;A支援機関より提供された支援内容を、詳細かつ具体的に記載してください。
</t>
    </r>
    <r>
      <rPr>
        <sz val="9.8000000000000007"/>
        <color rgb="FFFF0000"/>
        <rFont val="游ゴシック"/>
        <family val="3"/>
        <charset val="128"/>
        <scheme val="minor"/>
      </rPr>
      <t>※書き方が不十分である場合は記載の追加を依頼する場合があります。</t>
    </r>
    <phoneticPr fontId="106"/>
  </si>
  <si>
    <r>
      <t xml:space="preserve">今後のM&amp;A成約に向けてどのような課題があるか（どのような課題を解消すれば成約に至るか）について、詳細かつ具体的に記載してください。
</t>
    </r>
    <r>
      <rPr>
        <sz val="9.8000000000000007"/>
        <color rgb="FFFF0000"/>
        <rFont val="游ゴシック"/>
        <family val="3"/>
        <charset val="128"/>
        <scheme val="minor"/>
      </rPr>
      <t>※書き方が不十分である場合は記載の追加を依頼する場合があります。</t>
    </r>
  </si>
  <si>
    <r>
      <t xml:space="preserve">上記に記載した課題に対して、どのように対応する方針かを詳細かつ具体的に記載してください。未定である場合には、その理由も併せて詳細に記載すること。
</t>
    </r>
    <r>
      <rPr>
        <sz val="9.8000000000000007"/>
        <color rgb="FFFF0000"/>
        <rFont val="游ゴシック"/>
        <family val="3"/>
        <charset val="128"/>
        <scheme val="minor"/>
      </rPr>
      <t>※書き方が不十分である場合は記載の追加を依頼する場合があります。</t>
    </r>
    <rPh sb="0" eb="2">
      <t>ジョウキ</t>
    </rPh>
    <rPh sb="3" eb="5">
      <t>キサイ</t>
    </rPh>
    <rPh sb="7" eb="9">
      <t>カダイ</t>
    </rPh>
    <rPh sb="10" eb="11">
      <t>タイ</t>
    </rPh>
    <rPh sb="19" eb="21">
      <t>タイオウ</t>
    </rPh>
    <rPh sb="23" eb="25">
      <t>ホウシン</t>
    </rPh>
    <rPh sb="27" eb="29">
      <t>ショウサイ</t>
    </rPh>
    <rPh sb="31" eb="34">
      <t>グタイテキ</t>
    </rPh>
    <rPh sb="35" eb="37">
      <t>キサイ</t>
    </rPh>
    <rPh sb="44" eb="46">
      <t>ミテイ</t>
    </rPh>
    <rPh sb="49" eb="51">
      <t>バアイ</t>
    </rPh>
    <rPh sb="56" eb="58">
      <t>リユウ</t>
    </rPh>
    <rPh sb="59" eb="60">
      <t>アワ</t>
    </rPh>
    <rPh sb="62" eb="64">
      <t>ショウサイ</t>
    </rPh>
    <rPh sb="65" eb="67">
      <t>キサイ</t>
    </rPh>
    <phoneticPr fontId="106"/>
  </si>
  <si>
    <r>
      <rPr>
        <u/>
        <sz val="9.8000000000000007"/>
        <color theme="1"/>
        <rFont val="游ゴシック"/>
        <family val="3"/>
        <charset val="128"/>
        <scheme val="minor"/>
      </rPr>
      <t>補助事業完了期限日の属する月の翌月から12か月分</t>
    </r>
    <r>
      <rPr>
        <sz val="10"/>
        <color theme="1"/>
        <rFont val="游ゴシック"/>
        <family val="3"/>
        <charset val="128"/>
        <scheme val="minor"/>
      </rPr>
      <t xml:space="preserve">の、経営資源引継ぎに向けた具体的な計画を記載してください。
</t>
    </r>
    <r>
      <rPr>
        <sz val="10"/>
        <color rgb="FFFF0000"/>
        <rFont val="游ゴシック"/>
        <family val="3"/>
        <charset val="128"/>
        <scheme val="minor"/>
      </rPr>
      <t>※書き方が不十分である場合は記載の追加を依頼する場合があります。</t>
    </r>
    <phoneticPr fontId="106"/>
  </si>
  <si>
    <r>
      <rPr>
        <sz val="9.8000000000000007"/>
        <color rgb="FF0070C0"/>
        <rFont val="游ゴシック"/>
        <family val="3"/>
        <charset val="128"/>
        <scheme val="minor"/>
      </rPr>
      <t>【記載例】　</t>
    </r>
    <r>
      <rPr>
        <sz val="10"/>
        <color theme="1"/>
        <rFont val="游ゴシック"/>
        <family val="3"/>
        <charset val="128"/>
        <scheme val="minor"/>
      </rPr>
      <t>専門家を交えて引継ぎ相手であるXX社と、月末～翌月上旬での契約締結に向けて日程を調整する。</t>
    </r>
  </si>
  <si>
    <t>うち廃業費</t>
    <rPh sb="2" eb="5">
      <t>ハイギョウヒ</t>
    </rPh>
    <phoneticPr fontId="16"/>
  </si>
  <si>
    <t>※『補助金交付決定通知書』記載の廃業費の額を記入してください</t>
    <rPh sb="13" eb="15">
      <t>キサイ</t>
    </rPh>
    <rPh sb="16" eb="19">
      <t>ハイギョウヒ</t>
    </rPh>
    <rPh sb="20" eb="21">
      <t>ガク</t>
    </rPh>
    <rPh sb="22" eb="24">
      <t>キニュウ</t>
    </rPh>
    <phoneticPr fontId="16"/>
  </si>
  <si>
    <t>条件①</t>
    <rPh sb="0" eb="2">
      <t>ジョウケン</t>
    </rPh>
    <phoneticPr fontId="16"/>
  </si>
  <si>
    <t>条件②</t>
    <rPh sb="0" eb="2">
      <t>ジョウケン</t>
    </rPh>
    <phoneticPr fontId="16"/>
  </si>
  <si>
    <t>以下経費の申請がある
・システム利用料</t>
    <rPh sb="0" eb="4">
      <t>イカケイヒ</t>
    </rPh>
    <rPh sb="5" eb="7">
      <t>シンセイ</t>
    </rPh>
    <rPh sb="16" eb="19">
      <t>リヨウリョウ</t>
    </rPh>
    <phoneticPr fontId="16"/>
  </si>
  <si>
    <t>以下経費の申請がある
・保険料、外注費</t>
    <rPh sb="12" eb="15">
      <t>ホケンリョウ</t>
    </rPh>
    <rPh sb="16" eb="18">
      <t>ガイチュウ</t>
    </rPh>
    <rPh sb="18" eb="19">
      <t>ヒ</t>
    </rPh>
    <phoneticPr fontId="16"/>
  </si>
  <si>
    <t>以下経費の申請がある
・廃業費</t>
    <rPh sb="0" eb="4">
      <t>イカケイヒ</t>
    </rPh>
    <rPh sb="5" eb="7">
      <t>シンセイ</t>
    </rPh>
    <rPh sb="12" eb="15">
      <t>ハイギョウヒ</t>
    </rPh>
    <phoneticPr fontId="16"/>
  </si>
  <si>
    <t>条件③</t>
    <rPh sb="0" eb="2">
      <t>ジョウケン</t>
    </rPh>
    <phoneticPr fontId="16"/>
  </si>
  <si>
    <t>成功報酬のみが経費のオンラインマッチングサービスに1社のみ契約、又は、着手金等ランニングコストがかかるオンラインマッチングサービスにて契約</t>
    <rPh sb="0" eb="4">
      <t>セイコウホウシュウ</t>
    </rPh>
    <rPh sb="7" eb="9">
      <t>ケイヒ</t>
    </rPh>
    <rPh sb="26" eb="27">
      <t>シャ</t>
    </rPh>
    <rPh sb="29" eb="31">
      <t>ケイヤク</t>
    </rPh>
    <rPh sb="32" eb="33">
      <t>マタ</t>
    </rPh>
    <rPh sb="35" eb="39">
      <t>チャクシュキントウ</t>
    </rPh>
    <rPh sb="67" eb="69">
      <t>ケイヤク</t>
    </rPh>
    <phoneticPr fontId="16"/>
  </si>
  <si>
    <t>相見積が取得できていない</t>
    <rPh sb="0" eb="3">
      <t>アイミツモリ</t>
    </rPh>
    <rPh sb="4" eb="6">
      <t>シュトク</t>
    </rPh>
    <phoneticPr fontId="16"/>
  </si>
  <si>
    <t>取引額が50万円（税抜）以上である</t>
    <rPh sb="0" eb="3">
      <t>トリヒキガク</t>
    </rPh>
    <rPh sb="6" eb="8">
      <t>マンエン</t>
    </rPh>
    <rPh sb="9" eb="11">
      <t>ゼイヌ</t>
    </rPh>
    <rPh sb="12" eb="14">
      <t>イジョウ</t>
    </rPh>
    <phoneticPr fontId="16"/>
  </si>
  <si>
    <t>ー</t>
    <phoneticPr fontId="16"/>
  </si>
  <si>
    <t>以下経費の申請がある
・旅費</t>
    <rPh sb="12" eb="14">
      <t>リョヒ</t>
    </rPh>
    <phoneticPr fontId="16"/>
  </si>
  <si>
    <t>以下経費の申請がある
・外注費、委託費、保険費、廃業費</t>
    <rPh sb="0" eb="2">
      <t>イカ</t>
    </rPh>
    <rPh sb="2" eb="4">
      <t>ケイヒ</t>
    </rPh>
    <rPh sb="5" eb="7">
      <t>シンセイ</t>
    </rPh>
    <rPh sb="12" eb="15">
      <t>ガイチュウヒ</t>
    </rPh>
    <rPh sb="16" eb="19">
      <t>イタクヒ</t>
    </rPh>
    <rPh sb="20" eb="23">
      <t>ホケンヒ</t>
    </rPh>
    <rPh sb="24" eb="27">
      <t>ハイギョウヒ</t>
    </rPh>
    <phoneticPr fontId="16"/>
  </si>
  <si>
    <t>請求書記載の支払金額が見積書記載の支払金額から10％以上増額した</t>
    <rPh sb="0" eb="3">
      <t>セイキュウショ</t>
    </rPh>
    <rPh sb="3" eb="5">
      <t>キサイ</t>
    </rPh>
    <rPh sb="6" eb="10">
      <t>シハライキンガク</t>
    </rPh>
    <rPh sb="11" eb="14">
      <t>ミツモリショ</t>
    </rPh>
    <rPh sb="14" eb="16">
      <t>キサイ</t>
    </rPh>
    <rPh sb="17" eb="19">
      <t>シハライ</t>
    </rPh>
    <rPh sb="19" eb="21">
      <t>キンガク</t>
    </rPh>
    <rPh sb="26" eb="28">
      <t>イジョウ</t>
    </rPh>
    <rPh sb="28" eb="30">
      <t>ゾウガク</t>
    </rPh>
    <phoneticPr fontId="8"/>
  </si>
  <si>
    <t>宿泊を伴う、又は往復日時が異なる経費が発生した</t>
    <rPh sb="0" eb="2">
      <t>シュクハク</t>
    </rPh>
    <rPh sb="3" eb="4">
      <t>トモナ</t>
    </rPh>
    <rPh sb="6" eb="7">
      <t>マタ</t>
    </rPh>
    <rPh sb="8" eb="12">
      <t>オウフクニチジ</t>
    </rPh>
    <rPh sb="13" eb="14">
      <t>コト</t>
    </rPh>
    <rPh sb="16" eb="18">
      <t>ケイヒ</t>
    </rPh>
    <rPh sb="19" eb="21">
      <t>ハッセイ</t>
    </rPh>
    <phoneticPr fontId="8"/>
  </si>
  <si>
    <t>下記の提出様式該当条件について確認し、条件①~③すべてに該当する場合は該当の様式をを本補助金Webサイトに
掲載されている実績報告フォームにアップロードして提出すること
（作成・整理の完了が確認できている提出様式等の「チェック欄」に"✓"を記入）</t>
    <rPh sb="7" eb="11">
      <t>ガイトウジョウケン</t>
    </rPh>
    <rPh sb="19" eb="21">
      <t>ジョウケン</t>
    </rPh>
    <rPh sb="28" eb="30">
      <t>ガイトウ</t>
    </rPh>
    <rPh sb="32" eb="34">
      <t>バアイ</t>
    </rPh>
    <rPh sb="35" eb="37">
      <t>ガイトウ</t>
    </rPh>
    <rPh sb="38" eb="40">
      <t>ヨウシキ</t>
    </rPh>
    <phoneticPr fontId="16"/>
  </si>
  <si>
    <r>
      <t xml:space="preserve">様式第5-3-7
</t>
    </r>
    <r>
      <rPr>
        <sz val="9"/>
        <color theme="1"/>
        <rFont val="游ゴシック"/>
        <family val="3"/>
        <charset val="128"/>
        <scheme val="minor"/>
      </rPr>
      <t>(*パッケージ③)</t>
    </r>
    <phoneticPr fontId="16"/>
  </si>
  <si>
    <r>
      <t xml:space="preserve">様式第5-3-3
</t>
    </r>
    <r>
      <rPr>
        <sz val="9"/>
        <color theme="1"/>
        <rFont val="游ゴシック"/>
        <family val="3"/>
        <charset val="128"/>
        <scheme val="minor"/>
      </rPr>
      <t>(*パッケージ④)</t>
    </r>
    <phoneticPr fontId="16"/>
  </si>
  <si>
    <t>実績報告書パッケージ②</t>
    <rPh sb="0" eb="2">
      <t>ジッセキ</t>
    </rPh>
    <rPh sb="2" eb="5">
      <t>ホウコクショ</t>
    </rPh>
    <phoneticPr fontId="16"/>
  </si>
  <si>
    <t>12.移転・移設費</t>
    <rPh sb="3" eb="5">
      <t>イテン</t>
    </rPh>
    <rPh sb="6" eb="8">
      <t>イセツ</t>
    </rPh>
    <rPh sb="8" eb="9">
      <t>ヒ</t>
    </rPh>
    <phoneticPr fontId="16"/>
  </si>
  <si>
    <t>リースの解約費</t>
    <rPh sb="4" eb="6">
      <t>カイヤク</t>
    </rPh>
    <rPh sb="6" eb="7">
      <t>ヒ</t>
    </rPh>
    <phoneticPr fontId="16"/>
  </si>
  <si>
    <t>11.リースの解約費</t>
    <rPh sb="7" eb="9">
      <t>カイヤク</t>
    </rPh>
    <rPh sb="9" eb="10">
      <t>ヒ</t>
    </rPh>
    <phoneticPr fontId="16"/>
  </si>
  <si>
    <t>11.リースの解約費</t>
    <phoneticPr fontId="16"/>
  </si>
  <si>
    <t>移転・移設費</t>
    <rPh sb="0" eb="2">
      <t>イテン</t>
    </rPh>
    <rPh sb="3" eb="5">
      <t>イセツ</t>
    </rPh>
    <rPh sb="5" eb="6">
      <t>ヒ</t>
    </rPh>
    <phoneticPr fontId="16"/>
  </si>
  <si>
    <t>　・・・　F列「補助事業者記載欄」の緑色着色部分が、回答の記載欄となります。</t>
    <rPh sb="8" eb="13">
      <t>ホジョジギョウシャ</t>
    </rPh>
    <rPh sb="18" eb="19">
      <t>ミドリ</t>
    </rPh>
    <phoneticPr fontId="106"/>
  </si>
  <si>
    <t>中小企業生産性革命推進事業「事業承継・引継ぎ補助金」
検査チェックシート　【専門家活用】</t>
    <phoneticPr fontId="42"/>
  </si>
  <si>
    <t>様式第5-3-6.関与専門家選定理由書
様式第5-3-7.選定理由書</t>
    <phoneticPr fontId="40"/>
  </si>
  <si>
    <t>経費区分別の証拠書類</t>
    <phoneticPr fontId="42"/>
  </si>
  <si>
    <t>補助率に関する
要件</t>
    <rPh sb="0" eb="3">
      <t>ホジョリツ</t>
    </rPh>
    <rPh sb="4" eb="5">
      <t>カン</t>
    </rPh>
    <rPh sb="8" eb="10">
      <t>ヨウケン</t>
    </rPh>
    <phoneticPr fontId="16"/>
  </si>
  <si>
    <t>中小企業生産性革命推進事業「事業承継・引継ぎ補助金」
実績報告書類チェックリスト（専門家活用）</t>
    <rPh sb="27" eb="29">
      <t>ジッセキ</t>
    </rPh>
    <rPh sb="29" eb="31">
      <t>ホウコク</t>
    </rPh>
    <rPh sb="31" eb="33">
      <t>ショルイ</t>
    </rPh>
    <rPh sb="41" eb="44">
      <t>センモンカ</t>
    </rPh>
    <rPh sb="44" eb="46">
      <t>カツヨウ</t>
    </rPh>
    <phoneticPr fontId="16"/>
  </si>
  <si>
    <t>中小企業生産性革命推進事業「事業承継・引継ぎ補助金」
該当必須様式書類チェックリスト（専門家活用）</t>
    <rPh sb="27" eb="29">
      <t>ガイトウ</t>
    </rPh>
    <rPh sb="29" eb="31">
      <t>ヒッス</t>
    </rPh>
    <rPh sb="31" eb="33">
      <t>ヨウシキ</t>
    </rPh>
    <rPh sb="33" eb="35">
      <t>ショルイ</t>
    </rPh>
    <rPh sb="43" eb="46">
      <t>センモンカ</t>
    </rPh>
    <rPh sb="46" eb="48">
      <t>カツヨウ</t>
    </rPh>
    <phoneticPr fontId="16"/>
  </si>
  <si>
    <t>中小企業生産性革命推進事業「事業承継・引継ぎ補助金」</t>
    <rPh sb="19" eb="21">
      <t>ヒキツ</t>
    </rPh>
    <rPh sb="22" eb="25">
      <t>ホジョキン</t>
    </rPh>
    <phoneticPr fontId="19"/>
  </si>
  <si>
    <t>*</t>
    <phoneticPr fontId="16"/>
  </si>
  <si>
    <t>事業承継・引継ぎ補助金事務局 御中</t>
    <rPh sb="0" eb="4">
      <t>ジギョウショウケイ</t>
    </rPh>
    <rPh sb="5" eb="7">
      <t>ヒキツ</t>
    </rPh>
    <rPh sb="8" eb="14">
      <t>ホジョキンジムキョク</t>
    </rPh>
    <rPh sb="15" eb="17">
      <t>オンチュウ</t>
    </rPh>
    <phoneticPr fontId="16"/>
  </si>
  <si>
    <t>事業承継・引継ぎ補助金事務局 御中</t>
    <rPh sb="0" eb="4">
      <t>ジギョウショウケイ</t>
    </rPh>
    <rPh sb="5" eb="7">
      <t>ヒキツ</t>
    </rPh>
    <rPh sb="8" eb="11">
      <t>ホジョキン</t>
    </rPh>
    <rPh sb="11" eb="14">
      <t>ジムキョク</t>
    </rPh>
    <rPh sb="15" eb="17">
      <t>オンチュウ</t>
    </rPh>
    <phoneticPr fontId="16"/>
  </si>
  <si>
    <t>支払金額が見積時の補助対象経費金額より10%以上増額している場合、差異発生の理由を記入すること
（謝金、旅費（旅行代理店を利用する場合を除く）を除く）</t>
    <rPh sb="0" eb="2">
      <t>シハライ</t>
    </rPh>
    <rPh sb="2" eb="4">
      <t>キンガク</t>
    </rPh>
    <rPh sb="5" eb="7">
      <t>ミツモリ</t>
    </rPh>
    <rPh sb="7" eb="8">
      <t>ジ</t>
    </rPh>
    <rPh sb="9" eb="11">
      <t>ホジョ</t>
    </rPh>
    <rPh sb="11" eb="13">
      <t>タイショウ</t>
    </rPh>
    <rPh sb="13" eb="15">
      <t>ケイヒ</t>
    </rPh>
    <rPh sb="15" eb="17">
      <t>キンガク</t>
    </rPh>
    <rPh sb="22" eb="24">
      <t>イジョウ</t>
    </rPh>
    <rPh sb="24" eb="26">
      <t>ゾウガク</t>
    </rPh>
    <rPh sb="30" eb="32">
      <t>バアイ</t>
    </rPh>
    <rPh sb="33" eb="35">
      <t>サイ</t>
    </rPh>
    <rPh sb="35" eb="37">
      <t>ハッセイ</t>
    </rPh>
    <rPh sb="38" eb="40">
      <t>リユウ</t>
    </rPh>
    <rPh sb="41" eb="43">
      <t>キニュウ</t>
    </rPh>
    <phoneticPr fontId="16"/>
  </si>
  <si>
    <t>様式第5-3-6.関与専門家選定理由書 
経費区分別の証拠書類</t>
    <phoneticPr fontId="40"/>
  </si>
  <si>
    <t>※補助事業期間内に経営資源の引継ぎが実現しなかった場合（補助対象事業において、クロージングしなかった場合）、補助上限額（300万円以内）の変更を行う。
※廃業費用の補助上限額は 150 万円とする。ただし、廃業費用に関しては、関連する経営資源の引継ぎが補助事業期間内に実現しなかった場合は補助対象外とする。</t>
    <phoneticPr fontId="16"/>
  </si>
  <si>
    <t>（B）
（A）の1/2または2/3の額
（円単位未満切捨）</t>
    <rPh sb="18" eb="19">
      <t>ガク</t>
    </rPh>
    <rPh sb="21" eb="22">
      <t>エン</t>
    </rPh>
    <rPh sb="22" eb="24">
      <t>タンイ</t>
    </rPh>
    <rPh sb="24" eb="26">
      <t>ミマン</t>
    </rPh>
    <rPh sb="26" eb="28">
      <t>キリス</t>
    </rPh>
    <phoneticPr fontId="42"/>
  </si>
  <si>
    <t>（Ｄ）
（Ｃ）の1/2または2/3の額の額
（円単位未満切捨）</t>
    <rPh sb="20" eb="21">
      <t>ガク</t>
    </rPh>
    <phoneticPr fontId="42"/>
  </si>
  <si>
    <t>交付申請時の申請内容を参照のうえ、選択すること</t>
    <rPh sb="6" eb="10">
      <t>シンセイナイヨウ</t>
    </rPh>
    <rPh sb="17" eb="19">
      <t>センタク</t>
    </rPh>
    <phoneticPr fontId="16"/>
  </si>
  <si>
    <t>1 .買い手支援類型(Ⅰ型)</t>
  </si>
  <si>
    <t>1 .買い手支援類型
(Ⅰ型)</t>
  </si>
  <si>
    <t>【買い手支援類型の場合】
買い手支援類型の場合、過去に買収したM&amp;A件数を記入してください。</t>
    <phoneticPr fontId="106"/>
  </si>
  <si>
    <t>【買い手支援類型（Ⅰ型）の場合】
公募要領「16.2.交付決定後の注意」に定めるとおり、買い手支援類型（Ⅰ型）において、相手方の責によらず、申請者の一方的な自己都合により経営資源引継ぎが実現しなかったと事務局が判断した場合は、全ての補助対象経費が補助対象として認められず、本補助金の交付後であっても交付決定を取り消す場合がありますのでご了承ください。（なお、災害その他の事業者の責に帰さない理由がある場合を除きます。）</t>
    <rPh sb="10" eb="11">
      <t>ガタ</t>
    </rPh>
    <rPh sb="13" eb="15">
      <t>バアイ</t>
    </rPh>
    <rPh sb="168" eb="170">
      <t>リョウショウ</t>
    </rPh>
    <phoneticPr fontId="106"/>
  </si>
  <si>
    <t>2 .売り手支援類型(Ⅱ型)</t>
  </si>
  <si>
    <t>2 .売り手支援類型
(Ⅱ型)</t>
  </si>
  <si>
    <t>補助率に関する要件（売り手支援類型：Ⅱ型のみ）</t>
  </si>
  <si>
    <t>※交付申請時jGrants入力フォーム&gt;『2251_売り手支援類型のみ、補助率に関する要件として該当するものを選択してください。』</t>
  </si>
  <si>
    <t>実績報告書（専門家活用枠）</t>
    <rPh sb="0" eb="2">
      <t>ジッセキ</t>
    </rPh>
    <rPh sb="2" eb="5">
      <t>ホウコクショ</t>
    </rPh>
    <phoneticPr fontId="40"/>
  </si>
  <si>
    <t>中小企業生産性革命推進事業　事業承継・引継ぎ補助金　専門家活用枠　（様式第5-1）事業実施概要報告書</t>
    <rPh sb="41" eb="43">
      <t>ジギョウ</t>
    </rPh>
    <rPh sb="43" eb="45">
      <t>ジッシ</t>
    </rPh>
    <rPh sb="45" eb="47">
      <t>ガイヨウ</t>
    </rPh>
    <rPh sb="47" eb="50">
      <t>ホウコクショ</t>
    </rPh>
    <phoneticPr fontId="106"/>
  </si>
  <si>
    <t>中小企業生産性革命推進事業「事業承継・引継ぎ補助金」の専門家活用枠における表明保証保険の利用に関して以下のとおり報告します。</t>
    <rPh sb="0" eb="2">
      <t>チュウショウ</t>
    </rPh>
    <rPh sb="2" eb="4">
      <t>キギョウ</t>
    </rPh>
    <rPh sb="4" eb="6">
      <t>セイサン</t>
    </rPh>
    <rPh sb="6" eb="7">
      <t>セイ</t>
    </rPh>
    <rPh sb="7" eb="9">
      <t>カクメイ</t>
    </rPh>
    <rPh sb="9" eb="11">
      <t>スイシン</t>
    </rPh>
    <rPh sb="11" eb="13">
      <t>ジギョウ</t>
    </rPh>
    <rPh sb="14" eb="18">
      <t>ジギョウショウケイ</t>
    </rPh>
    <rPh sb="19" eb="21">
      <t>ヒキツ</t>
    </rPh>
    <rPh sb="22" eb="25">
      <t>ホジョキン</t>
    </rPh>
    <rPh sb="37" eb="43">
      <t>ヒョウメイホショウホケン</t>
    </rPh>
    <rPh sb="44" eb="46">
      <t>リヨウ</t>
    </rPh>
    <rPh sb="47" eb="48">
      <t>カン</t>
    </rPh>
    <rPh sb="50" eb="52">
      <t>イカ</t>
    </rPh>
    <rPh sb="56" eb="58">
      <t>ホウコク</t>
    </rPh>
    <phoneticPr fontId="40"/>
  </si>
  <si>
    <t>中小企業生産性革命推進事業　事業承継・引継ぎ補助金　専門家活用枠　（様式第19）未成約時の追加報告書</t>
    <rPh sb="0" eb="2">
      <t>チュウショウ</t>
    </rPh>
    <rPh sb="2" eb="4">
      <t>キギョウ</t>
    </rPh>
    <rPh sb="4" eb="6">
      <t>セイサン</t>
    </rPh>
    <rPh sb="6" eb="7">
      <t>セイ</t>
    </rPh>
    <rPh sb="7" eb="9">
      <t>カクメイ</t>
    </rPh>
    <rPh sb="9" eb="11">
      <t>スイシン</t>
    </rPh>
    <rPh sb="11" eb="13">
      <t>ジギョウ</t>
    </rPh>
    <rPh sb="14" eb="16">
      <t>ジギョウ</t>
    </rPh>
    <rPh sb="16" eb="18">
      <t>ショウケイ</t>
    </rPh>
    <rPh sb="19" eb="21">
      <t>ヒキツ</t>
    </rPh>
    <rPh sb="22" eb="25">
      <t>ホジョキン</t>
    </rPh>
    <rPh sb="34" eb="36">
      <t>ヨウシキ</t>
    </rPh>
    <rPh sb="36" eb="37">
      <t>ダイ</t>
    </rPh>
    <rPh sb="40" eb="41">
      <t>ミ</t>
    </rPh>
    <rPh sb="41" eb="43">
      <t>セイヤク</t>
    </rPh>
    <rPh sb="43" eb="44">
      <t>ジ</t>
    </rPh>
    <rPh sb="45" eb="47">
      <t>ツイカ</t>
    </rPh>
    <rPh sb="47" eb="49">
      <t>ホウコク</t>
    </rPh>
    <rPh sb="49" eb="50">
      <t>ショ</t>
    </rPh>
    <phoneticPr fontId="106"/>
  </si>
  <si>
    <t>【誓約事項】
補助事業者は、事業承継・引継ぎ補助金の専門家活用枠において経営資源の引継ぎが未実現であることから、翌年度以降も「事業化等状況報告」として、本報告書に記載した計画の進捗について報告します。
また、事業化等状況報告を実施しない場合や適切な報告をしない場合には、補助金事務局から報告徴収を行うことを了承します。
さらに、事業化等状況報告がなかった場合、適切な報告がなされない場合には、交付決定の取消し（補助金の返還）をすることについても同意します。</t>
    <rPh sb="1" eb="3">
      <t>セイヤク</t>
    </rPh>
    <rPh sb="3" eb="5">
      <t>ジコウ</t>
    </rPh>
    <rPh sb="7" eb="12">
      <t>ホジョジギョウシャ</t>
    </rPh>
    <rPh sb="14" eb="18">
      <t>ジギョウショウケイ</t>
    </rPh>
    <rPh sb="19" eb="21">
      <t>ヒキツ</t>
    </rPh>
    <rPh sb="22" eb="25">
      <t>ホジョキン</t>
    </rPh>
    <rPh sb="36" eb="40">
      <t>ケイエイシゲン</t>
    </rPh>
    <rPh sb="41" eb="43">
      <t>ヒキツ</t>
    </rPh>
    <rPh sb="45" eb="48">
      <t>ミジツゲン</t>
    </rPh>
    <rPh sb="76" eb="80">
      <t>ホンホウコクショ</t>
    </rPh>
    <rPh sb="81" eb="83">
      <t>キサイ</t>
    </rPh>
    <phoneticPr fontId="106"/>
  </si>
  <si>
    <t>中小企業生産性革命推進事業「事業承継・引継ぎ補助金」</t>
    <rPh sb="0" eb="2">
      <t>チュウショウ</t>
    </rPh>
    <rPh sb="2" eb="4">
      <t>キギョウ</t>
    </rPh>
    <rPh sb="4" eb="6">
      <t>セイサン</t>
    </rPh>
    <rPh sb="6" eb="7">
      <t>セイ</t>
    </rPh>
    <rPh sb="7" eb="9">
      <t>カクメイ</t>
    </rPh>
    <rPh sb="9" eb="11">
      <t>スイシン</t>
    </rPh>
    <rPh sb="11" eb="13">
      <t>ジギョウ</t>
    </rPh>
    <phoneticPr fontId="40"/>
  </si>
  <si>
    <t>　事業承継・引継ぎ補助金交付規程第１５条第１項の規定に基づき、下記のとおり別紙の様式を添えて報告します。</t>
    <rPh sb="12" eb="14">
      <t>コウフ</t>
    </rPh>
    <rPh sb="14" eb="16">
      <t>キテイ</t>
    </rPh>
    <rPh sb="16" eb="17">
      <t>ダイ</t>
    </rPh>
    <rPh sb="19" eb="20">
      <t>ジョウ</t>
    </rPh>
    <rPh sb="20" eb="21">
      <t>ダイ</t>
    </rPh>
    <rPh sb="22" eb="23">
      <t>コウ</t>
    </rPh>
    <rPh sb="24" eb="26">
      <t>キテイ</t>
    </rPh>
    <rPh sb="27" eb="28">
      <t>モト</t>
    </rPh>
    <rPh sb="31" eb="33">
      <t>カキ</t>
    </rPh>
    <rPh sb="37" eb="39">
      <t>ベッシ</t>
    </rPh>
    <rPh sb="40" eb="42">
      <t>ヨウシキ</t>
    </rPh>
    <rPh sb="43" eb="44">
      <t>ソ</t>
    </rPh>
    <rPh sb="46" eb="48">
      <t>ホウコク</t>
    </rPh>
    <phoneticPr fontId="40"/>
  </si>
  <si>
    <t>中小企業生産性革命推進事業「事業承継・引継ぎ補助金」
謝金単価報告書</t>
    <rPh sb="27" eb="29">
      <t>シャキン</t>
    </rPh>
    <rPh sb="29" eb="31">
      <t>タンカ</t>
    </rPh>
    <rPh sb="31" eb="34">
      <t>ホウコクショ</t>
    </rPh>
    <phoneticPr fontId="16"/>
  </si>
  <si>
    <t>中小企業生産性革命推進事業「事業承継・引継ぎ補助金」
見積と支払金額の差異報告書</t>
  </si>
  <si>
    <t>中小企業生産性革命推進事業「事業承継・引継ぎ補助金」
経費区分変更申請書</t>
    <rPh sb="27" eb="29">
      <t>ケイヒ</t>
    </rPh>
    <rPh sb="29" eb="31">
      <t>クブン</t>
    </rPh>
    <rPh sb="31" eb="33">
      <t>ヘンコウ</t>
    </rPh>
    <rPh sb="33" eb="36">
      <t>シンセイショ</t>
    </rPh>
    <phoneticPr fontId="19"/>
  </si>
  <si>
    <t>申請箇所をフィルタで絞り込んでお使いください</t>
    <rPh sb="0" eb="2">
      <t>シンセイ</t>
    </rPh>
    <rPh sb="2" eb="4">
      <t>カショ</t>
    </rPh>
    <rPh sb="10" eb="11">
      <t>シボ</t>
    </rPh>
    <rPh sb="12" eb="13">
      <t>コ</t>
    </rPh>
    <rPh sb="16" eb="17">
      <t>ツカ</t>
    </rPh>
    <phoneticPr fontId="16"/>
  </si>
  <si>
    <t>謝
金</t>
    <rPh sb="0" eb="1">
      <t>アヤマ</t>
    </rPh>
    <rPh sb="2" eb="3">
      <t>キン</t>
    </rPh>
    <phoneticPr fontId="16"/>
  </si>
  <si>
    <t>旅
費</t>
    <rPh sb="0" eb="1">
      <t>タビ</t>
    </rPh>
    <rPh sb="2" eb="3">
      <t>ヒ</t>
    </rPh>
    <phoneticPr fontId="16"/>
  </si>
  <si>
    <t>外注費</t>
    <rPh sb="0" eb="1">
      <t>ソト</t>
    </rPh>
    <rPh sb="1" eb="2">
      <t>チュウ</t>
    </rPh>
    <rPh sb="2" eb="3">
      <t>ヒ</t>
    </rPh>
    <phoneticPr fontId="16"/>
  </si>
  <si>
    <t>システム</t>
    <phoneticPr fontId="16"/>
  </si>
  <si>
    <t>廃業費</t>
    <rPh sb="0" eb="3">
      <t>ハイギョウヒ</t>
    </rPh>
    <phoneticPr fontId="16"/>
  </si>
  <si>
    <t>●</t>
    <phoneticPr fontId="16"/>
  </si>
  <si>
    <t>基準となる謝金単価が確認できる資料</t>
    <rPh sb="0" eb="2">
      <t>キジュン</t>
    </rPh>
    <rPh sb="5" eb="7">
      <t>シャキン</t>
    </rPh>
    <rPh sb="7" eb="9">
      <t>タンカ</t>
    </rPh>
    <rPh sb="10" eb="12">
      <t>カクニン</t>
    </rPh>
    <rPh sb="15" eb="17">
      <t>シリョウ</t>
    </rPh>
    <phoneticPr fontId="16"/>
  </si>
  <si>
    <t>謝金規定等を有している場合</t>
    <rPh sb="0" eb="2">
      <t>シャキン</t>
    </rPh>
    <rPh sb="2" eb="4">
      <t>キテイ</t>
    </rPh>
    <rPh sb="4" eb="5">
      <t>トウ</t>
    </rPh>
    <rPh sb="6" eb="7">
      <t>ユウ</t>
    </rPh>
    <rPh sb="11" eb="13">
      <t>バアイ</t>
    </rPh>
    <phoneticPr fontId="16"/>
  </si>
  <si>
    <t>専門家の職位等を確認できる資料</t>
    <rPh sb="0" eb="3">
      <t>センモンカ</t>
    </rPh>
    <rPh sb="4" eb="6">
      <t>ショクイ</t>
    </rPh>
    <rPh sb="6" eb="7">
      <t>トウ</t>
    </rPh>
    <rPh sb="8" eb="10">
      <t>カクニン</t>
    </rPh>
    <rPh sb="13" eb="15">
      <t>シリョウ</t>
    </rPh>
    <phoneticPr fontId="16"/>
  </si>
  <si>
    <t>専門家等への依頼状・就任依頼書・承諾書・委嘱状等</t>
    <rPh sb="0" eb="4">
      <t>センモンカトウ</t>
    </rPh>
    <rPh sb="6" eb="9">
      <t>イライジョウ</t>
    </rPh>
    <rPh sb="10" eb="12">
      <t>シュウニン</t>
    </rPh>
    <rPh sb="12" eb="15">
      <t>イライショ</t>
    </rPh>
    <rPh sb="16" eb="19">
      <t>ショウダクショ</t>
    </rPh>
    <rPh sb="20" eb="23">
      <t>イショクジョウ</t>
    </rPh>
    <rPh sb="23" eb="24">
      <t>トウ</t>
    </rPh>
    <phoneticPr fontId="16"/>
  </si>
  <si>
    <t>請求書</t>
    <rPh sb="0" eb="3">
      <t>セイキュウショ</t>
    </rPh>
    <phoneticPr fontId="16"/>
  </si>
  <si>
    <t>専門家等の業務内容が分かる議事録等の資料</t>
    <rPh sb="0" eb="3">
      <t>センモンカ</t>
    </rPh>
    <rPh sb="3" eb="4">
      <t>トウ</t>
    </rPh>
    <rPh sb="5" eb="9">
      <t>ギョウムナイヨウ</t>
    </rPh>
    <rPh sb="10" eb="11">
      <t>ワ</t>
    </rPh>
    <rPh sb="13" eb="17">
      <t>ギジロクトウ</t>
    </rPh>
    <rPh sb="18" eb="20">
      <t>シリョウ</t>
    </rPh>
    <phoneticPr fontId="16"/>
  </si>
  <si>
    <t>所得税の源泉徴収処理資料</t>
    <rPh sb="0" eb="3">
      <t>ショトクゼイ</t>
    </rPh>
    <rPh sb="4" eb="8">
      <t>ゲンセンチョウシュウ</t>
    </rPh>
    <rPh sb="8" eb="10">
      <t>ショリ</t>
    </rPh>
    <rPh sb="10" eb="12">
      <t>シリョウ</t>
    </rPh>
    <phoneticPr fontId="16"/>
  </si>
  <si>
    <t>専門家等への個人払いの場合</t>
    <rPh sb="0" eb="3">
      <t>センモンカ</t>
    </rPh>
    <rPh sb="3" eb="4">
      <t>トウ</t>
    </rPh>
    <rPh sb="6" eb="8">
      <t>コジン</t>
    </rPh>
    <rPh sb="8" eb="9">
      <t>バラ</t>
    </rPh>
    <rPh sb="11" eb="13">
      <t>バアイ</t>
    </rPh>
    <phoneticPr fontId="16"/>
  </si>
  <si>
    <t>支払確認資料</t>
    <rPh sb="0" eb="2">
      <t>シハライ</t>
    </rPh>
    <rPh sb="2" eb="4">
      <t>カクニン</t>
    </rPh>
    <rPh sb="4" eb="6">
      <t>シリョウ</t>
    </rPh>
    <phoneticPr fontId="16"/>
  </si>
  <si>
    <t>交通機関が発行する領収書、インターネットの経路検索結果</t>
    <rPh sb="0" eb="4">
      <t>コウツウキカン</t>
    </rPh>
    <rPh sb="5" eb="7">
      <t>ハッコウ</t>
    </rPh>
    <rPh sb="9" eb="11">
      <t>リョウシュウ</t>
    </rPh>
    <rPh sb="11" eb="12">
      <t>ショ</t>
    </rPh>
    <rPh sb="21" eb="23">
      <t>ケイロ</t>
    </rPh>
    <rPh sb="23" eb="25">
      <t>ケンサク</t>
    </rPh>
    <rPh sb="25" eb="27">
      <t>ケッカ</t>
    </rPh>
    <phoneticPr fontId="16"/>
  </si>
  <si>
    <t>在来線の交通機関利用時</t>
    <rPh sb="0" eb="3">
      <t>ザイライセン</t>
    </rPh>
    <rPh sb="4" eb="8">
      <t>コウツウキカン</t>
    </rPh>
    <rPh sb="8" eb="11">
      <t>リヨウジ</t>
    </rPh>
    <phoneticPr fontId="16"/>
  </si>
  <si>
    <t>航空機の搭乗を証明する書類</t>
    <rPh sb="0" eb="3">
      <t>コウクウキ</t>
    </rPh>
    <rPh sb="4" eb="6">
      <t>トウジョウ</t>
    </rPh>
    <rPh sb="7" eb="9">
      <t>ショウメイ</t>
    </rPh>
    <rPh sb="11" eb="13">
      <t>ショルイ</t>
    </rPh>
    <phoneticPr fontId="16"/>
  </si>
  <si>
    <t>航空機の利用時</t>
    <rPh sb="0" eb="3">
      <t>コウクウキ</t>
    </rPh>
    <rPh sb="4" eb="7">
      <t>リヨウジ</t>
    </rPh>
    <phoneticPr fontId="16"/>
  </si>
  <si>
    <t>宿泊先の領収証</t>
    <rPh sb="0" eb="3">
      <t>シュクハクサキ</t>
    </rPh>
    <rPh sb="4" eb="7">
      <t>リョウシュウショウ</t>
    </rPh>
    <phoneticPr fontId="16"/>
  </si>
  <si>
    <t>出張等により宿泊した場合</t>
    <rPh sb="0" eb="2">
      <t>シュッチョウ</t>
    </rPh>
    <rPh sb="2" eb="3">
      <t>トウ</t>
    </rPh>
    <rPh sb="6" eb="8">
      <t>シュクハク</t>
    </rPh>
    <rPh sb="10" eb="12">
      <t>バアイ</t>
    </rPh>
    <phoneticPr fontId="16"/>
  </si>
  <si>
    <t>出張の全工程が分かる資料、補助事業の該当費用を算出した按分計算表</t>
    <rPh sb="0" eb="2">
      <t>シュッチョウ</t>
    </rPh>
    <rPh sb="3" eb="6">
      <t>ゼンコウテイ</t>
    </rPh>
    <rPh sb="7" eb="8">
      <t>ワ</t>
    </rPh>
    <rPh sb="13" eb="15">
      <t>ジギョウ</t>
    </rPh>
    <rPh sb="16" eb="18">
      <t>ガイトウ</t>
    </rPh>
    <rPh sb="18" eb="20">
      <t>ヒヨウ</t>
    </rPh>
    <rPh sb="21" eb="22">
      <t>ワ</t>
    </rPh>
    <rPh sb="23" eb="25">
      <t>サンシュツ</t>
    </rPh>
    <rPh sb="27" eb="32">
      <t>アンブンケイサンヒョウ</t>
    </rPh>
    <phoneticPr fontId="16"/>
  </si>
  <si>
    <t>補助事業以外の用務が一連の出張行程に含まれる場合</t>
    <rPh sb="0" eb="2">
      <t>ホジョ</t>
    </rPh>
    <rPh sb="2" eb="4">
      <t>ジギョウ</t>
    </rPh>
    <rPh sb="4" eb="6">
      <t>イガイ</t>
    </rPh>
    <rPh sb="7" eb="9">
      <t>ヨウム</t>
    </rPh>
    <rPh sb="10" eb="12">
      <t>イチレン</t>
    </rPh>
    <rPh sb="13" eb="15">
      <t>シュッチョウ</t>
    </rPh>
    <rPh sb="15" eb="17">
      <t>コウテイ</t>
    </rPh>
    <rPh sb="18" eb="19">
      <t>フク</t>
    </rPh>
    <rPh sb="22" eb="24">
      <t>バアイ</t>
    </rPh>
    <phoneticPr fontId="16"/>
  </si>
  <si>
    <t>見積書（相見積を含む）、申込書、請求書等</t>
    <rPh sb="0" eb="3">
      <t>ミツモリショ</t>
    </rPh>
    <rPh sb="4" eb="7">
      <t>アイミツモリ</t>
    </rPh>
    <rPh sb="8" eb="9">
      <t>フク</t>
    </rPh>
    <rPh sb="12" eb="15">
      <t>モウシコミショ</t>
    </rPh>
    <rPh sb="16" eb="19">
      <t>セイキュウショ</t>
    </rPh>
    <rPh sb="19" eb="20">
      <t>ナド</t>
    </rPh>
    <phoneticPr fontId="16"/>
  </si>
  <si>
    <t>旅行代理店を利用した場合</t>
    <rPh sb="0" eb="5">
      <t>リョコウダイリテン</t>
    </rPh>
    <rPh sb="6" eb="8">
      <t>リヨウ</t>
    </rPh>
    <rPh sb="10" eb="12">
      <t>バアイ</t>
    </rPh>
    <phoneticPr fontId="16"/>
  </si>
  <si>
    <t>ビジネスパックの明細書・請求書等、正規交通料金が確認できる資料</t>
    <rPh sb="8" eb="11">
      <t>メイサイショ</t>
    </rPh>
    <rPh sb="12" eb="15">
      <t>セイキュウショ</t>
    </rPh>
    <rPh sb="15" eb="16">
      <t>トウ</t>
    </rPh>
    <rPh sb="17" eb="19">
      <t>セイキ</t>
    </rPh>
    <rPh sb="19" eb="21">
      <t>コウツウ</t>
    </rPh>
    <rPh sb="21" eb="23">
      <t>リョウキン</t>
    </rPh>
    <rPh sb="24" eb="26">
      <t>カクニン</t>
    </rPh>
    <rPh sb="29" eb="31">
      <t>シリョウ</t>
    </rPh>
    <phoneticPr fontId="16"/>
  </si>
  <si>
    <t>ビジネスパックを利用した場合</t>
    <rPh sb="8" eb="10">
      <t>リヨウ</t>
    </rPh>
    <rPh sb="12" eb="14">
      <t>バアイ</t>
    </rPh>
    <phoneticPr fontId="16"/>
  </si>
  <si>
    <t>専門家への依頼・承諾・旅費利用状況が確認できる資料</t>
    <rPh sb="0" eb="3">
      <t>センモンカ</t>
    </rPh>
    <rPh sb="5" eb="7">
      <t>イライ</t>
    </rPh>
    <rPh sb="8" eb="10">
      <t>ショウダク</t>
    </rPh>
    <rPh sb="11" eb="13">
      <t>リョヒ</t>
    </rPh>
    <rPh sb="13" eb="15">
      <t>リヨウ</t>
    </rPh>
    <rPh sb="15" eb="17">
      <t>ジョウキョウ</t>
    </rPh>
    <rPh sb="18" eb="20">
      <t>カクニン</t>
    </rPh>
    <rPh sb="23" eb="25">
      <t>シリョウ</t>
    </rPh>
    <phoneticPr fontId="16"/>
  </si>
  <si>
    <t>専門家等の旅費を計上する場合</t>
    <rPh sb="0" eb="4">
      <t>センモンカトウ</t>
    </rPh>
    <rPh sb="5" eb="7">
      <t>リョヒ</t>
    </rPh>
    <rPh sb="8" eb="10">
      <t>ケイジョウ</t>
    </rPh>
    <rPh sb="12" eb="14">
      <t>バアイ</t>
    </rPh>
    <phoneticPr fontId="16"/>
  </si>
  <si>
    <t>見積書</t>
    <rPh sb="0" eb="3">
      <t>ミツモリショ</t>
    </rPh>
    <phoneticPr fontId="16"/>
  </si>
  <si>
    <t>外注費を申請している場合</t>
    <rPh sb="0" eb="3">
      <t>ガイチュウヒ</t>
    </rPh>
    <rPh sb="4" eb="6">
      <t>シンセイ</t>
    </rPh>
    <rPh sb="10" eb="12">
      <t>バアイ</t>
    </rPh>
    <phoneticPr fontId="16"/>
  </si>
  <si>
    <t>相見積書</t>
    <rPh sb="0" eb="4">
      <t>アイミツモリショ</t>
    </rPh>
    <phoneticPr fontId="16"/>
  </si>
  <si>
    <t>相見積未取得時の代替証憑</t>
    <rPh sb="0" eb="3">
      <t>アイミツモリ</t>
    </rPh>
    <rPh sb="3" eb="7">
      <t>ミシュトクジ</t>
    </rPh>
    <rPh sb="8" eb="12">
      <t>ダイタイショウヒョウ</t>
    </rPh>
    <phoneticPr fontId="16"/>
  </si>
  <si>
    <t>相見積未取得の場合</t>
    <rPh sb="0" eb="3">
      <t>アイミツモリ</t>
    </rPh>
    <rPh sb="3" eb="6">
      <t>ミシュトク</t>
    </rPh>
    <rPh sb="7" eb="9">
      <t>バアイ</t>
    </rPh>
    <phoneticPr fontId="16"/>
  </si>
  <si>
    <t>請負契約書</t>
    <rPh sb="0" eb="2">
      <t>ウケオイ</t>
    </rPh>
    <rPh sb="2" eb="5">
      <t>ケイヤクショ</t>
    </rPh>
    <phoneticPr fontId="16"/>
  </si>
  <si>
    <t>検収記録付きの納品書</t>
    <rPh sb="0" eb="2">
      <t>ケンシュウ</t>
    </rPh>
    <rPh sb="2" eb="4">
      <t>キロク</t>
    </rPh>
    <rPh sb="4" eb="5">
      <t>ツ</t>
    </rPh>
    <rPh sb="7" eb="10">
      <t>ノウヒンショ</t>
    </rPh>
    <phoneticPr fontId="16"/>
  </si>
  <si>
    <t>業務完遂が確認できる成果物</t>
    <rPh sb="0" eb="2">
      <t>ギョウム</t>
    </rPh>
    <rPh sb="2" eb="4">
      <t>カンスイ</t>
    </rPh>
    <rPh sb="5" eb="7">
      <t>カクニン</t>
    </rPh>
    <rPh sb="10" eb="13">
      <t>セイカブツ</t>
    </rPh>
    <phoneticPr fontId="16"/>
  </si>
  <si>
    <t>取引価格が50万円以上の場合</t>
    <rPh sb="0" eb="4">
      <t>トリヒキカカク</t>
    </rPh>
    <rPh sb="7" eb="9">
      <t>マンエン</t>
    </rPh>
    <rPh sb="9" eb="11">
      <t>イジョウ</t>
    </rPh>
    <rPh sb="12" eb="14">
      <t>バアイ</t>
    </rPh>
    <phoneticPr fontId="16"/>
  </si>
  <si>
    <t>委託契約書</t>
    <rPh sb="0" eb="5">
      <t>イタクケイヤクショ</t>
    </rPh>
    <phoneticPr fontId="16"/>
  </si>
  <si>
    <t>支払確認資料</t>
    <rPh sb="0" eb="4">
      <t>シハライカクニン</t>
    </rPh>
    <rPh sb="4" eb="6">
      <t>シリョウ</t>
    </rPh>
    <phoneticPr fontId="16"/>
  </si>
  <si>
    <t>マッチングサイト等への登録完了確認メール・WEBページ証憑</t>
    <rPh sb="8" eb="9">
      <t>トウ</t>
    </rPh>
    <rPh sb="11" eb="13">
      <t>トウロク</t>
    </rPh>
    <rPh sb="13" eb="15">
      <t>カンリョウ</t>
    </rPh>
    <rPh sb="15" eb="17">
      <t>カクニン</t>
    </rPh>
    <rPh sb="27" eb="29">
      <t>ショウヒョウ</t>
    </rPh>
    <phoneticPr fontId="16"/>
  </si>
  <si>
    <t>システム利用料を申請している場合</t>
    <phoneticPr fontId="16"/>
  </si>
  <si>
    <t>登録先サイトでの費用発生確認メール・WEBページ証憑</t>
    <rPh sb="0" eb="3">
      <t>トウロクサキ</t>
    </rPh>
    <rPh sb="8" eb="10">
      <t>ヒヨウ</t>
    </rPh>
    <rPh sb="10" eb="12">
      <t>ハッセイ</t>
    </rPh>
    <rPh sb="12" eb="14">
      <t>カクニン</t>
    </rPh>
    <rPh sb="24" eb="26">
      <t>ショウヒョウ</t>
    </rPh>
    <phoneticPr fontId="16"/>
  </si>
  <si>
    <t>今回登録する全てのマッチングサイト、および同様の課金体系で他の一つ以上のマッチングサイトのサービス概要が確認できる資料</t>
    <rPh sb="0" eb="2">
      <t>コンカイ</t>
    </rPh>
    <rPh sb="2" eb="4">
      <t>トウロク</t>
    </rPh>
    <rPh sb="6" eb="7">
      <t>スベ</t>
    </rPh>
    <rPh sb="21" eb="23">
      <t>ドウヨウ</t>
    </rPh>
    <rPh sb="24" eb="26">
      <t>カキン</t>
    </rPh>
    <rPh sb="26" eb="28">
      <t>タイケイ</t>
    </rPh>
    <rPh sb="29" eb="30">
      <t>ホカ</t>
    </rPh>
    <rPh sb="31" eb="32">
      <t>ヒト</t>
    </rPh>
    <rPh sb="33" eb="35">
      <t>イジョウ</t>
    </rPh>
    <rPh sb="49" eb="51">
      <t>ガイヨウ</t>
    </rPh>
    <rPh sb="52" eb="54">
      <t>カクニン</t>
    </rPh>
    <rPh sb="57" eb="59">
      <t>シリョウ</t>
    </rPh>
    <phoneticPr fontId="16"/>
  </si>
  <si>
    <t>成果報酬型以外の課金体系のマッチングサイトを利用する場合</t>
    <rPh sb="0" eb="4">
      <t>セイカホウシュウ</t>
    </rPh>
    <rPh sb="4" eb="5">
      <t>ガタ</t>
    </rPh>
    <rPh sb="5" eb="7">
      <t>イガイ</t>
    </rPh>
    <rPh sb="8" eb="12">
      <t>カキンタイケイ</t>
    </rPh>
    <rPh sb="22" eb="24">
      <t>リヨウ</t>
    </rPh>
    <rPh sb="26" eb="28">
      <t>バアイ</t>
    </rPh>
    <phoneticPr fontId="16"/>
  </si>
  <si>
    <t>今回登録するマッチングサイト、および同様の課金体系で他の一つ以上のマッチングサイトのサービス概要が確認できる資料</t>
    <rPh sb="0" eb="2">
      <t>コンカイ</t>
    </rPh>
    <rPh sb="2" eb="4">
      <t>トウロク</t>
    </rPh>
    <rPh sb="18" eb="20">
      <t>ドウヨウ</t>
    </rPh>
    <rPh sb="21" eb="23">
      <t>カキン</t>
    </rPh>
    <rPh sb="23" eb="25">
      <t>タイケイ</t>
    </rPh>
    <rPh sb="26" eb="27">
      <t>ホカ</t>
    </rPh>
    <rPh sb="28" eb="29">
      <t>ヒト</t>
    </rPh>
    <rPh sb="30" eb="32">
      <t>イジョウ</t>
    </rPh>
    <rPh sb="46" eb="48">
      <t>ガイヨウ</t>
    </rPh>
    <rPh sb="49" eb="51">
      <t>カクニン</t>
    </rPh>
    <rPh sb="54" eb="56">
      <t>シリョウ</t>
    </rPh>
    <phoneticPr fontId="16"/>
  </si>
  <si>
    <t>成果報酬型以外の課金体系のマッチングサイトを一つだけ利用する場合</t>
    <rPh sb="0" eb="4">
      <t>セイカホウシュウ</t>
    </rPh>
    <rPh sb="4" eb="5">
      <t>ガタ</t>
    </rPh>
    <rPh sb="5" eb="7">
      <t>イガイ</t>
    </rPh>
    <rPh sb="8" eb="12">
      <t>カキンタイケイ</t>
    </rPh>
    <rPh sb="22" eb="23">
      <t>ヒト</t>
    </rPh>
    <rPh sb="26" eb="28">
      <t>リヨウ</t>
    </rPh>
    <rPh sb="30" eb="32">
      <t>バアイ</t>
    </rPh>
    <phoneticPr fontId="16"/>
  </si>
  <si>
    <t>保険料を申請している場合</t>
    <rPh sb="0" eb="3">
      <t>ホケンリョウ</t>
    </rPh>
    <phoneticPr fontId="16"/>
  </si>
  <si>
    <t>相見積未取得の場合の代替証憑</t>
    <rPh sb="0" eb="3">
      <t>アイミツモリ</t>
    </rPh>
    <rPh sb="3" eb="6">
      <t>ミシュトク</t>
    </rPh>
    <rPh sb="7" eb="9">
      <t>バアイ</t>
    </rPh>
    <rPh sb="10" eb="12">
      <t>ダイタイ</t>
    </rPh>
    <rPh sb="12" eb="14">
      <t>ショウヒョウ</t>
    </rPh>
    <phoneticPr fontId="16"/>
  </si>
  <si>
    <t>保険契約書または保険契約申込書（引受審査がある場合は引受審査契約書）</t>
    <rPh sb="2" eb="5">
      <t>ケイヤクショ</t>
    </rPh>
    <rPh sb="8" eb="10">
      <t>ホケン</t>
    </rPh>
    <rPh sb="10" eb="12">
      <t>ケイヤク</t>
    </rPh>
    <rPh sb="12" eb="15">
      <t>モウシコミショ</t>
    </rPh>
    <rPh sb="16" eb="18">
      <t>ヒキウケ</t>
    </rPh>
    <rPh sb="18" eb="20">
      <t>シンサ</t>
    </rPh>
    <rPh sb="23" eb="25">
      <t>バアイ</t>
    </rPh>
    <rPh sb="26" eb="28">
      <t>ヒキウケ</t>
    </rPh>
    <rPh sb="28" eb="30">
      <t>シンサ</t>
    </rPh>
    <rPh sb="30" eb="33">
      <t>ケイヤクショ</t>
    </rPh>
    <phoneticPr fontId="16"/>
  </si>
  <si>
    <t>廃業費を申請している場合</t>
    <rPh sb="0" eb="3">
      <t>ハイギョウヒ</t>
    </rPh>
    <rPh sb="4" eb="6">
      <t>シンセイ</t>
    </rPh>
    <rPh sb="10" eb="12">
      <t>バアイ</t>
    </rPh>
    <phoneticPr fontId="16"/>
  </si>
  <si>
    <t>契約書（発注書と請書による契約を含む）</t>
    <rPh sb="0" eb="3">
      <t>ケイヤクショ</t>
    </rPh>
    <rPh sb="4" eb="7">
      <t>ハッチュウショ</t>
    </rPh>
    <rPh sb="8" eb="10">
      <t>ウケショ</t>
    </rPh>
    <rPh sb="13" eb="15">
      <t>ケイヤク</t>
    </rPh>
    <rPh sb="16" eb="17">
      <t>フク</t>
    </rPh>
    <phoneticPr fontId="16"/>
  </si>
  <si>
    <t>【廃業支援費】発注書または契約書</t>
    <rPh sb="1" eb="3">
      <t>ハイギョウ</t>
    </rPh>
    <rPh sb="3" eb="5">
      <t>シエン</t>
    </rPh>
    <rPh sb="5" eb="6">
      <t>ヒ</t>
    </rPh>
    <rPh sb="7" eb="10">
      <t>ハッチュウショ</t>
    </rPh>
    <rPh sb="13" eb="16">
      <t>ケイヤクショ</t>
    </rPh>
    <phoneticPr fontId="16"/>
  </si>
  <si>
    <t>廃業支援費を申請している場合</t>
    <rPh sb="6" eb="8">
      <t>シンセイ</t>
    </rPh>
    <rPh sb="12" eb="14">
      <t>バアイ</t>
    </rPh>
    <phoneticPr fontId="16"/>
  </si>
  <si>
    <t>【在庫廃棄費/解体費/原状回復日/移転・移設費】請負契約書</t>
    <rPh sb="1" eb="3">
      <t>ザイコ</t>
    </rPh>
    <rPh sb="3" eb="5">
      <t>ハイキ</t>
    </rPh>
    <rPh sb="5" eb="6">
      <t>ヒ</t>
    </rPh>
    <rPh sb="7" eb="9">
      <t>カイタイ</t>
    </rPh>
    <rPh sb="9" eb="10">
      <t>ヒ</t>
    </rPh>
    <rPh sb="11" eb="13">
      <t>ゲンジョウ</t>
    </rPh>
    <rPh sb="13" eb="15">
      <t>カイフク</t>
    </rPh>
    <rPh sb="15" eb="16">
      <t>ヒ</t>
    </rPh>
    <rPh sb="17" eb="19">
      <t>イテン</t>
    </rPh>
    <rPh sb="20" eb="22">
      <t>イセツ</t>
    </rPh>
    <rPh sb="22" eb="23">
      <t>ヒ</t>
    </rPh>
    <rPh sb="24" eb="29">
      <t>ウケオイケイヤクショ</t>
    </rPh>
    <phoneticPr fontId="16"/>
  </si>
  <si>
    <t>在庫廃棄費/解体費/原状回復日/移転・移設費を申請している場合</t>
    <rPh sb="23" eb="25">
      <t>シンセイ</t>
    </rPh>
    <rPh sb="29" eb="31">
      <t>バアイ</t>
    </rPh>
    <phoneticPr fontId="16"/>
  </si>
  <si>
    <t>【原状回復費】賃貸借契約書（現状回復条件記載有）</t>
    <rPh sb="1" eb="3">
      <t>ゲンジョウ</t>
    </rPh>
    <rPh sb="3" eb="5">
      <t>カイフク</t>
    </rPh>
    <rPh sb="5" eb="6">
      <t>ヒ</t>
    </rPh>
    <rPh sb="7" eb="10">
      <t>チンタイシャク</t>
    </rPh>
    <rPh sb="10" eb="13">
      <t>ケイヤクショ</t>
    </rPh>
    <rPh sb="14" eb="16">
      <t>ゲンジョウ</t>
    </rPh>
    <rPh sb="16" eb="18">
      <t>カイフク</t>
    </rPh>
    <rPh sb="18" eb="20">
      <t>ジョウケン</t>
    </rPh>
    <rPh sb="20" eb="22">
      <t>キサイ</t>
    </rPh>
    <rPh sb="22" eb="23">
      <t>アリ</t>
    </rPh>
    <phoneticPr fontId="16"/>
  </si>
  <si>
    <t>原状回復費を申請している場合</t>
  </si>
  <si>
    <t>【リースの解約費】リース契約書</t>
    <rPh sb="5" eb="7">
      <t>カイヤク</t>
    </rPh>
    <rPh sb="7" eb="8">
      <t>ヒ</t>
    </rPh>
    <rPh sb="12" eb="15">
      <t>ケイヤクショ</t>
    </rPh>
    <phoneticPr fontId="16"/>
  </si>
  <si>
    <t>リースの解約費を申請している場合</t>
  </si>
  <si>
    <t>業務完了書類（検収記録付き）</t>
    <rPh sb="0" eb="4">
      <t>ギョウムカンリョウ</t>
    </rPh>
    <rPh sb="4" eb="6">
      <t>ショルイ</t>
    </rPh>
    <rPh sb="7" eb="9">
      <t>ケンシュウ</t>
    </rPh>
    <rPh sb="9" eb="11">
      <t>キロク</t>
    </rPh>
    <rPh sb="11" eb="12">
      <t>ツ</t>
    </rPh>
    <phoneticPr fontId="16"/>
  </si>
  <si>
    <t>【廃業支援費】納品書</t>
    <rPh sb="1" eb="3">
      <t>ハイギョウ</t>
    </rPh>
    <rPh sb="3" eb="5">
      <t>シエン</t>
    </rPh>
    <rPh sb="5" eb="6">
      <t>ヒ</t>
    </rPh>
    <rPh sb="7" eb="10">
      <t>ノウヒンショ</t>
    </rPh>
    <phoneticPr fontId="16"/>
  </si>
  <si>
    <t>廃業支援費を申請している場合</t>
  </si>
  <si>
    <t>【在庫廃棄費】廃棄証明書又は廃棄完了報告書</t>
    <rPh sb="1" eb="3">
      <t>ザイコ</t>
    </rPh>
    <rPh sb="3" eb="5">
      <t>ハイキ</t>
    </rPh>
    <rPh sb="5" eb="6">
      <t>ヒ</t>
    </rPh>
    <rPh sb="7" eb="12">
      <t>ハイキショウメイショ</t>
    </rPh>
    <rPh sb="12" eb="13">
      <t>マタ</t>
    </rPh>
    <rPh sb="14" eb="16">
      <t>ハイキ</t>
    </rPh>
    <rPh sb="16" eb="18">
      <t>カンリョウ</t>
    </rPh>
    <rPh sb="18" eb="21">
      <t>ホウコクショ</t>
    </rPh>
    <phoneticPr fontId="16"/>
  </si>
  <si>
    <t>在庫廃棄費を申請している場合</t>
    <rPh sb="0" eb="5">
      <t>ザイコハイキヒ</t>
    </rPh>
    <rPh sb="6" eb="8">
      <t>シンセイ</t>
    </rPh>
    <rPh sb="12" eb="14">
      <t>バアイ</t>
    </rPh>
    <phoneticPr fontId="16"/>
  </si>
  <si>
    <t>【解体費】解体・処分証明書又は工事完了報告書等</t>
    <rPh sb="1" eb="4">
      <t>カイタイヒ</t>
    </rPh>
    <rPh sb="5" eb="7">
      <t>カイタイ</t>
    </rPh>
    <rPh sb="8" eb="10">
      <t>ショブン</t>
    </rPh>
    <rPh sb="10" eb="13">
      <t>ショウメイショ</t>
    </rPh>
    <rPh sb="13" eb="14">
      <t>マタ</t>
    </rPh>
    <rPh sb="15" eb="17">
      <t>コウジ</t>
    </rPh>
    <rPh sb="17" eb="19">
      <t>カンリョウ</t>
    </rPh>
    <rPh sb="19" eb="22">
      <t>ホウコクショ</t>
    </rPh>
    <rPh sb="22" eb="23">
      <t>トウ</t>
    </rPh>
    <phoneticPr fontId="16"/>
  </si>
  <si>
    <t>解体費を申請している場合</t>
    <rPh sb="4" eb="6">
      <t>シンセイ</t>
    </rPh>
    <rPh sb="10" eb="12">
      <t>バアイ</t>
    </rPh>
    <phoneticPr fontId="16"/>
  </si>
  <si>
    <t>【原状回復費】原状回復証明証または工事完了報告書</t>
    <rPh sb="1" eb="6">
      <t>ゲンジョウカイフクヒ</t>
    </rPh>
    <rPh sb="7" eb="9">
      <t>ゲンジョウ</t>
    </rPh>
    <rPh sb="9" eb="11">
      <t>カイフク</t>
    </rPh>
    <rPh sb="11" eb="13">
      <t>ショウメイ</t>
    </rPh>
    <rPh sb="13" eb="14">
      <t>ショウ</t>
    </rPh>
    <rPh sb="17" eb="19">
      <t>コウジ</t>
    </rPh>
    <rPh sb="19" eb="21">
      <t>カンリョウ</t>
    </rPh>
    <rPh sb="21" eb="24">
      <t>ホウコクショ</t>
    </rPh>
    <phoneticPr fontId="16"/>
  </si>
  <si>
    <t>【移転・移設費】移転・移設証明証または工事完了報告書</t>
    <rPh sb="1" eb="3">
      <t>イテン</t>
    </rPh>
    <rPh sb="4" eb="7">
      <t>イセツヒ</t>
    </rPh>
    <rPh sb="8" eb="10">
      <t>イテン</t>
    </rPh>
    <rPh sb="11" eb="13">
      <t>イセツ</t>
    </rPh>
    <rPh sb="13" eb="16">
      <t>ショウメイショウ</t>
    </rPh>
    <rPh sb="19" eb="21">
      <t>コウジ</t>
    </rPh>
    <rPh sb="21" eb="23">
      <t>カンリョウ</t>
    </rPh>
    <rPh sb="23" eb="26">
      <t>ホウコクショ</t>
    </rPh>
    <phoneticPr fontId="16"/>
  </si>
  <si>
    <t>移転・移設費を申請している場合</t>
    <rPh sb="0" eb="2">
      <t>イテン</t>
    </rPh>
    <rPh sb="3" eb="6">
      <t>イセツヒ</t>
    </rPh>
    <rPh sb="7" eb="9">
      <t>シンセイ</t>
    </rPh>
    <rPh sb="13" eb="15">
      <t>バアイ</t>
    </rPh>
    <phoneticPr fontId="135"/>
  </si>
  <si>
    <t>【在庫廃棄費】商品在庫の現状回復前・原状回復後の写真</t>
    <rPh sb="1" eb="3">
      <t>ザイコ</t>
    </rPh>
    <rPh sb="3" eb="5">
      <t>ハイキ</t>
    </rPh>
    <rPh sb="5" eb="6">
      <t>ヒ</t>
    </rPh>
    <rPh sb="7" eb="9">
      <t>ショウヒン</t>
    </rPh>
    <rPh sb="9" eb="11">
      <t>ザイコ</t>
    </rPh>
    <rPh sb="12" eb="14">
      <t>ゲンジョウ</t>
    </rPh>
    <rPh sb="14" eb="16">
      <t>カイフク</t>
    </rPh>
    <rPh sb="16" eb="17">
      <t>マエ</t>
    </rPh>
    <rPh sb="18" eb="20">
      <t>ゲンジョウ</t>
    </rPh>
    <rPh sb="20" eb="22">
      <t>カイフク</t>
    </rPh>
    <rPh sb="22" eb="23">
      <t>ゴ</t>
    </rPh>
    <rPh sb="24" eb="26">
      <t>シャシン</t>
    </rPh>
    <phoneticPr fontId="16"/>
  </si>
  <si>
    <t>【移転・移設費】対象設備等の移転・移設後の写真</t>
    <rPh sb="1" eb="3">
      <t>イテン</t>
    </rPh>
    <rPh sb="4" eb="7">
      <t>イセツヒ</t>
    </rPh>
    <rPh sb="8" eb="10">
      <t>タイショウ</t>
    </rPh>
    <rPh sb="10" eb="12">
      <t>セツビ</t>
    </rPh>
    <rPh sb="12" eb="13">
      <t>トウ</t>
    </rPh>
    <rPh sb="14" eb="16">
      <t>イテン</t>
    </rPh>
    <rPh sb="17" eb="19">
      <t>イセツ</t>
    </rPh>
    <rPh sb="19" eb="20">
      <t>ゴ</t>
    </rPh>
    <rPh sb="21" eb="23">
      <t>シャシン</t>
    </rPh>
    <phoneticPr fontId="16"/>
  </si>
  <si>
    <t>【廃業支援費】登記完了証、閉鎖事項全部証明証等の写し</t>
    <rPh sb="1" eb="3">
      <t>ハイギョウ</t>
    </rPh>
    <rPh sb="3" eb="5">
      <t>シエン</t>
    </rPh>
    <rPh sb="5" eb="6">
      <t>ヒ</t>
    </rPh>
    <rPh sb="7" eb="12">
      <t>トウキカンリョウショウ</t>
    </rPh>
    <rPh sb="13" eb="15">
      <t>ヘイサ</t>
    </rPh>
    <rPh sb="15" eb="17">
      <t>ジコウ</t>
    </rPh>
    <rPh sb="17" eb="19">
      <t>ゼンブ</t>
    </rPh>
    <rPh sb="19" eb="22">
      <t>ショウメイショウ</t>
    </rPh>
    <rPh sb="22" eb="23">
      <t>トウ</t>
    </rPh>
    <rPh sb="24" eb="25">
      <t>ウツ</t>
    </rPh>
    <phoneticPr fontId="16"/>
  </si>
  <si>
    <t>実績報告類型番号</t>
    <rPh sb="0" eb="4">
      <t>ジッセキホウコク</t>
    </rPh>
    <rPh sb="4" eb="8">
      <t>ルイケイバンゴウ</t>
    </rPh>
    <phoneticPr fontId="16"/>
  </si>
  <si>
    <t>謝金</t>
    <rPh sb="0" eb="2">
      <t>シャキン</t>
    </rPh>
    <phoneticPr fontId="142"/>
  </si>
  <si>
    <t>旅費</t>
    <rPh sb="0" eb="2">
      <t>リョヒ</t>
    </rPh>
    <phoneticPr fontId="142"/>
  </si>
  <si>
    <t>外注費</t>
    <rPh sb="0" eb="3">
      <t>ガイチュウヒ</t>
    </rPh>
    <phoneticPr fontId="135"/>
  </si>
  <si>
    <t>委託費</t>
    <rPh sb="0" eb="3">
      <t>イタクヒ</t>
    </rPh>
    <phoneticPr fontId="16"/>
  </si>
  <si>
    <t>システム利用料</t>
  </si>
  <si>
    <t>保険料</t>
  </si>
  <si>
    <t>凡例：</t>
    <rPh sb="0" eb="2">
      <t>ハンレイ</t>
    </rPh>
    <phoneticPr fontId="79"/>
  </si>
  <si>
    <t xml:space="preserve"> … 入力欄</t>
    <rPh sb="3" eb="6">
      <t>ニュウリョクラン</t>
    </rPh>
    <phoneticPr fontId="79"/>
  </si>
  <si>
    <t>廃業費</t>
    <rPh sb="0" eb="3">
      <t>ハイギョウヒ</t>
    </rPh>
    <phoneticPr fontId="135"/>
  </si>
  <si>
    <t>チェック欄
①</t>
    <rPh sb="4" eb="5">
      <t>ラン</t>
    </rPh>
    <phoneticPr fontId="16"/>
  </si>
  <si>
    <t>※「様式5-3.経費区分別内訳書」記載の経費は●印が自動入力されます</t>
    <rPh sb="2" eb="4">
      <t>ヨウシキ</t>
    </rPh>
    <rPh sb="8" eb="16">
      <t>ケイヒクブンベツウチワケショ</t>
    </rPh>
    <rPh sb="17" eb="19">
      <t>キサイ</t>
    </rPh>
    <rPh sb="20" eb="22">
      <t>ケイヒ</t>
    </rPh>
    <rPh sb="24" eb="25">
      <t>シルシ</t>
    </rPh>
    <rPh sb="26" eb="30">
      <t>ジドウニュウリョク</t>
    </rPh>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</si>
</sst>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Red]\(0\)"/>
    <numFmt numFmtId="177" formatCode="[$-F800]dddd\,\ mmmm\ dd\,\ yyyy"/>
    <numFmt numFmtId="178" formatCode="[&lt;=999]000;[&lt;=9999]000\-00;000\-0000"/>
    <numFmt numFmtId="179" formatCode="@&quot; 様&quot;"/>
    <numFmt numFmtId="180" formatCode="#,##0_ "/>
    <numFmt numFmtId="181" formatCode="#"/>
    <numFmt numFmtId="182" formatCode="0_ "/>
  </numFmts>
  <fonts count="144">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scheme val="minor"/>
    </font>
    <font>
      <sz val="11"/>
      <color theme="1"/>
      <name val="游ゴシック"/>
      <family val="3"/>
      <charset val="128"/>
      <scheme val="minor"/>
    </font>
    <font>
      <sz val="11"/>
      <color theme="1"/>
      <name val="Verdana"/>
      <family val="2"/>
    </font>
    <font>
      <sz val="6"/>
      <name val="ＭＳ Ｐゴシック"/>
      <family val="3"/>
      <charset val="128"/>
    </font>
    <font>
      <sz val="11"/>
      <name val="ＭＳ Ｐゴシック"/>
      <family val="3"/>
      <charset val="128"/>
    </font>
    <font>
      <sz val="10"/>
      <name val="Yu Gothic Medium"/>
      <family val="3"/>
      <charset val="128"/>
    </font>
    <font>
      <sz val="12"/>
      <name val="Yu Gothic Medium"/>
      <family val="3"/>
      <charset val="128"/>
    </font>
    <font>
      <sz val="18"/>
      <name val="Yu Gothic Medium"/>
      <family val="3"/>
      <charset val="128"/>
    </font>
    <font>
      <sz val="11"/>
      <name val="Yu Gothic Medium"/>
      <family val="3"/>
      <charset val="128"/>
    </font>
    <font>
      <sz val="11"/>
      <color rgb="FFFF0000"/>
      <name val="Yu Gothic Medium"/>
      <family val="3"/>
      <charset val="128"/>
    </font>
    <font>
      <sz val="12"/>
      <name val="游ゴシック"/>
      <family val="3"/>
      <charset val="128"/>
      <scheme val="minor"/>
    </font>
    <font>
      <sz val="10"/>
      <name val="游ゴシック"/>
      <family val="3"/>
      <charset val="128"/>
      <scheme val="minor"/>
    </font>
    <font>
      <sz val="10"/>
      <color theme="1"/>
      <name val="游ゴシック"/>
      <family val="3"/>
      <charset val="128"/>
      <scheme val="minor"/>
    </font>
    <font>
      <b/>
      <sz val="11"/>
      <color theme="1"/>
      <name val="游ゴシック"/>
      <family val="3"/>
      <charset val="128"/>
      <scheme val="minor"/>
    </font>
    <font>
      <sz val="12"/>
      <color theme="1"/>
      <name val="游ゴシック"/>
      <family val="3"/>
      <charset val="128"/>
      <scheme val="minor"/>
    </font>
    <font>
      <sz val="11"/>
      <color theme="1"/>
      <name val="Yu Gothic Medium"/>
      <family val="3"/>
      <charset val="128"/>
    </font>
    <font>
      <sz val="10"/>
      <color theme="1"/>
      <name val="Yu Gothic Medium"/>
      <family val="3"/>
      <charset val="128"/>
    </font>
    <font>
      <b/>
      <sz val="11"/>
      <color theme="1"/>
      <name val="Yu Gothic Medium"/>
      <family val="3"/>
      <charset val="128"/>
    </font>
    <font>
      <b/>
      <sz val="18"/>
      <color theme="1"/>
      <name val="Yu Gothic Medium"/>
      <family val="3"/>
      <charset val="128"/>
    </font>
    <font>
      <sz val="18"/>
      <color theme="1"/>
      <name val="Yu Gothic Medium"/>
      <family val="3"/>
      <charset val="128"/>
    </font>
    <font>
      <b/>
      <sz val="12"/>
      <color theme="1"/>
      <name val="Yu Gothic Medium"/>
      <family val="3"/>
      <charset val="128"/>
    </font>
    <font>
      <sz val="12"/>
      <color theme="1"/>
      <name val="Yu Gothic Medium"/>
      <family val="3"/>
      <charset val="128"/>
    </font>
    <font>
      <sz val="12"/>
      <color theme="1"/>
      <name val="游ゴシック"/>
      <family val="2"/>
      <charset val="128"/>
      <scheme val="minor"/>
    </font>
    <font>
      <sz val="12"/>
      <color theme="0"/>
      <name val="游ゴシック"/>
      <family val="3"/>
      <charset val="128"/>
      <scheme val="minor"/>
    </font>
    <font>
      <sz val="6"/>
      <name val="游ゴシック"/>
      <family val="2"/>
      <charset val="128"/>
      <scheme val="minor"/>
    </font>
    <font>
      <sz val="11"/>
      <color theme="1"/>
      <name val="Yu Gothic Medium"/>
      <family val="2"/>
      <charset val="128"/>
    </font>
    <font>
      <sz val="6"/>
      <name val="游ゴシック"/>
      <family val="3"/>
      <charset val="128"/>
    </font>
    <font>
      <sz val="10"/>
      <color rgb="FF000000"/>
      <name val="Yu Gothic Medium"/>
      <family val="3"/>
      <charset val="128"/>
    </font>
    <font>
      <sz val="10"/>
      <color theme="0"/>
      <name val="Yu Gothic Medium"/>
      <family val="3"/>
      <charset val="128"/>
    </font>
    <font>
      <b/>
      <sz val="20"/>
      <name val="Yu Gothic Medium"/>
      <family val="3"/>
      <charset val="128"/>
    </font>
    <font>
      <strike/>
      <sz val="11"/>
      <color theme="1"/>
      <name val="Yu Gothic Medium"/>
      <family val="3"/>
      <charset val="128"/>
    </font>
    <font>
      <sz val="14"/>
      <name val="Yu Gothic Medium"/>
      <family val="3"/>
      <charset val="128"/>
    </font>
    <font>
      <sz val="14"/>
      <color theme="1"/>
      <name val="Yu Gothic Medium"/>
      <family val="3"/>
      <charset val="128"/>
    </font>
    <font>
      <sz val="16"/>
      <name val="Yu Gothic Medium"/>
      <family val="3"/>
      <charset val="128"/>
    </font>
    <font>
      <sz val="24"/>
      <color theme="1"/>
      <name val="Yu Gothic Medium"/>
      <family val="3"/>
      <charset val="128"/>
    </font>
    <font>
      <sz val="12"/>
      <name val="游ゴシック"/>
      <family val="3"/>
      <charset val="128"/>
    </font>
    <font>
      <sz val="11"/>
      <color theme="1"/>
      <name val="游ゴシック"/>
      <family val="3"/>
      <charset val="128"/>
    </font>
    <font>
      <b/>
      <sz val="20"/>
      <color theme="1"/>
      <name val="游ゴシック"/>
      <family val="3"/>
      <charset val="128"/>
    </font>
    <font>
      <b/>
      <sz val="18"/>
      <color theme="1"/>
      <name val="游ゴシック"/>
      <family val="3"/>
      <charset val="128"/>
    </font>
    <font>
      <sz val="11"/>
      <color theme="0"/>
      <name val="游ゴシック"/>
      <family val="3"/>
      <charset val="128"/>
    </font>
    <font>
      <sz val="12"/>
      <color theme="1"/>
      <name val="游ゴシック"/>
      <family val="3"/>
      <charset val="128"/>
    </font>
    <font>
      <b/>
      <sz val="12"/>
      <color theme="1"/>
      <name val="游ゴシック"/>
      <family val="3"/>
      <charset val="128"/>
    </font>
    <font>
      <sz val="12"/>
      <color rgb="FFFF0000"/>
      <name val="游ゴシック"/>
      <family val="3"/>
      <charset val="128"/>
    </font>
    <font>
      <sz val="18"/>
      <color theme="1"/>
      <name val="游ゴシック"/>
      <family val="3"/>
      <charset val="128"/>
    </font>
    <font>
      <b/>
      <sz val="11"/>
      <color theme="1"/>
      <name val="游ゴシック"/>
      <family val="3"/>
      <charset val="128"/>
    </font>
    <font>
      <sz val="10"/>
      <color theme="1"/>
      <name val="游ゴシック"/>
      <family val="3"/>
      <charset val="128"/>
    </font>
    <font>
      <sz val="11"/>
      <color rgb="FFFF0000"/>
      <name val="游ゴシック"/>
      <family val="3"/>
      <charset val="128"/>
    </font>
    <font>
      <sz val="12"/>
      <color theme="1" tint="0.249977111117893"/>
      <name val="游ゴシック"/>
      <family val="3"/>
      <charset val="128"/>
    </font>
    <font>
      <i/>
      <sz val="12"/>
      <color theme="1"/>
      <name val="游ゴシック"/>
      <family val="3"/>
      <charset val="128"/>
    </font>
    <font>
      <b/>
      <sz val="12"/>
      <color theme="1"/>
      <name val="游ゴシック"/>
      <family val="3"/>
      <charset val="128"/>
      <scheme val="minor"/>
    </font>
    <font>
      <sz val="11"/>
      <color theme="1"/>
      <name val="游ゴシック Medium"/>
      <family val="3"/>
      <charset val="128"/>
    </font>
    <font>
      <b/>
      <sz val="11"/>
      <color theme="1"/>
      <name val="游ゴシック Medium"/>
      <family val="3"/>
      <charset val="128"/>
    </font>
    <font>
      <u/>
      <sz val="11"/>
      <color theme="10"/>
      <name val="游ゴシック"/>
      <family val="3"/>
      <charset val="128"/>
      <scheme val="minor"/>
    </font>
    <font>
      <sz val="11"/>
      <color theme="0"/>
      <name val="游ゴシック"/>
      <family val="2"/>
      <charset val="128"/>
      <scheme val="minor"/>
    </font>
    <font>
      <sz val="11"/>
      <color theme="0"/>
      <name val="游ゴシック"/>
      <family val="3"/>
      <charset val="128"/>
      <scheme val="minor"/>
    </font>
    <font>
      <sz val="12"/>
      <color theme="0"/>
      <name val="游ゴシック"/>
      <family val="2"/>
      <charset val="128"/>
      <scheme val="minor"/>
    </font>
    <font>
      <sz val="10"/>
      <color theme="1"/>
      <name val="游ゴシック"/>
      <family val="2"/>
      <charset val="128"/>
      <scheme val="minor"/>
    </font>
    <font>
      <sz val="11"/>
      <color rgb="FF000000"/>
      <name val="游ゴシック"/>
      <family val="3"/>
      <charset val="128"/>
      <scheme val="minor"/>
    </font>
    <font>
      <sz val="9"/>
      <color theme="1"/>
      <name val="游ゴシック"/>
      <family val="3"/>
      <charset val="128"/>
      <scheme val="minor"/>
    </font>
    <font>
      <b/>
      <sz val="18"/>
      <color theme="1"/>
      <name val="游ゴシック"/>
      <family val="3"/>
      <charset val="128"/>
      <scheme val="minor"/>
    </font>
    <font>
      <sz val="10"/>
      <color theme="0"/>
      <name val="游ゴシック"/>
      <family val="3"/>
      <charset val="128"/>
      <scheme val="minor"/>
    </font>
    <font>
      <u/>
      <sz val="10"/>
      <color theme="10"/>
      <name val="游ゴシック"/>
      <family val="3"/>
      <charset val="128"/>
      <scheme val="minor"/>
    </font>
    <font>
      <sz val="11"/>
      <color theme="1"/>
      <name val="Yu Gothic UI"/>
      <family val="2"/>
      <charset val="128"/>
    </font>
    <font>
      <sz val="6"/>
      <name val="Yu Gothic UI"/>
      <family val="2"/>
      <charset val="128"/>
    </font>
    <font>
      <b/>
      <sz val="11"/>
      <color rgb="FFFF0000"/>
      <name val="Yu Gothic Medium"/>
      <family val="2"/>
      <charset val="128"/>
    </font>
    <font>
      <sz val="11"/>
      <name val="游ゴシック"/>
      <family val="3"/>
      <charset val="128"/>
      <scheme val="minor"/>
    </font>
    <font>
      <b/>
      <sz val="18"/>
      <name val="游ゴシック"/>
      <family val="3"/>
      <charset val="128"/>
      <scheme val="minor"/>
    </font>
    <font>
      <b/>
      <sz val="18"/>
      <color rgb="FF000000"/>
      <name val="游ゴシック"/>
      <family val="3"/>
      <charset val="128"/>
      <scheme val="minor"/>
    </font>
    <font>
      <b/>
      <sz val="11"/>
      <color rgb="FF000000"/>
      <name val="游ゴシック"/>
      <family val="3"/>
      <charset val="128"/>
      <scheme val="minor"/>
    </font>
    <font>
      <sz val="11"/>
      <color rgb="FFFFFFFF"/>
      <name val="游ゴシック"/>
      <family val="3"/>
      <charset val="128"/>
      <scheme val="minor"/>
    </font>
    <font>
      <sz val="10"/>
      <color rgb="FF000000"/>
      <name val="游ゴシック"/>
      <family val="3"/>
      <charset val="128"/>
      <scheme val="minor"/>
    </font>
    <font>
      <b/>
      <sz val="8"/>
      <name val="游ゴシック"/>
      <family val="3"/>
      <charset val="128"/>
      <scheme val="minor"/>
    </font>
    <font>
      <i/>
      <sz val="11"/>
      <color rgb="FFFF0000"/>
      <name val="游ゴシック"/>
      <family val="3"/>
      <charset val="128"/>
      <scheme val="minor"/>
    </font>
    <font>
      <sz val="11"/>
      <color theme="1"/>
      <name val="Segoe UI Symbol"/>
      <family val="3"/>
    </font>
    <font>
      <sz val="11"/>
      <color theme="0" tint="-4.9989318521683403E-2"/>
      <name val="游ゴシック Medium"/>
      <family val="3"/>
      <charset val="128"/>
    </font>
    <font>
      <u/>
      <sz val="11"/>
      <color theme="10"/>
      <name val="Yu Gothic UI"/>
      <family val="2"/>
      <charset val="128"/>
    </font>
    <font>
      <u/>
      <sz val="11"/>
      <color theme="10"/>
      <name val="游ゴシック"/>
      <family val="2"/>
      <scheme val="minor"/>
    </font>
    <font>
      <sz val="11"/>
      <color rgb="FFFF0000"/>
      <name val="Yu Gothic Medium"/>
      <family val="2"/>
      <charset val="128"/>
    </font>
    <font>
      <sz val="11"/>
      <color rgb="FF92D050"/>
      <name val="Yu Gothic Medium"/>
      <family val="2"/>
      <charset val="128"/>
    </font>
    <font>
      <sz val="11"/>
      <color rgb="FF92D050"/>
      <name val="Yu Gothic Medium"/>
      <family val="3"/>
      <charset val="128"/>
    </font>
    <font>
      <u/>
      <sz val="11"/>
      <color rgb="FF92D050"/>
      <name val="Yu Gothic Medium"/>
      <family val="3"/>
      <charset val="128"/>
    </font>
    <font>
      <sz val="11"/>
      <color rgb="FFFF0000"/>
      <name val="游ゴシック Medium"/>
      <family val="3"/>
      <charset val="128"/>
    </font>
    <font>
      <sz val="11"/>
      <color rgb="FFFF0000"/>
      <name val="Yu Gothic Medium"/>
      <charset val="128"/>
    </font>
    <font>
      <u/>
      <sz val="11"/>
      <color rgb="FFFF0000"/>
      <name val="Yu Gothic Medium"/>
      <family val="3"/>
      <charset val="128"/>
    </font>
    <font>
      <sz val="11"/>
      <color rgb="FFFF0000"/>
      <name val="游ゴシック"/>
      <family val="3"/>
      <charset val="128"/>
      <scheme val="minor"/>
    </font>
    <font>
      <sz val="10"/>
      <color rgb="FFFF0000"/>
      <name val="游ゴシック"/>
      <family val="3"/>
      <charset val="128"/>
      <scheme val="minor"/>
    </font>
    <font>
      <u/>
      <sz val="11"/>
      <color theme="1"/>
      <name val="游ゴシック"/>
      <family val="3"/>
      <charset val="128"/>
      <scheme val="minor"/>
    </font>
    <font>
      <sz val="9"/>
      <color theme="1"/>
      <name val="游ゴシック"/>
      <family val="2"/>
      <charset val="128"/>
      <scheme val="minor"/>
    </font>
    <font>
      <sz val="14"/>
      <color theme="1"/>
      <name val="游ゴシック"/>
      <family val="3"/>
      <charset val="128"/>
      <scheme val="minor"/>
    </font>
    <font>
      <sz val="10"/>
      <color theme="1"/>
      <name val="ＭＳ Ｐゴシック"/>
      <family val="2"/>
      <charset val="128"/>
    </font>
    <font>
      <sz val="6"/>
      <name val="ＭＳ Ｐゴシック"/>
      <family val="2"/>
      <charset val="128"/>
    </font>
    <font>
      <u/>
      <sz val="10"/>
      <color theme="10"/>
      <name val="ＭＳ Ｐゴシック"/>
      <family val="2"/>
      <charset val="128"/>
    </font>
    <font>
      <sz val="10"/>
      <color rgb="FF00CCFF"/>
      <name val="游ゴシック"/>
      <family val="3"/>
      <charset val="128"/>
      <scheme val="minor"/>
    </font>
    <font>
      <b/>
      <sz val="14"/>
      <color theme="1"/>
      <name val="游ゴシック"/>
      <family val="3"/>
      <charset val="128"/>
      <scheme val="minor"/>
    </font>
    <font>
      <b/>
      <sz val="10"/>
      <color theme="1"/>
      <name val="游ゴシック"/>
      <family val="3"/>
      <charset val="128"/>
      <scheme val="minor"/>
    </font>
    <font>
      <b/>
      <sz val="9.8000000000000007"/>
      <color rgb="FFC00000"/>
      <name val="游ゴシック"/>
      <family val="3"/>
      <charset val="128"/>
      <scheme val="minor"/>
    </font>
    <font>
      <sz val="9.8000000000000007"/>
      <color rgb="FFC00000"/>
      <name val="游ゴシック"/>
      <family val="3"/>
      <charset val="128"/>
      <scheme val="minor"/>
    </font>
    <font>
      <b/>
      <sz val="10"/>
      <color rgb="FF00B050"/>
      <name val="游ゴシック"/>
      <family val="3"/>
      <charset val="128"/>
      <scheme val="minor"/>
    </font>
    <font>
      <b/>
      <sz val="10"/>
      <color theme="0"/>
      <name val="游ゴシック"/>
      <family val="3"/>
      <charset val="128"/>
      <scheme val="minor"/>
    </font>
    <font>
      <sz val="10"/>
      <color rgb="FF5F5F5F"/>
      <name val="游ゴシック"/>
      <family val="3"/>
      <charset val="128"/>
      <scheme val="minor"/>
    </font>
    <font>
      <sz val="9.8000000000000007"/>
      <color rgb="FF5F5F5F"/>
      <name val="游ゴシック"/>
      <family val="3"/>
      <charset val="128"/>
      <scheme val="minor"/>
    </font>
    <font>
      <sz val="10"/>
      <color theme="2" tint="-0.249977111117893"/>
      <name val="游ゴシック"/>
      <family val="3"/>
      <charset val="128"/>
      <scheme val="minor"/>
    </font>
    <font>
      <sz val="9.8000000000000007"/>
      <color rgb="FF0070C0"/>
      <name val="游ゴシック"/>
      <family val="3"/>
      <charset val="128"/>
      <scheme val="minor"/>
    </font>
    <font>
      <sz val="10"/>
      <color rgb="FF0070C0"/>
      <name val="游ゴシック"/>
      <family val="3"/>
      <charset val="128"/>
      <scheme val="minor"/>
    </font>
    <font>
      <sz val="9.8000000000000007"/>
      <color theme="1"/>
      <name val="游ゴシック"/>
      <family val="3"/>
      <charset val="128"/>
      <scheme val="minor"/>
    </font>
    <font>
      <b/>
      <sz val="12"/>
      <color rgb="FFC00000"/>
      <name val="游ゴシック"/>
      <family val="3"/>
      <charset val="128"/>
      <scheme val="minor"/>
    </font>
    <font>
      <b/>
      <sz val="11.75"/>
      <color rgb="FFC00000"/>
      <name val="游ゴシック"/>
      <family val="3"/>
      <charset val="128"/>
      <scheme val="minor"/>
    </font>
    <font>
      <b/>
      <u/>
      <sz val="10"/>
      <color theme="1"/>
      <name val="游ゴシック"/>
      <family val="3"/>
      <charset val="128"/>
      <scheme val="minor"/>
    </font>
    <font>
      <sz val="10"/>
      <color theme="0" tint="-4.9989318521683403E-2"/>
      <name val="游ゴシック"/>
      <family val="3"/>
      <charset val="128"/>
      <scheme val="minor"/>
    </font>
    <font>
      <sz val="9.8000000000000007"/>
      <color rgb="FFFF0000"/>
      <name val="游ゴシック"/>
      <family val="3"/>
      <charset val="128"/>
      <scheme val="minor"/>
    </font>
    <font>
      <u/>
      <sz val="9.8000000000000007"/>
      <color theme="1"/>
      <name val="游ゴシック"/>
      <family val="3"/>
      <charset val="128"/>
      <scheme val="minor"/>
    </font>
    <font>
      <b/>
      <sz val="16"/>
      <color theme="1"/>
      <name val="游ゴシック"/>
      <family val="3"/>
      <charset val="128"/>
      <scheme val="minor"/>
    </font>
    <font>
      <sz val="11"/>
      <color theme="5"/>
      <name val="游ゴシック"/>
      <family val="3"/>
      <charset val="128"/>
      <scheme val="minor"/>
    </font>
    <font>
      <b/>
      <sz val="11"/>
      <color rgb="FFFF0000"/>
      <name val="游ゴシック"/>
      <family val="3"/>
      <charset val="128"/>
      <scheme val="minor"/>
    </font>
    <font>
      <sz val="11"/>
      <color rgb="FFC00000"/>
      <name val="游ゴシック"/>
      <family val="3"/>
      <charset val="128"/>
      <scheme val="minor"/>
    </font>
    <font>
      <b/>
      <sz val="11"/>
      <name val="游ゴシック Medium"/>
      <family val="3"/>
      <charset val="128"/>
    </font>
    <font>
      <b/>
      <sz val="12"/>
      <name val="游ゴシック"/>
      <family val="3"/>
      <charset val="128"/>
      <scheme val="minor"/>
    </font>
    <font>
      <b/>
      <sz val="20"/>
      <name val="游ゴシック"/>
      <family val="3"/>
      <charset val="128"/>
    </font>
    <font>
      <b/>
      <sz val="9"/>
      <color rgb="FFFF0000"/>
      <name val="Yu Gothic Medium"/>
      <family val="2"/>
      <charset val="128"/>
    </font>
    <font>
      <sz val="6"/>
      <name val="Meiryo UI"/>
      <family val="2"/>
      <charset val="128"/>
    </font>
    <font>
      <sz val="10"/>
      <color theme="1"/>
      <name val="游ゴシック Medium"/>
      <family val="3"/>
      <charset val="128"/>
    </font>
    <font>
      <sz val="10"/>
      <name val="游ゴシック Medium"/>
      <family val="3"/>
      <charset val="128"/>
    </font>
    <font>
      <sz val="10"/>
      <name val="@游ゴシック Medium"/>
      <family val="3"/>
      <charset val="128"/>
    </font>
    <font>
      <b/>
      <sz val="10"/>
      <color theme="1"/>
      <name val="游ゴシック Medium"/>
      <family val="3"/>
      <charset val="128"/>
    </font>
    <font>
      <sz val="10"/>
      <color theme="0" tint="-4.9989318521683403E-2"/>
      <name val="游ゴシック Medium"/>
      <family val="3"/>
      <charset val="128"/>
    </font>
    <font>
      <sz val="11"/>
      <name val="Yu Gothic UI"/>
      <family val="3"/>
      <charset val="128"/>
    </font>
    <font>
      <b/>
      <sz val="13"/>
      <color theme="3"/>
      <name val="Meiryo UI"/>
      <family val="2"/>
      <charset val="128"/>
    </font>
    <font>
      <sz val="9"/>
      <color rgb="FF000000"/>
      <name val="游ゴシック"/>
      <family val="3"/>
      <charset val="128"/>
      <scheme val="minor"/>
    </font>
  </fonts>
  <fills count="28">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0"/>
        <bgColor indexed="64"/>
      </patternFill>
    </fill>
    <fill>
      <patternFill patternType="solid">
        <fgColor indexed="9"/>
        <bgColor indexed="64"/>
      </patternFill>
    </fill>
    <fill>
      <patternFill patternType="solid">
        <fgColor theme="0"/>
        <bgColor rgb="FF000000"/>
      </patternFill>
    </fill>
    <fill>
      <patternFill patternType="solid">
        <fgColor theme="4" tint="0.79998168889431442"/>
        <bgColor rgb="FF000000"/>
      </patternFill>
    </fill>
    <fill>
      <patternFill patternType="solid">
        <fgColor theme="1" tint="0.249977111117893"/>
        <bgColor indexed="64"/>
      </patternFill>
    </fill>
    <fill>
      <patternFill patternType="solid">
        <fgColor theme="0" tint="-0.14999847407452621"/>
        <bgColor rgb="FF000000"/>
      </patternFill>
    </fill>
    <fill>
      <patternFill patternType="solid">
        <fgColor rgb="FFA5A5A5"/>
        <bgColor rgb="FF000000"/>
      </patternFill>
    </fill>
    <fill>
      <patternFill patternType="solid">
        <fgColor rgb="FFE7E6E6"/>
        <bgColor rgb="FF000000"/>
      </patternFill>
    </fill>
    <fill>
      <patternFill patternType="solid">
        <fgColor rgb="FFFFFFFF"/>
        <bgColor rgb="FF000000"/>
      </patternFill>
    </fill>
    <fill>
      <patternFill patternType="solid">
        <fgColor theme="3"/>
        <bgColor indexed="64"/>
      </patternFill>
    </fill>
    <fill>
      <patternFill patternType="solid">
        <fgColor rgb="FFC00000"/>
        <bgColor indexed="64"/>
      </patternFill>
    </fill>
    <fill>
      <patternFill patternType="solid">
        <fgColor rgb="FFFFC000"/>
        <bgColor indexed="64"/>
      </patternFill>
    </fill>
    <fill>
      <patternFill patternType="solid">
        <fgColor rgb="FFD9D9D9"/>
        <bgColor indexed="64"/>
      </patternFill>
    </fill>
    <fill>
      <patternFill patternType="solid">
        <fgColor rgb="FFFFFFCC"/>
        <bgColor indexed="64"/>
      </patternFill>
    </fill>
    <fill>
      <patternFill patternType="solid">
        <fgColor rgb="FF5F5F5F"/>
        <bgColor indexed="64"/>
      </patternFill>
    </fill>
    <fill>
      <patternFill patternType="solid">
        <fgColor theme="5" tint="0.79998168889431442"/>
        <bgColor indexed="64"/>
      </patternFill>
    </fill>
    <fill>
      <patternFill patternType="solid">
        <fgColor rgb="FFE8F5CF"/>
        <bgColor indexed="64"/>
      </patternFill>
    </fill>
    <fill>
      <patternFill patternType="solid">
        <fgColor rgb="FF404040"/>
        <bgColor rgb="FF000000"/>
      </patternFill>
    </fill>
    <fill>
      <patternFill patternType="solid">
        <fgColor rgb="FFE8F5CF"/>
        <bgColor rgb="FF000000"/>
      </patternFill>
    </fill>
    <fill>
      <patternFill patternType="solid">
        <fgColor theme="5"/>
        <bgColor indexed="64"/>
      </patternFill>
    </fill>
    <fill>
      <patternFill patternType="solid">
        <fgColor rgb="FFF7FFFB"/>
        <bgColor indexed="64"/>
      </patternFill>
    </fill>
    <fill>
      <patternFill patternType="solid">
        <fgColor theme="6" tint="0.79998168889431442"/>
        <bgColor indexed="64"/>
      </patternFill>
    </fill>
    <fill>
      <patternFill patternType="solid">
        <fgColor theme="6" tint="0.79998168889431442"/>
        <bgColor rgb="FF000000"/>
      </patternFill>
    </fill>
    <fill>
      <patternFill patternType="solid">
        <fgColor theme="0" tint="-0.499984740745262"/>
        <bgColor indexed="64"/>
      </patternFill>
    </fill>
  </fills>
  <borders count="12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thin">
        <color rgb="FF5F5F5F"/>
      </left>
      <right style="thin">
        <color rgb="FF5F5F5F"/>
      </right>
      <top style="thin">
        <color rgb="FF5F5F5F"/>
      </top>
      <bottom style="thin">
        <color rgb="FF5F5F5F"/>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hair">
        <color theme="0" tint="-0.499984740745262"/>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rgb="FF5F5F5F"/>
      </left>
      <right style="thin">
        <color rgb="FF5F5F5F"/>
      </right>
      <top/>
      <bottom style="hair">
        <color rgb="FF5F5F5F"/>
      </bottom>
      <diagonal/>
    </border>
    <border>
      <left style="thin">
        <color rgb="FF5F5F5F"/>
      </left>
      <right style="thin">
        <color rgb="FF5F5F5F"/>
      </right>
      <top style="hair">
        <color rgb="FF5F5F5F"/>
      </top>
      <bottom style="hair">
        <color rgb="FF5F5F5F"/>
      </bottom>
      <diagonal/>
    </border>
    <border>
      <left style="medium">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thin">
        <color theme="0" tint="-0.499984740745262"/>
      </top>
      <bottom style="hair">
        <color theme="0" tint="-0.499984740745262"/>
      </bottom>
      <diagonal/>
    </border>
    <border>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thin">
        <color theme="0" tint="-0.499984740745262"/>
      </top>
      <bottom/>
      <diagonal/>
    </border>
    <border>
      <left style="thin">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thin">
        <color theme="0" tint="-0.499984740745262"/>
      </right>
      <top/>
      <bottom style="hair">
        <color theme="0" tint="-0.499984740745262"/>
      </bottom>
      <diagonal/>
    </border>
    <border>
      <left style="thin">
        <color theme="0" tint="-0.499984740745262"/>
      </left>
      <right style="hair">
        <color theme="0" tint="-0.499984740745262"/>
      </right>
      <top/>
      <bottom style="hair">
        <color theme="0" tint="-0.499984740745262"/>
      </bottom>
      <diagonal/>
    </border>
    <border>
      <left/>
      <right style="thin">
        <color theme="0" tint="-0.499984740745262"/>
      </right>
      <top/>
      <bottom style="hair">
        <color theme="0" tint="-0.499984740745262"/>
      </bottom>
      <diagonal/>
    </border>
    <border>
      <left style="thin">
        <color theme="0" tint="-0.499984740745262"/>
      </left>
      <right style="hair">
        <color theme="0" tint="-0.499984740745262"/>
      </right>
      <top/>
      <bottom/>
      <diagonal/>
    </border>
    <border>
      <left style="thin">
        <color theme="0" tint="-0.499984740745262"/>
      </left>
      <right style="medium">
        <color theme="0" tint="-0.499984740745262"/>
      </right>
      <top/>
      <bottom style="hair">
        <color theme="0" tint="-0.499984740745262"/>
      </bottom>
      <diagonal/>
    </border>
    <border>
      <left style="medium">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medium">
        <color theme="0" tint="-0.499984740745262"/>
      </right>
      <top style="hair">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hair">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top style="thin">
        <color theme="0" tint="-0.499984740745262"/>
      </top>
      <bottom style="medium">
        <color theme="0" tint="-0.499984740745262"/>
      </bottom>
      <diagonal/>
    </border>
    <border>
      <left style="thin">
        <color rgb="FF5F5F5F"/>
      </left>
      <right style="thin">
        <color rgb="FF5F5F5F"/>
      </right>
      <top style="hair">
        <color rgb="FF5F5F5F"/>
      </top>
      <bottom style="thin">
        <color rgb="FF5F5F5F"/>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style="thin">
        <color theme="0" tint="-0.499984740745262"/>
      </left>
      <right style="hair">
        <color theme="0" tint="-0.499984740745262"/>
      </right>
      <top/>
      <bottom style="thin">
        <color theme="0" tint="-0.499984740745262"/>
      </bottom>
      <diagonal/>
    </border>
    <border>
      <left style="thin">
        <color theme="0" tint="-0.499984740745262"/>
      </left>
      <right style="hair">
        <color theme="0" tint="-0.499984740745262"/>
      </right>
      <top/>
      <bottom style="medium">
        <color theme="0" tint="-0.499984740745262"/>
      </bottom>
      <diagonal/>
    </border>
    <border>
      <left/>
      <right style="hair">
        <color theme="0" tint="-0.499984740745262"/>
      </right>
      <top/>
      <bottom/>
      <diagonal/>
    </border>
    <border>
      <left style="thin">
        <color theme="0" tint="-0.499984740745262"/>
      </left>
      <right style="hair">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hair">
        <color theme="0" tint="-0.499984740745262"/>
      </bottom>
      <diagonal/>
    </border>
    <border>
      <left style="medium">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right style="thin">
        <color theme="0" tint="-0.499984740745262"/>
      </right>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bottom style="hair">
        <color theme="0" tint="-0.499984740745262"/>
      </bottom>
      <diagonal/>
    </border>
    <border>
      <left style="medium">
        <color theme="0" tint="-0.499984740745262"/>
      </left>
      <right style="thin">
        <color theme="0" tint="-0.499984740745262"/>
      </right>
      <top style="hair">
        <color theme="0" tint="-0.499984740745262"/>
      </top>
      <bottom/>
      <diagonal/>
    </border>
    <border>
      <left/>
      <right style="thin">
        <color theme="0" tint="-0.499984740745262"/>
      </right>
      <top style="hair">
        <color theme="0" tint="-0.499984740745262"/>
      </top>
      <bottom/>
      <diagonal/>
    </border>
    <border>
      <left style="thin">
        <color theme="0" tint="-0.499984740745262"/>
      </left>
      <right style="thin">
        <color theme="0" tint="-0.499984740745262"/>
      </right>
      <top style="hair">
        <color theme="0" tint="-0.499984740745262"/>
      </top>
      <bottom/>
      <diagonal/>
    </border>
    <border>
      <left style="thin">
        <color theme="0" tint="-0.499984740745262"/>
      </left>
      <right style="hair">
        <color theme="0" tint="-0.499984740745262"/>
      </right>
      <top style="hair">
        <color theme="0" tint="-0.499984740745262"/>
      </top>
      <bottom/>
      <diagonal/>
    </border>
    <border>
      <left style="thin">
        <color rgb="FF5F5F5F"/>
      </left>
      <right style="thin">
        <color rgb="FF5F5F5F"/>
      </right>
      <top/>
      <bottom style="thin">
        <color rgb="FF5F5F5F"/>
      </bottom>
      <diagonal/>
    </border>
    <border>
      <left style="thin">
        <color rgb="FF5F5F5F"/>
      </left>
      <right style="thin">
        <color rgb="FF5F5F5F"/>
      </right>
      <top/>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right/>
      <top style="thin">
        <color rgb="FF5F5F5F"/>
      </top>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hair">
        <color theme="0" tint="-0.499984740745262"/>
      </top>
      <bottom style="medium">
        <color theme="0" tint="-0.499984740745262"/>
      </bottom>
      <diagonal/>
    </border>
    <border>
      <left style="thin">
        <color theme="0" tint="-0.499984740745262"/>
      </left>
      <right style="thin">
        <color theme="0" tint="-0.499984740745262"/>
      </right>
      <top style="hair">
        <color theme="0" tint="-0.499984740745262"/>
      </top>
      <bottom style="medium">
        <color theme="0" tint="-0.499984740745262"/>
      </bottom>
      <diagonal/>
    </border>
    <border>
      <left style="thin">
        <color theme="0" tint="-0.499984740745262"/>
      </left>
      <right style="medium">
        <color theme="0" tint="-0.499984740745262"/>
      </right>
      <top style="hair">
        <color theme="0" tint="-0.499984740745262"/>
      </top>
      <bottom style="medium">
        <color theme="0" tint="-0.499984740745262"/>
      </bottom>
      <diagonal/>
    </border>
    <border>
      <left style="thin">
        <color theme="0" tint="-0.499984740745262"/>
      </left>
      <right style="thin">
        <color indexed="64"/>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hair">
        <color indexed="64"/>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bottom/>
      <diagonal/>
    </border>
    <border>
      <left style="thin">
        <color theme="0" tint="-0.499984740745262"/>
      </left>
      <right style="hair">
        <color theme="0" tint="-0.499984740745262"/>
      </right>
      <top style="hair">
        <color theme="0" tint="-0.499984740745262"/>
      </top>
      <bottom style="medium">
        <color theme="0" tint="-0.499984740745262"/>
      </bottom>
      <diagonal/>
    </border>
    <border>
      <left/>
      <right style="thin">
        <color theme="0" tint="-0.499984740745262"/>
      </right>
      <top style="hair">
        <color theme="0" tint="-0.499984740745262"/>
      </top>
      <bottom style="medium">
        <color theme="0" tint="-0.499984740745262"/>
      </bottom>
      <diagonal/>
    </border>
    <border>
      <left style="thin">
        <color theme="0" tint="-0.499984740745262"/>
      </left>
      <right style="medium">
        <color theme="0" tint="-0.499984740745262"/>
      </right>
      <top/>
      <bottom style="medium">
        <color theme="0" tint="-0.499984740745262"/>
      </bottom>
      <diagonal/>
    </border>
    <border>
      <left style="thin">
        <color theme="0" tint="-0.499984740745262"/>
      </left>
      <right style="medium">
        <color theme="0" tint="-0.499984740745262"/>
      </right>
      <top style="hair">
        <color theme="0" tint="-0.499984740745262"/>
      </top>
      <bottom/>
      <diagonal/>
    </border>
    <border>
      <left/>
      <right style="double">
        <color indexed="64"/>
      </right>
      <top style="thin">
        <color indexed="64"/>
      </top>
      <bottom/>
      <diagonal/>
    </border>
    <border>
      <left/>
      <right style="double">
        <color indexed="64"/>
      </right>
      <top/>
      <bottom style="double">
        <color indexed="64"/>
      </bottom>
      <diagonal/>
    </border>
  </borders>
  <cellStyleXfs count="62">
    <xf numFmtId="0" fontId="0" fillId="0" borderId="0">
      <alignment vertical="center"/>
    </xf>
    <xf numFmtId="0" fontId="15" fillId="0" borderId="0">
      <alignment vertical="center"/>
    </xf>
    <xf numFmtId="0" fontId="18" fillId="0" borderId="0">
      <alignment vertical="center"/>
    </xf>
    <xf numFmtId="0" fontId="18" fillId="0" borderId="0">
      <alignment vertical="center"/>
    </xf>
    <xf numFmtId="0" fontId="17" fillId="0" borderId="0">
      <alignment vertical="center"/>
    </xf>
    <xf numFmtId="0" fontId="20" fillId="0" borderId="0"/>
    <xf numFmtId="0" fontId="17" fillId="0" borderId="0">
      <alignment vertical="center"/>
    </xf>
    <xf numFmtId="0" fontId="14" fillId="0" borderId="0">
      <alignment vertical="center"/>
    </xf>
    <xf numFmtId="0" fontId="14" fillId="0" borderId="0">
      <alignment vertical="center"/>
    </xf>
    <xf numFmtId="38" fontId="20" fillId="0" borderId="0" applyFont="0" applyFill="0" applyBorder="0" applyAlignment="0" applyProtection="0"/>
    <xf numFmtId="0" fontId="13" fillId="0" borderId="0">
      <alignment vertical="center"/>
    </xf>
    <xf numFmtId="0" fontId="17" fillId="0" borderId="0">
      <alignment vertical="center"/>
    </xf>
    <xf numFmtId="0" fontId="17" fillId="0" borderId="0"/>
    <xf numFmtId="38" fontId="17" fillId="0" borderId="0" applyFont="0" applyFill="0" applyBorder="0" applyAlignment="0" applyProtection="0">
      <alignment vertical="center"/>
    </xf>
    <xf numFmtId="0" fontId="12" fillId="0" borderId="0">
      <alignment vertical="center"/>
    </xf>
    <xf numFmtId="0" fontId="17" fillId="0" borderId="0">
      <alignment vertical="center"/>
    </xf>
    <xf numFmtId="38" fontId="17" fillId="0" borderId="0" applyFont="0" applyFill="0" applyBorder="0" applyAlignment="0" applyProtection="0">
      <alignment vertical="center"/>
    </xf>
    <xf numFmtId="9" fontId="17" fillId="0" borderId="0" applyFont="0" applyFill="0" applyBorder="0" applyAlignment="0" applyProtection="0">
      <alignment vertical="center"/>
    </xf>
    <xf numFmtId="38" fontId="17"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68" fillId="0" borderId="0" applyNumberFormat="0" applyFill="0" applyBorder="0" applyAlignment="0" applyProtection="0">
      <alignment vertical="center"/>
    </xf>
    <xf numFmtId="0" fontId="11" fillId="0" borderId="0">
      <alignment vertical="center"/>
    </xf>
    <xf numFmtId="38" fontId="20" fillId="0" borderId="0" applyFont="0" applyFill="0" applyBorder="0" applyAlignment="0" applyProtection="0">
      <alignment vertical="center"/>
    </xf>
    <xf numFmtId="0" fontId="11" fillId="0" borderId="0">
      <alignment vertical="center"/>
    </xf>
    <xf numFmtId="0" fontId="78" fillId="0" borderId="0">
      <alignment vertical="center"/>
    </xf>
    <xf numFmtId="38" fontId="20" fillId="0" borderId="0" applyFont="0" applyFill="0" applyBorder="0" applyAlignment="0" applyProtection="0"/>
    <xf numFmtId="0" fontId="10" fillId="0" borderId="0">
      <alignment vertical="center"/>
    </xf>
    <xf numFmtId="0" fontId="9" fillId="0" borderId="0">
      <alignment vertical="center"/>
    </xf>
    <xf numFmtId="0" fontId="8" fillId="0" borderId="0">
      <alignment vertical="center"/>
    </xf>
    <xf numFmtId="0" fontId="7" fillId="0" borderId="0">
      <alignment vertical="center"/>
    </xf>
    <xf numFmtId="0" fontId="6" fillId="0" borderId="0">
      <alignment vertical="center"/>
    </xf>
    <xf numFmtId="38" fontId="17" fillId="0" borderId="0" applyFont="0" applyFill="0" applyBorder="0" applyAlignment="0" applyProtection="0">
      <alignment vertical="center"/>
    </xf>
    <xf numFmtId="0" fontId="6" fillId="0" borderId="0">
      <alignment vertical="center"/>
    </xf>
    <xf numFmtId="9" fontId="6" fillId="0" borderId="0" applyFont="0" applyFill="0" applyBorder="0" applyAlignment="0" applyProtection="0">
      <alignment vertical="center"/>
    </xf>
    <xf numFmtId="0" fontId="17" fillId="0" borderId="0"/>
    <xf numFmtId="0" fontId="91" fillId="0" borderId="0" applyNumberFormat="0" applyFill="0" applyBorder="0" applyAlignment="0" applyProtection="0">
      <alignment vertical="center"/>
    </xf>
    <xf numFmtId="0" fontId="92" fillId="0" borderId="0" applyNumberFormat="0" applyFill="0" applyBorder="0" applyAlignment="0" applyProtection="0"/>
    <xf numFmtId="0" fontId="6" fillId="0" borderId="0">
      <alignment vertical="center"/>
    </xf>
    <xf numFmtId="9" fontId="78"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0" fontId="5" fillId="0" borderId="0">
      <alignment vertical="center"/>
    </xf>
    <xf numFmtId="0" fontId="4" fillId="0" borderId="0">
      <alignment vertical="center"/>
    </xf>
    <xf numFmtId="0" fontId="105" fillId="0" borderId="0">
      <alignment vertical="center"/>
    </xf>
    <xf numFmtId="0" fontId="107" fillId="0" borderId="0" applyNumberFormat="0" applyFill="0" applyBorder="0" applyAlignment="0" applyProtection="0">
      <alignment vertical="center"/>
    </xf>
    <xf numFmtId="0" fontId="2" fillId="0" borderId="0">
      <alignment vertical="center"/>
    </xf>
    <xf numFmtId="0" fontId="1" fillId="0" borderId="0">
      <alignment vertical="center"/>
    </xf>
  </cellStyleXfs>
  <cellXfs count="1249">
    <xf numFmtId="0" fontId="0" fillId="0" borderId="0" xfId="0">
      <alignment vertical="center"/>
    </xf>
    <xf numFmtId="0" fontId="0" fillId="0" borderId="0" xfId="0">
      <alignment vertical="center"/>
    </xf>
    <xf numFmtId="38" fontId="38" fillId="0" borderId="0" xfId="23" applyFont="1" applyFill="1" applyBorder="1" applyAlignment="1" applyProtection="1">
      <alignment horizontal="left" vertical="center"/>
    </xf>
    <xf numFmtId="0" fontId="73" fillId="0" borderId="0" xfId="11" applyFont="1">
      <alignment vertical="center"/>
    </xf>
    <xf numFmtId="0" fontId="41" fillId="0" borderId="0" xfId="2" applyFont="1" applyProtection="1">
      <alignment vertical="center"/>
    </xf>
    <xf numFmtId="0" fontId="35" fillId="0" borderId="0" xfId="2" applyFont="1" applyAlignment="1" applyProtection="1">
      <alignment horizontal="center" vertical="center"/>
    </xf>
    <xf numFmtId="0" fontId="32" fillId="0" borderId="0" xfId="0" applyFont="1" applyProtection="1">
      <alignment vertical="center"/>
    </xf>
    <xf numFmtId="0" fontId="32" fillId="0" borderId="0" xfId="0" applyFont="1" applyAlignment="1" applyProtection="1">
      <alignment horizontal="right" vertical="center"/>
    </xf>
    <xf numFmtId="0" fontId="31" fillId="4" borderId="0" xfId="2" applyFont="1" applyFill="1" applyProtection="1">
      <alignment vertical="center"/>
    </xf>
    <xf numFmtId="0" fontId="21" fillId="0" borderId="0" xfId="0" applyFont="1" applyProtection="1">
      <alignment vertical="center"/>
    </xf>
    <xf numFmtId="0" fontId="25" fillId="0" borderId="0" xfId="2" applyFont="1" applyProtection="1">
      <alignment vertical="center"/>
    </xf>
    <xf numFmtId="0" fontId="37" fillId="0" borderId="32" xfId="0" quotePrefix="1" applyFont="1" applyBorder="1" applyProtection="1">
      <alignment vertical="center"/>
    </xf>
    <xf numFmtId="0" fontId="37" fillId="0" borderId="5" xfId="0" quotePrefix="1" applyFont="1" applyBorder="1" applyAlignment="1" applyProtection="1">
      <alignment horizontal="center" vertical="center"/>
    </xf>
    <xf numFmtId="38" fontId="31" fillId="0" borderId="0" xfId="2" applyNumberFormat="1" applyFont="1" applyProtection="1">
      <alignment vertical="center"/>
    </xf>
    <xf numFmtId="0" fontId="52" fillId="0" borderId="0" xfId="2" applyFont="1" applyProtection="1">
      <alignment vertical="center"/>
    </xf>
    <xf numFmtId="38" fontId="51" fillId="5" borderId="0" xfId="9" applyFont="1" applyFill="1" applyAlignment="1" applyProtection="1">
      <alignment horizontal="left" vertical="center"/>
    </xf>
    <xf numFmtId="0" fontId="54" fillId="0" borderId="0" xfId="2" applyFont="1" applyAlignment="1" applyProtection="1">
      <alignment horizontal="center" vertical="center"/>
    </xf>
    <xf numFmtId="0" fontId="54" fillId="4" borderId="0" xfId="2" applyFont="1" applyFill="1" applyAlignment="1" applyProtection="1">
      <alignment horizontal="center" vertical="center"/>
    </xf>
    <xf numFmtId="0" fontId="56" fillId="0" borderId="0" xfId="2" applyFont="1" applyAlignment="1" applyProtection="1">
      <alignment horizontal="left" vertical="center"/>
    </xf>
    <xf numFmtId="0" fontId="57" fillId="0" borderId="0" xfId="2" applyFont="1" applyAlignment="1" applyProtection="1">
      <alignment horizontal="center" vertical="center"/>
    </xf>
    <xf numFmtId="0" fontId="52" fillId="4" borderId="0" xfId="2" applyFont="1" applyFill="1" applyProtection="1">
      <alignment vertical="center"/>
    </xf>
    <xf numFmtId="0" fontId="59" fillId="0" borderId="0" xfId="2" applyFont="1" applyAlignment="1" applyProtection="1">
      <alignment horizontal="left" vertical="center"/>
    </xf>
    <xf numFmtId="0" fontId="52" fillId="0" borderId="0" xfId="2" applyFont="1" applyAlignment="1" applyProtection="1">
      <alignment horizontal="left" vertical="center"/>
    </xf>
    <xf numFmtId="0" fontId="60" fillId="0" borderId="0" xfId="2" applyFont="1" applyProtection="1">
      <alignment vertical="center"/>
    </xf>
    <xf numFmtId="0" fontId="56" fillId="0" borderId="0" xfId="2" quotePrefix="1" applyFont="1" applyProtection="1">
      <alignment vertical="center"/>
    </xf>
    <xf numFmtId="0" fontId="57" fillId="0" borderId="0" xfId="2" quotePrefix="1" applyFont="1" applyProtection="1">
      <alignment vertical="center"/>
    </xf>
    <xf numFmtId="0" fontId="60" fillId="0" borderId="0" xfId="2" quotePrefix="1" applyFont="1" applyProtection="1">
      <alignment vertical="center"/>
    </xf>
    <xf numFmtId="0" fontId="61" fillId="0" borderId="0" xfId="0" applyFont="1" applyProtection="1">
      <alignment vertical="center"/>
    </xf>
    <xf numFmtId="0" fontId="62" fillId="0" borderId="0" xfId="2" applyFont="1" applyProtection="1">
      <alignment vertical="center"/>
    </xf>
    <xf numFmtId="0" fontId="56" fillId="0" borderId="0" xfId="2" applyFont="1" applyProtection="1">
      <alignment vertical="center"/>
    </xf>
    <xf numFmtId="177" fontId="64" fillId="0" borderId="0" xfId="2" applyNumberFormat="1" applyFont="1" applyProtection="1">
      <alignment vertical="center"/>
    </xf>
    <xf numFmtId="0" fontId="64" fillId="0" borderId="0" xfId="2" applyFont="1" applyProtection="1">
      <alignment vertical="center"/>
    </xf>
    <xf numFmtId="0" fontId="56" fillId="4" borderId="0" xfId="2" applyFont="1" applyFill="1" applyAlignment="1" applyProtection="1">
      <alignment horizontal="center" vertical="center"/>
    </xf>
    <xf numFmtId="177" fontId="56" fillId="0" borderId="0" xfId="2" applyNumberFormat="1" applyFont="1" applyProtection="1">
      <alignment vertical="center"/>
    </xf>
    <xf numFmtId="0" fontId="56" fillId="4" borderId="0" xfId="2" applyFont="1" applyFill="1" applyProtection="1">
      <alignment vertical="center"/>
    </xf>
    <xf numFmtId="177" fontId="52" fillId="0" borderId="0" xfId="2" applyNumberFormat="1" applyFont="1" applyProtection="1">
      <alignment vertical="center"/>
    </xf>
    <xf numFmtId="0" fontId="31" fillId="4" borderId="0" xfId="0" applyFont="1" applyFill="1" applyProtection="1">
      <alignment vertical="center"/>
    </xf>
    <xf numFmtId="0" fontId="32" fillId="4" borderId="0" xfId="0" applyFont="1" applyFill="1" applyProtection="1">
      <alignment vertical="center"/>
    </xf>
    <xf numFmtId="0" fontId="54" fillId="0" borderId="0" xfId="2" applyFont="1" applyFill="1" applyAlignment="1" applyProtection="1">
      <alignment horizontal="center" vertical="center"/>
    </xf>
    <xf numFmtId="0" fontId="55" fillId="0" borderId="0" xfId="2" applyFont="1" applyFill="1" applyAlignment="1" applyProtection="1">
      <alignment horizontal="center" vertical="center"/>
    </xf>
    <xf numFmtId="0" fontId="59" fillId="0" borderId="0" xfId="2" applyFont="1" applyFill="1" applyAlignment="1" applyProtection="1">
      <alignment horizontal="left" vertical="center"/>
    </xf>
    <xf numFmtId="0" fontId="55" fillId="0" borderId="0" xfId="2" applyFont="1" applyFill="1" applyAlignment="1" applyProtection="1">
      <alignment horizontal="left" vertical="center"/>
    </xf>
    <xf numFmtId="0" fontId="54" fillId="0" borderId="0" xfId="2" applyFont="1" applyFill="1" applyAlignment="1" applyProtection="1">
      <alignment horizontal="left" vertical="center"/>
    </xf>
    <xf numFmtId="38" fontId="49" fillId="4" borderId="28" xfId="13" applyFont="1" applyFill="1" applyBorder="1" applyAlignment="1" applyProtection="1">
      <alignment vertical="center"/>
    </xf>
    <xf numFmtId="0" fontId="73" fillId="0" borderId="0" xfId="11" applyFont="1" applyAlignment="1">
      <alignment horizontal="center" vertical="center"/>
    </xf>
    <xf numFmtId="0" fontId="83" fillId="0" borderId="0" xfId="11" applyFont="1" applyAlignment="1">
      <alignment horizontal="center" vertical="center" wrapText="1"/>
    </xf>
    <xf numFmtId="0" fontId="84" fillId="0" borderId="0" xfId="11" applyFont="1" applyAlignment="1">
      <alignment horizontal="center" vertical="center" wrapText="1"/>
    </xf>
    <xf numFmtId="0" fontId="84" fillId="0" borderId="0" xfId="11" applyFont="1">
      <alignment vertical="center"/>
    </xf>
    <xf numFmtId="38" fontId="81" fillId="0" borderId="13" xfId="9" applyFont="1" applyFill="1" applyBorder="1" applyAlignment="1">
      <alignment vertical="center" wrapText="1"/>
    </xf>
    <xf numFmtId="0" fontId="73" fillId="11" borderId="3" xfId="11" applyFont="1" applyFill="1" applyBorder="1" applyAlignment="1">
      <alignment horizontal="center" vertical="center"/>
    </xf>
    <xf numFmtId="0" fontId="73" fillId="11" borderId="2" xfId="11" applyFont="1" applyFill="1" applyBorder="1" applyAlignment="1">
      <alignment horizontal="center" vertical="center"/>
    </xf>
    <xf numFmtId="0" fontId="17" fillId="0" borderId="8" xfId="2" applyFont="1" applyBorder="1">
      <alignment vertical="center"/>
    </xf>
    <xf numFmtId="38" fontId="81" fillId="0" borderId="0" xfId="9" applyFont="1" applyFill="1" applyBorder="1" applyAlignment="1">
      <alignment vertical="center" wrapText="1"/>
    </xf>
    <xf numFmtId="0" fontId="17" fillId="0" borderId="13" xfId="24" applyFont="1" applyBorder="1">
      <alignment vertical="center"/>
    </xf>
    <xf numFmtId="0" fontId="17" fillId="0" borderId="0" xfId="24" applyFont="1">
      <alignment vertical="center"/>
    </xf>
    <xf numFmtId="56" fontId="73" fillId="0" borderId="0" xfId="11" quotePrefix="1" applyNumberFormat="1" applyFont="1">
      <alignment vertical="center"/>
    </xf>
    <xf numFmtId="0" fontId="73" fillId="0" borderId="0" xfId="11" applyFont="1" applyAlignment="1">
      <alignment vertical="center" wrapText="1"/>
    </xf>
    <xf numFmtId="0" fontId="66" fillId="3" borderId="4" xfId="0" applyFont="1" applyFill="1" applyBorder="1" applyAlignment="1" applyProtection="1">
      <alignment horizontal="center" vertical="center"/>
      <protection locked="0"/>
    </xf>
    <xf numFmtId="0" fontId="0" fillId="0" borderId="4" xfId="0" applyBorder="1">
      <alignment vertical="center"/>
    </xf>
    <xf numFmtId="0" fontId="41" fillId="4" borderId="0" xfId="2" applyFont="1" applyFill="1" applyProtection="1">
      <alignment vertical="center"/>
    </xf>
    <xf numFmtId="0" fontId="33" fillId="4" borderId="0" xfId="2" applyFont="1" applyFill="1" applyProtection="1">
      <alignment vertical="center"/>
    </xf>
    <xf numFmtId="0" fontId="33" fillId="4" borderId="0" xfId="2" quotePrefix="1" applyFont="1" applyFill="1" applyProtection="1">
      <alignment vertical="center"/>
    </xf>
    <xf numFmtId="0" fontId="32" fillId="4" borderId="0" xfId="0" applyFont="1" applyFill="1" applyAlignment="1" applyProtection="1">
      <alignment horizontal="right" vertical="center"/>
    </xf>
    <xf numFmtId="0" fontId="45" fillId="4" borderId="0" xfId="24" applyFont="1" applyFill="1" applyAlignment="1" applyProtection="1">
      <alignment vertical="center" wrapText="1"/>
    </xf>
    <xf numFmtId="0" fontId="46" fillId="4" borderId="0" xfId="2" applyFont="1" applyFill="1" applyProtection="1">
      <alignment vertical="center"/>
    </xf>
    <xf numFmtId="0" fontId="36" fillId="4" borderId="0" xfId="0" applyFont="1" applyFill="1" applyProtection="1">
      <alignment vertical="center"/>
    </xf>
    <xf numFmtId="0" fontId="37" fillId="4" borderId="0" xfId="0" applyFont="1" applyFill="1" applyProtection="1">
      <alignment vertical="center"/>
    </xf>
    <xf numFmtId="0" fontId="35" fillId="4" borderId="0" xfId="2" applyFont="1" applyFill="1" applyAlignment="1" applyProtection="1">
      <alignment horizontal="center" vertical="center"/>
    </xf>
    <xf numFmtId="0" fontId="44" fillId="4" borderId="0" xfId="2" applyFont="1" applyFill="1" applyAlignment="1" applyProtection="1">
      <alignment vertical="center" wrapText="1"/>
    </xf>
    <xf numFmtId="0" fontId="41" fillId="4" borderId="28" xfId="2" applyFont="1" applyFill="1" applyBorder="1" applyProtection="1">
      <alignment vertical="center"/>
    </xf>
    <xf numFmtId="0" fontId="32" fillId="4" borderId="28" xfId="0" applyFont="1" applyFill="1" applyBorder="1" applyAlignment="1" applyProtection="1">
      <alignment horizontal="right" vertical="center"/>
    </xf>
    <xf numFmtId="0" fontId="29" fillId="0" borderId="0" xfId="0" applyFont="1">
      <alignment vertical="center"/>
    </xf>
    <xf numFmtId="0" fontId="88" fillId="0" borderId="0" xfId="0" applyFont="1">
      <alignment vertical="center"/>
    </xf>
    <xf numFmtId="0" fontId="17" fillId="0" borderId="0" xfId="2" applyFont="1" applyFill="1" applyAlignment="1">
      <alignment horizontal="left" vertical="center"/>
    </xf>
    <xf numFmtId="0" fontId="37" fillId="0" borderId="38" xfId="0" quotePrefix="1" applyFont="1" applyBorder="1" applyAlignment="1" applyProtection="1">
      <alignment horizontal="center" vertical="center"/>
    </xf>
    <xf numFmtId="0" fontId="78" fillId="0" borderId="0" xfId="25">
      <alignment vertical="center"/>
    </xf>
    <xf numFmtId="0" fontId="93" fillId="0" borderId="0" xfId="2" applyFont="1" applyProtection="1">
      <alignment vertical="center"/>
    </xf>
    <xf numFmtId="0" fontId="78" fillId="0" borderId="0" xfId="25">
      <alignment vertical="center"/>
    </xf>
    <xf numFmtId="0" fontId="93" fillId="0" borderId="0" xfId="2" applyFont="1" applyProtection="1">
      <alignment vertical="center"/>
    </xf>
    <xf numFmtId="0" fontId="78" fillId="0" borderId="0" xfId="25">
      <alignment vertical="center"/>
    </xf>
    <xf numFmtId="0" fontId="93" fillId="0" borderId="0" xfId="2" applyFont="1" applyProtection="1">
      <alignment vertical="center"/>
    </xf>
    <xf numFmtId="0" fontId="78" fillId="0" borderId="0" xfId="25">
      <alignment vertical="center"/>
    </xf>
    <xf numFmtId="0" fontId="93" fillId="0" borderId="0" xfId="2" applyFont="1" applyProtection="1">
      <alignment vertical="center"/>
    </xf>
    <xf numFmtId="0" fontId="78" fillId="0" borderId="0" xfId="25">
      <alignment vertical="center"/>
    </xf>
    <xf numFmtId="0" fontId="93" fillId="0" borderId="0" xfId="2" applyFont="1" applyProtection="1">
      <alignment vertical="center"/>
    </xf>
    <xf numFmtId="0" fontId="78" fillId="0" borderId="0" xfId="25">
      <alignment vertical="center"/>
    </xf>
    <xf numFmtId="0" fontId="25" fillId="0" borderId="0" xfId="2" applyFont="1" applyProtection="1">
      <alignment vertical="center"/>
    </xf>
    <xf numFmtId="0" fontId="93" fillId="0" borderId="0" xfId="2" applyFont="1" applyProtection="1">
      <alignment vertical="center"/>
    </xf>
    <xf numFmtId="0" fontId="94" fillId="0" borderId="0" xfId="2" applyFont="1" applyProtection="1">
      <alignment vertical="center"/>
    </xf>
    <xf numFmtId="0" fontId="95" fillId="4" borderId="0" xfId="2" applyFont="1" applyFill="1" applyProtection="1">
      <alignment vertical="center"/>
    </xf>
    <xf numFmtId="0" fontId="96" fillId="4" borderId="0" xfId="2" applyFont="1" applyFill="1" applyProtection="1">
      <alignment vertical="center"/>
    </xf>
    <xf numFmtId="0" fontId="98" fillId="0" borderId="0" xfId="2" applyFont="1" applyProtection="1">
      <alignment vertical="center"/>
    </xf>
    <xf numFmtId="0" fontId="25" fillId="4" borderId="0" xfId="2" applyFont="1" applyFill="1" applyProtection="1">
      <alignment vertical="center"/>
    </xf>
    <xf numFmtId="0" fontId="99" fillId="4" borderId="0" xfId="2" applyFont="1" applyFill="1" applyProtection="1">
      <alignment vertical="center"/>
    </xf>
    <xf numFmtId="0" fontId="100" fillId="0" borderId="0" xfId="11" applyFont="1">
      <alignment vertical="center"/>
    </xf>
    <xf numFmtId="0" fontId="100" fillId="0" borderId="0" xfId="11" applyFont="1" applyAlignment="1">
      <alignment vertical="center" wrapText="1"/>
    </xf>
    <xf numFmtId="0" fontId="70" fillId="13" borderId="4" xfId="0" applyFont="1" applyFill="1" applyBorder="1" applyAlignment="1">
      <alignment horizontal="center" vertical="center"/>
    </xf>
    <xf numFmtId="0" fontId="38" fillId="0" borderId="0" xfId="57" applyFont="1">
      <alignment vertical="center"/>
    </xf>
    <xf numFmtId="177" fontId="38" fillId="0" borderId="0" xfId="57" applyNumberFormat="1" applyFont="1">
      <alignment vertical="center"/>
    </xf>
    <xf numFmtId="0" fontId="69" fillId="0" borderId="0" xfId="57" applyFont="1">
      <alignment vertical="center"/>
    </xf>
    <xf numFmtId="0" fontId="70" fillId="0" borderId="0" xfId="57" applyFont="1">
      <alignment vertical="center"/>
    </xf>
    <xf numFmtId="0" fontId="4" fillId="0" borderId="0" xfId="57">
      <alignment vertical="center"/>
    </xf>
    <xf numFmtId="20" fontId="38" fillId="0" borderId="0" xfId="57" applyNumberFormat="1" applyFont="1">
      <alignment vertical="center"/>
    </xf>
    <xf numFmtId="0" fontId="38" fillId="0" borderId="0" xfId="57" applyFont="1" applyAlignment="1">
      <alignment horizontal="right" vertical="center"/>
    </xf>
    <xf numFmtId="178" fontId="38" fillId="0" borderId="0" xfId="57" applyNumberFormat="1" applyFont="1">
      <alignment vertical="center"/>
    </xf>
    <xf numFmtId="177" fontId="38" fillId="0" borderId="0" xfId="57" applyNumberFormat="1" applyFont="1" applyAlignment="1">
      <alignment horizontal="left" vertical="center"/>
    </xf>
    <xf numFmtId="176" fontId="38" fillId="3" borderId="4" xfId="57" applyNumberFormat="1" applyFont="1" applyFill="1" applyBorder="1" applyAlignment="1" applyProtection="1">
      <alignment horizontal="right" vertical="center"/>
      <protection locked="0"/>
    </xf>
    <xf numFmtId="176" fontId="38" fillId="3" borderId="4" xfId="57" applyNumberFormat="1" applyFont="1" applyFill="1" applyBorder="1" applyProtection="1">
      <alignment vertical="center"/>
      <protection locked="0"/>
    </xf>
    <xf numFmtId="179" fontId="38" fillId="0" borderId="0" xfId="57" applyNumberFormat="1" applyFont="1">
      <alignment vertical="center"/>
    </xf>
    <xf numFmtId="0" fontId="65" fillId="0" borderId="0" xfId="57" applyFont="1" applyAlignment="1">
      <alignment vertical="center" wrapText="1"/>
    </xf>
    <xf numFmtId="0" fontId="26" fillId="0" borderId="0" xfId="57" applyFont="1" applyAlignment="1">
      <alignment vertical="center" wrapText="1"/>
    </xf>
    <xf numFmtId="0" fontId="65" fillId="0" borderId="0" xfId="57" quotePrefix="1" applyFont="1">
      <alignment vertical="center"/>
    </xf>
    <xf numFmtId="0" fontId="65" fillId="0" borderId="0" xfId="57" applyFont="1">
      <alignment vertical="center"/>
    </xf>
    <xf numFmtId="0" fontId="38" fillId="0" borderId="0" xfId="57" quotePrefix="1" applyFont="1">
      <alignment vertical="center"/>
    </xf>
    <xf numFmtId="0" fontId="38" fillId="0" borderId="0" xfId="57" applyFont="1" applyAlignment="1">
      <alignment vertical="center" wrapText="1"/>
    </xf>
    <xf numFmtId="0" fontId="38" fillId="0" borderId="0" xfId="57" applyFont="1" applyAlignment="1">
      <alignment horizontal="center" vertical="center" wrapText="1"/>
    </xf>
    <xf numFmtId="0" fontId="30" fillId="0" borderId="0" xfId="57" applyFont="1">
      <alignment vertical="center"/>
    </xf>
    <xf numFmtId="0" fontId="38" fillId="0" borderId="0" xfId="57" applyFont="1" applyAlignment="1">
      <alignment horizontal="left" vertical="center"/>
    </xf>
    <xf numFmtId="0" fontId="30" fillId="0" borderId="0" xfId="57" applyFont="1" applyAlignment="1">
      <alignment horizontal="left" vertical="center"/>
    </xf>
    <xf numFmtId="0" fontId="72" fillId="0" borderId="0" xfId="57" quotePrefix="1" applyFont="1" applyAlignment="1">
      <alignment vertical="top"/>
    </xf>
    <xf numFmtId="0" fontId="27" fillId="0" borderId="0" xfId="57" applyFont="1" applyAlignment="1">
      <alignment vertical="top"/>
    </xf>
    <xf numFmtId="0" fontId="28" fillId="0" borderId="0" xfId="57" applyFont="1" applyAlignment="1">
      <alignment vertical="top" wrapText="1"/>
    </xf>
    <xf numFmtId="0" fontId="28" fillId="0" borderId="0" xfId="57" applyFont="1" applyAlignment="1">
      <alignment vertical="top"/>
    </xf>
    <xf numFmtId="0" fontId="72" fillId="0" borderId="0" xfId="57" applyFont="1" applyAlignment="1">
      <alignment horizontal="left" vertical="center"/>
    </xf>
    <xf numFmtId="0" fontId="65" fillId="0" borderId="0" xfId="57" applyFont="1" applyAlignment="1">
      <alignment horizontal="left" vertical="center"/>
    </xf>
    <xf numFmtId="0" fontId="30" fillId="0" borderId="0" xfId="57" applyFont="1" applyAlignment="1">
      <alignment vertical="top" wrapText="1"/>
    </xf>
    <xf numFmtId="0" fontId="65" fillId="0" borderId="0" xfId="57" applyFont="1" applyAlignment="1">
      <alignment vertical="top" wrapText="1"/>
    </xf>
    <xf numFmtId="0" fontId="29" fillId="0" borderId="0" xfId="57" applyFont="1">
      <alignment vertical="center"/>
    </xf>
    <xf numFmtId="0" fontId="38" fillId="0" borderId="0" xfId="57" applyFont="1" applyAlignment="1">
      <alignment vertical="top"/>
    </xf>
    <xf numFmtId="0" fontId="38" fillId="0" borderId="0" xfId="57" applyFont="1" applyAlignment="1">
      <alignment vertical="top" wrapText="1"/>
    </xf>
    <xf numFmtId="0" fontId="38" fillId="0" borderId="42" xfId="57" applyFont="1" applyBorder="1">
      <alignment vertical="center"/>
    </xf>
    <xf numFmtId="0" fontId="38" fillId="0" borderId="4" xfId="57" applyFont="1" applyBorder="1" applyAlignment="1">
      <alignment horizontal="left" vertical="top"/>
    </xf>
    <xf numFmtId="0" fontId="38" fillId="0" borderId="4" xfId="57" applyFont="1" applyBorder="1">
      <alignment vertical="center"/>
    </xf>
    <xf numFmtId="0" fontId="38" fillId="0" borderId="43" xfId="57" applyFont="1" applyBorder="1">
      <alignment vertical="center"/>
    </xf>
    <xf numFmtId="0" fontId="38" fillId="0" borderId="4" xfId="57" applyFont="1" applyBorder="1" applyAlignment="1">
      <alignment vertical="top"/>
    </xf>
    <xf numFmtId="0" fontId="38" fillId="0" borderId="44" xfId="57" applyFont="1" applyBorder="1">
      <alignment vertical="center"/>
    </xf>
    <xf numFmtId="0" fontId="38" fillId="0" borderId="42" xfId="57" applyFont="1" applyBorder="1" applyAlignment="1">
      <alignment vertical="top"/>
    </xf>
    <xf numFmtId="0" fontId="38" fillId="0" borderId="44" xfId="57" applyFont="1" applyBorder="1" applyAlignment="1">
      <alignment vertical="top"/>
    </xf>
    <xf numFmtId="0" fontId="41" fillId="0" borderId="0" xfId="2" applyFont="1" applyFill="1" applyProtection="1">
      <alignment vertical="center"/>
    </xf>
    <xf numFmtId="0" fontId="52" fillId="0" borderId="0" xfId="2" applyFont="1" applyFill="1" applyAlignment="1" applyProtection="1">
      <alignment horizontal="left" vertical="center"/>
    </xf>
    <xf numFmtId="0" fontId="52" fillId="0" borderId="0" xfId="2" applyFont="1" applyFill="1" applyProtection="1">
      <alignment vertical="center"/>
    </xf>
    <xf numFmtId="0" fontId="60" fillId="0" borderId="0" xfId="2" quotePrefix="1" applyFont="1" applyFill="1" applyProtection="1">
      <alignment vertical="center"/>
    </xf>
    <xf numFmtId="0" fontId="0" fillId="0" borderId="0" xfId="0">
      <alignment vertical="center"/>
    </xf>
    <xf numFmtId="0" fontId="0" fillId="0" borderId="0" xfId="0">
      <alignment vertical="center"/>
    </xf>
    <xf numFmtId="0" fontId="81" fillId="15" borderId="0" xfId="2" applyFont="1" applyFill="1" applyProtection="1">
      <alignment vertical="center"/>
    </xf>
    <xf numFmtId="0" fontId="80" fillId="0" borderId="28" xfId="2" applyFont="1" applyFill="1" applyBorder="1" applyProtection="1">
      <alignment vertical="center"/>
    </xf>
    <xf numFmtId="0" fontId="38" fillId="3" borderId="4" xfId="57" applyFont="1" applyFill="1" applyBorder="1" applyAlignment="1" applyProtection="1">
      <alignment horizontal="right" vertical="center" wrapText="1"/>
      <protection locked="0"/>
    </xf>
    <xf numFmtId="0" fontId="38" fillId="3" borderId="4" xfId="57" applyFont="1" applyFill="1" applyBorder="1" applyAlignment="1" applyProtection="1">
      <alignment horizontal="center" vertical="center" wrapText="1"/>
      <protection locked="0"/>
    </xf>
    <xf numFmtId="0" fontId="38" fillId="0" borderId="0" xfId="57" applyFont="1" applyProtection="1">
      <alignment vertical="center"/>
    </xf>
    <xf numFmtId="177" fontId="38" fillId="0" borderId="0" xfId="57" applyNumberFormat="1" applyFont="1" applyProtection="1">
      <alignment vertical="center"/>
    </xf>
    <xf numFmtId="0" fontId="69" fillId="0" borderId="0" xfId="57" applyFont="1" applyProtection="1">
      <alignment vertical="center"/>
    </xf>
    <xf numFmtId="0" fontId="70" fillId="0" borderId="0" xfId="57" applyFont="1" applyProtection="1">
      <alignment vertical="center"/>
    </xf>
    <xf numFmtId="0" fontId="4" fillId="0" borderId="0" xfId="57" applyProtection="1">
      <alignment vertical="center"/>
    </xf>
    <xf numFmtId="20" fontId="38" fillId="0" borderId="0" xfId="57" applyNumberFormat="1" applyFont="1" applyProtection="1">
      <alignment vertical="center"/>
    </xf>
    <xf numFmtId="0" fontId="38" fillId="0" borderId="0" xfId="57" applyFont="1" applyAlignment="1" applyProtection="1">
      <alignment horizontal="right" vertical="center"/>
    </xf>
    <xf numFmtId="178" fontId="38" fillId="0" borderId="0" xfId="57" applyNumberFormat="1" applyFont="1" applyProtection="1">
      <alignment vertical="center"/>
    </xf>
    <xf numFmtId="177" fontId="38" fillId="0" borderId="0" xfId="57" applyNumberFormat="1" applyFont="1" applyAlignment="1" applyProtection="1">
      <alignment horizontal="left" vertical="center"/>
    </xf>
    <xf numFmtId="179" fontId="38" fillId="0" borderId="0" xfId="57" applyNumberFormat="1" applyFont="1" applyProtection="1">
      <alignment vertical="center"/>
    </xf>
    <xf numFmtId="0" fontId="65" fillId="0" borderId="0" xfId="57" applyFont="1" applyAlignment="1" applyProtection="1">
      <alignment vertical="center" wrapText="1"/>
    </xf>
    <xf numFmtId="0" fontId="26" fillId="0" borderId="0" xfId="57" applyFont="1" applyAlignment="1" applyProtection="1">
      <alignment vertical="center" wrapText="1"/>
    </xf>
    <xf numFmtId="0" fontId="65" fillId="0" borderId="0" xfId="57" quotePrefix="1" applyFont="1" applyProtection="1">
      <alignment vertical="center"/>
    </xf>
    <xf numFmtId="0" fontId="65" fillId="0" borderId="0" xfId="57" applyFont="1" applyProtection="1">
      <alignment vertical="center"/>
    </xf>
    <xf numFmtId="0" fontId="30" fillId="0" borderId="0" xfId="57" applyFont="1" applyProtection="1">
      <alignment vertical="center"/>
    </xf>
    <xf numFmtId="0" fontId="38" fillId="0" borderId="0" xfId="57" applyFont="1" applyAlignment="1" applyProtection="1">
      <alignment horizontal="left" vertical="center"/>
    </xf>
    <xf numFmtId="0" fontId="30" fillId="0" borderId="0" xfId="57" applyFont="1" applyAlignment="1" applyProtection="1">
      <alignment horizontal="left" vertical="center"/>
    </xf>
    <xf numFmtId="0" fontId="38" fillId="0" borderId="0" xfId="57" applyFont="1" applyAlignment="1" applyProtection="1">
      <alignment horizontal="center" vertical="center" wrapText="1"/>
    </xf>
    <xf numFmtId="0" fontId="0" fillId="0" borderId="0" xfId="0" applyAlignment="1" applyProtection="1">
      <alignment vertical="center" wrapText="1"/>
    </xf>
    <xf numFmtId="0" fontId="0" fillId="0" borderId="0" xfId="0" applyProtection="1">
      <alignment vertical="center"/>
    </xf>
    <xf numFmtId="0" fontId="72" fillId="0" borderId="0" xfId="57" quotePrefix="1" applyFont="1" applyAlignment="1" applyProtection="1">
      <alignment vertical="top"/>
    </xf>
    <xf numFmtId="0" fontId="28" fillId="0" borderId="0" xfId="57" applyFont="1" applyAlignment="1" applyProtection="1">
      <alignment vertical="top"/>
    </xf>
    <xf numFmtId="0" fontId="28" fillId="0" borderId="0" xfId="57" applyFont="1" applyAlignment="1" applyProtection="1">
      <alignment vertical="top" wrapText="1"/>
    </xf>
    <xf numFmtId="0" fontId="38" fillId="0" borderId="0" xfId="57" quotePrefix="1" applyFont="1" applyAlignment="1" applyProtection="1">
      <alignment horizontal="left" vertical="center"/>
    </xf>
    <xf numFmtId="0" fontId="4" fillId="3" borderId="4" xfId="57" applyFill="1" applyBorder="1" applyProtection="1">
      <alignment vertical="center"/>
      <protection locked="0"/>
    </xf>
    <xf numFmtId="0" fontId="104" fillId="3" borderId="4" xfId="0" applyFont="1" applyFill="1" applyBorder="1" applyAlignment="1" applyProtection="1">
      <alignment horizontal="center" vertical="center"/>
      <protection locked="0"/>
    </xf>
    <xf numFmtId="0" fontId="60" fillId="0" borderId="0" xfId="2" applyFont="1" applyAlignment="1" applyProtection="1">
      <alignment horizontal="center" vertical="center"/>
    </xf>
    <xf numFmtId="0" fontId="17" fillId="0" borderId="0" xfId="0" applyFont="1">
      <alignment vertical="center"/>
    </xf>
    <xf numFmtId="0" fontId="62" fillId="0" borderId="0" xfId="2" applyFont="1" applyAlignment="1" applyProtection="1">
      <alignment horizontal="left" vertical="center"/>
    </xf>
    <xf numFmtId="0" fontId="60" fillId="0" borderId="0" xfId="2" applyFont="1" applyFill="1" applyAlignment="1" applyProtection="1">
      <alignment horizontal="center" vertical="center"/>
    </xf>
    <xf numFmtId="0" fontId="52" fillId="0" borderId="0" xfId="2" quotePrefix="1" applyFont="1" applyFill="1" applyProtection="1">
      <alignment vertical="center"/>
    </xf>
    <xf numFmtId="0" fontId="17" fillId="0" borderId="0" xfId="15" applyFont="1" applyProtection="1">
      <alignment vertical="center"/>
    </xf>
    <xf numFmtId="0" fontId="100" fillId="0" borderId="0" xfId="15" applyFont="1" applyProtection="1">
      <alignment vertical="center"/>
    </xf>
    <xf numFmtId="38" fontId="26" fillId="5" borderId="0" xfId="26" applyFont="1" applyFill="1" applyAlignment="1" applyProtection="1">
      <alignment horizontal="left" vertical="top"/>
    </xf>
    <xf numFmtId="0" fontId="127" fillId="0" borderId="0" xfId="15" applyFont="1" applyAlignment="1" applyProtection="1">
      <alignment vertical="center" wrapText="1"/>
    </xf>
    <xf numFmtId="38" fontId="81" fillId="0" borderId="13" xfId="26" applyFont="1" applyFill="1" applyBorder="1" applyAlignment="1" applyProtection="1">
      <alignment vertical="center" wrapText="1"/>
    </xf>
    <xf numFmtId="0" fontId="127" fillId="0" borderId="0" xfId="15" applyFont="1" applyAlignment="1" applyProtection="1">
      <alignment horizontal="center" vertical="center" wrapText="1"/>
    </xf>
    <xf numFmtId="38" fontId="27" fillId="4" borderId="0" xfId="26" applyFont="1" applyFill="1" applyBorder="1" applyAlignment="1" applyProtection="1">
      <alignment horizontal="center" vertical="center" wrapText="1"/>
    </xf>
    <xf numFmtId="0" fontId="17" fillId="4" borderId="0" xfId="15" applyFont="1" applyFill="1" applyProtection="1">
      <alignment vertical="center"/>
    </xf>
    <xf numFmtId="0" fontId="128" fillId="0" borderId="0" xfId="15" applyFont="1" applyProtection="1">
      <alignment vertical="center"/>
    </xf>
    <xf numFmtId="0" fontId="17" fillId="0" borderId="11" xfId="15" applyFont="1" applyBorder="1" applyProtection="1">
      <alignment vertical="center"/>
    </xf>
    <xf numFmtId="0" fontId="17" fillId="0" borderId="0" xfId="15" applyFont="1" applyAlignment="1" applyProtection="1">
      <alignment horizontal="center" vertical="center"/>
    </xf>
    <xf numFmtId="0" fontId="129" fillId="0" borderId="0" xfId="15" applyFont="1" applyProtection="1">
      <alignment vertical="center"/>
    </xf>
    <xf numFmtId="0" fontId="29" fillId="0" borderId="0" xfId="15" applyFont="1" applyFill="1" applyProtection="1">
      <alignment vertical="center"/>
    </xf>
    <xf numFmtId="0" fontId="17" fillId="0" borderId="4" xfId="15" applyFont="1" applyBorder="1" applyAlignment="1" applyProtection="1">
      <alignment horizontal="centerContinuous" vertical="center"/>
    </xf>
    <xf numFmtId="38" fontId="26" fillId="5" borderId="0" xfId="9" applyFont="1" applyFill="1" applyAlignment="1" applyProtection="1">
      <alignment vertical="top"/>
    </xf>
    <xf numFmtId="0" fontId="100" fillId="0" borderId="0" xfId="0" applyFont="1">
      <alignment vertical="center"/>
    </xf>
    <xf numFmtId="0" fontId="17" fillId="0" borderId="0" xfId="15" applyFont="1">
      <alignment vertical="center"/>
    </xf>
    <xf numFmtId="38" fontId="26" fillId="5" borderId="0" xfId="9" applyFont="1" applyFill="1" applyAlignment="1" applyProtection="1">
      <alignment horizontal="left" vertical="top"/>
    </xf>
    <xf numFmtId="0" fontId="127" fillId="0" borderId="0" xfId="15" applyFont="1" applyAlignment="1">
      <alignment vertical="center" wrapText="1"/>
    </xf>
    <xf numFmtId="38" fontId="81" fillId="0" borderId="0" xfId="9" applyFont="1" applyFill="1" applyBorder="1" applyAlignment="1" applyProtection="1">
      <alignment vertical="center" wrapText="1"/>
    </xf>
    <xf numFmtId="0" fontId="100" fillId="0" borderId="0" xfId="15" applyFont="1">
      <alignment vertical="center"/>
    </xf>
    <xf numFmtId="38" fontId="27" fillId="5" borderId="0" xfId="9" applyFont="1" applyFill="1" applyBorder="1" applyAlignment="1" applyProtection="1">
      <alignment horizontal="center" vertical="center" wrapText="1"/>
    </xf>
    <xf numFmtId="38" fontId="27" fillId="4" borderId="0" xfId="9" applyFont="1" applyFill="1" applyBorder="1" applyAlignment="1" applyProtection="1">
      <alignment horizontal="center" vertical="center" wrapText="1"/>
    </xf>
    <xf numFmtId="0" fontId="130" fillId="0" borderId="0" xfId="15" applyFont="1">
      <alignment vertical="center"/>
    </xf>
    <xf numFmtId="0" fontId="68" fillId="0" borderId="0" xfId="21" quotePrefix="1" applyFont="1" applyProtection="1">
      <alignment vertical="center"/>
    </xf>
    <xf numFmtId="0" fontId="30" fillId="0" borderId="0" xfId="2" applyFont="1" applyProtection="1">
      <alignment vertical="center"/>
    </xf>
    <xf numFmtId="0" fontId="30" fillId="0" borderId="0" xfId="15" applyFont="1" applyProtection="1">
      <alignment vertical="center"/>
    </xf>
    <xf numFmtId="0" fontId="30" fillId="0" borderId="0" xfId="15" applyFont="1">
      <alignment vertical="center"/>
    </xf>
    <xf numFmtId="0" fontId="100" fillId="0" borderId="0" xfId="2" applyFont="1">
      <alignment vertical="center"/>
    </xf>
    <xf numFmtId="0" fontId="17" fillId="0" borderId="0" xfId="14" applyFont="1">
      <alignment vertical="center"/>
    </xf>
    <xf numFmtId="0" fontId="100" fillId="0" borderId="0" xfId="14" applyFont="1">
      <alignment vertical="center"/>
    </xf>
    <xf numFmtId="0" fontId="75" fillId="0" borderId="0" xfId="2" applyFont="1" applyAlignment="1" applyProtection="1">
      <alignment horizontal="center" vertical="center"/>
    </xf>
    <xf numFmtId="0" fontId="17" fillId="4" borderId="0" xfId="2" applyFont="1" applyFill="1" applyAlignment="1" applyProtection="1">
      <alignment horizontal="center" vertical="center"/>
    </xf>
    <xf numFmtId="0" fontId="30" fillId="4" borderId="0" xfId="15" applyFont="1" applyFill="1" applyProtection="1">
      <alignment vertical="center"/>
    </xf>
    <xf numFmtId="0" fontId="86" fillId="4" borderId="0" xfId="2" applyFont="1" applyFill="1" applyAlignment="1" applyProtection="1">
      <alignment horizontal="center" vertical="center"/>
    </xf>
    <xf numFmtId="0" fontId="86" fillId="6" borderId="0" xfId="2" applyFont="1" applyFill="1" applyAlignment="1" applyProtection="1">
      <alignment horizontal="center" vertical="center" wrapText="1"/>
    </xf>
    <xf numFmtId="0" fontId="17" fillId="2" borderId="0" xfId="15" applyFont="1" applyFill="1" applyAlignment="1">
      <alignment vertical="center" wrapText="1"/>
    </xf>
    <xf numFmtId="0" fontId="17" fillId="2" borderId="0" xfId="15" applyFont="1" applyFill="1" applyAlignment="1" applyProtection="1">
      <alignment vertical="center" wrapText="1"/>
    </xf>
    <xf numFmtId="0" fontId="17" fillId="0" borderId="0" xfId="15" applyFont="1" applyAlignment="1">
      <alignment horizontal="center" vertical="center"/>
    </xf>
    <xf numFmtId="0" fontId="17" fillId="3" borderId="0" xfId="15" applyFont="1" applyFill="1">
      <alignment vertical="center"/>
    </xf>
    <xf numFmtId="0" fontId="17" fillId="0" borderId="0" xfId="15" applyFont="1" applyFill="1" applyAlignment="1">
      <alignment horizontal="center" vertical="center"/>
    </xf>
    <xf numFmtId="0" fontId="17" fillId="2" borderId="0" xfId="15" applyFont="1" applyFill="1" applyProtection="1">
      <alignment vertical="center"/>
    </xf>
    <xf numFmtId="0" fontId="17" fillId="0" borderId="0" xfId="15" applyFont="1" applyFill="1">
      <alignment vertical="center"/>
    </xf>
    <xf numFmtId="0" fontId="17" fillId="3" borderId="0" xfId="15" applyFont="1" applyFill="1" applyProtection="1">
      <alignment vertical="center"/>
    </xf>
    <xf numFmtId="38" fontId="17" fillId="3" borderId="0" xfId="18" applyFont="1" applyFill="1" applyBorder="1" applyAlignment="1" applyProtection="1">
      <alignment vertical="center"/>
    </xf>
    <xf numFmtId="0" fontId="29" fillId="0" borderId="0" xfId="15" applyFont="1" applyProtection="1">
      <alignment vertical="center"/>
    </xf>
    <xf numFmtId="181" fontId="28" fillId="0" borderId="60" xfId="58" applyNumberFormat="1" applyFont="1" applyFill="1" applyBorder="1" applyAlignment="1" applyProtection="1">
      <alignment horizontal="left" vertical="center" wrapText="1"/>
    </xf>
    <xf numFmtId="181" fontId="28" fillId="0" borderId="65" xfId="58" applyNumberFormat="1" applyFont="1" applyFill="1" applyBorder="1" applyAlignment="1" applyProtection="1">
      <alignment horizontal="left" vertical="center" wrapText="1"/>
    </xf>
    <xf numFmtId="181" fontId="28" fillId="0" borderId="70" xfId="58" applyNumberFormat="1" applyFont="1" applyFill="1" applyBorder="1" applyAlignment="1" applyProtection="1">
      <alignment horizontal="left" vertical="center" wrapText="1"/>
    </xf>
    <xf numFmtId="181" fontId="28" fillId="0" borderId="75" xfId="58" applyNumberFormat="1" applyFont="1" applyFill="1" applyBorder="1" applyAlignment="1" applyProtection="1">
      <alignment horizontal="left" vertical="center" wrapText="1"/>
    </xf>
    <xf numFmtId="181" fontId="28" fillId="0" borderId="79" xfId="58" applyNumberFormat="1" applyFont="1" applyFill="1" applyBorder="1" applyAlignment="1" applyProtection="1">
      <alignment horizontal="left" vertical="center" wrapText="1"/>
    </xf>
    <xf numFmtId="0" fontId="28" fillId="3" borderId="115" xfId="58" applyFont="1" applyFill="1" applyBorder="1" applyAlignment="1" applyProtection="1">
      <alignment horizontal="left" vertical="center" wrapText="1"/>
      <protection locked="0"/>
    </xf>
    <xf numFmtId="0" fontId="28" fillId="3" borderId="79" xfId="58" applyFont="1" applyFill="1" applyBorder="1" applyAlignment="1" applyProtection="1">
      <alignment horizontal="left" vertical="center" wrapText="1"/>
      <protection locked="0"/>
    </xf>
    <xf numFmtId="0" fontId="28" fillId="3" borderId="75" xfId="58" applyFont="1" applyFill="1" applyBorder="1" applyAlignment="1" applyProtection="1">
      <alignment horizontal="left" vertical="center" wrapText="1"/>
      <protection locked="0"/>
    </xf>
    <xf numFmtId="181" fontId="28" fillId="4" borderId="70" xfId="58" applyNumberFormat="1" applyFont="1" applyFill="1" applyBorder="1" applyAlignment="1" applyProtection="1">
      <alignment horizontal="left" vertical="center" wrapText="1"/>
    </xf>
    <xf numFmtId="14" fontId="28" fillId="3" borderId="79" xfId="58" applyNumberFormat="1" applyFont="1" applyFill="1" applyBorder="1" applyAlignment="1" applyProtection="1">
      <alignment horizontal="left" vertical="center" wrapText="1"/>
      <protection locked="0"/>
    </xf>
    <xf numFmtId="0" fontId="28" fillId="3" borderId="60" xfId="58" applyFont="1" applyFill="1" applyBorder="1" applyAlignment="1" applyProtection="1">
      <alignment horizontal="left" vertical="center" wrapText="1"/>
      <protection locked="0"/>
    </xf>
    <xf numFmtId="0" fontId="28" fillId="3" borderId="114" xfId="58" applyFont="1" applyFill="1" applyBorder="1" applyAlignment="1" applyProtection="1">
      <alignment horizontal="left" vertical="center" wrapText="1"/>
      <protection locked="0"/>
    </xf>
    <xf numFmtId="0" fontId="28" fillId="3" borderId="56" xfId="0" applyFont="1" applyFill="1" applyBorder="1" applyAlignment="1" applyProtection="1">
      <alignment horizontal="center" vertical="center"/>
      <protection locked="0"/>
    </xf>
    <xf numFmtId="182" fontId="28" fillId="3" borderId="91" xfId="0" applyNumberFormat="1" applyFont="1" applyFill="1" applyBorder="1" applyAlignment="1" applyProtection="1">
      <alignment horizontal="center" vertical="center"/>
      <protection locked="0"/>
    </xf>
    <xf numFmtId="0" fontId="28" fillId="3" borderId="61" xfId="0" applyFont="1" applyFill="1" applyBorder="1" applyAlignment="1" applyProtection="1">
      <alignment horizontal="center" vertical="center"/>
      <protection locked="0"/>
    </xf>
    <xf numFmtId="182" fontId="28" fillId="3" borderId="64" xfId="0" applyNumberFormat="1" applyFont="1" applyFill="1" applyBorder="1" applyAlignment="1" applyProtection="1">
      <alignment horizontal="center" vertical="center"/>
      <protection locked="0"/>
    </xf>
    <xf numFmtId="0" fontId="28" fillId="3" borderId="112" xfId="0" applyFont="1" applyFill="1" applyBorder="1" applyAlignment="1" applyProtection="1">
      <alignment horizontal="center" vertical="center"/>
      <protection locked="0"/>
    </xf>
    <xf numFmtId="182" fontId="28" fillId="3" borderId="113" xfId="0" applyNumberFormat="1" applyFont="1" applyFill="1" applyBorder="1" applyAlignment="1" applyProtection="1">
      <alignment horizontal="center" vertical="center"/>
      <protection locked="0"/>
    </xf>
    <xf numFmtId="49" fontId="28" fillId="3" borderId="53" xfId="0" applyNumberFormat="1" applyFont="1" applyFill="1" applyBorder="1" applyAlignment="1" applyProtection="1">
      <alignment horizontal="left" vertical="center" wrapText="1"/>
      <protection locked="0"/>
    </xf>
    <xf numFmtId="0" fontId="28" fillId="3" borderId="70" xfId="0" applyFont="1" applyFill="1" applyBorder="1" applyAlignment="1" applyProtection="1">
      <alignment horizontal="left" vertical="center" wrapText="1"/>
      <protection locked="0"/>
    </xf>
    <xf numFmtId="0" fontId="28" fillId="3" borderId="75" xfId="0" applyFont="1" applyFill="1" applyBorder="1" applyAlignment="1" applyProtection="1">
      <alignment horizontal="left" vertical="center" wrapText="1"/>
      <protection locked="0"/>
    </xf>
    <xf numFmtId="0" fontId="28" fillId="3" borderId="79" xfId="0" applyFont="1" applyFill="1" applyBorder="1" applyAlignment="1" applyProtection="1">
      <alignment horizontal="left" vertical="center" wrapText="1"/>
      <protection locked="0"/>
    </xf>
    <xf numFmtId="0" fontId="28" fillId="3" borderId="53" xfId="0" applyFont="1" applyFill="1" applyBorder="1" applyAlignment="1" applyProtection="1">
      <alignment horizontal="left" vertical="center" wrapText="1"/>
      <protection locked="0"/>
    </xf>
    <xf numFmtId="0" fontId="28" fillId="3" borderId="118" xfId="0" applyFont="1" applyFill="1" applyBorder="1" applyAlignment="1" applyProtection="1">
      <alignment horizontal="left" vertical="center" wrapText="1"/>
      <protection locked="0"/>
    </xf>
    <xf numFmtId="0" fontId="28" fillId="3" borderId="121" xfId="0" applyFont="1" applyFill="1" applyBorder="1" applyAlignment="1" applyProtection="1">
      <alignment horizontal="left" vertical="center" wrapText="1"/>
      <protection locked="0"/>
    </xf>
    <xf numFmtId="14" fontId="28" fillId="3" borderId="70" xfId="0" applyNumberFormat="1" applyFont="1" applyFill="1" applyBorder="1" applyAlignment="1" applyProtection="1">
      <alignment horizontal="left" vertical="center" wrapText="1"/>
      <protection locked="0"/>
    </xf>
    <xf numFmtId="0" fontId="28" fillId="3" borderId="122" xfId="0" applyFont="1" applyFill="1" applyBorder="1" applyAlignment="1" applyProtection="1">
      <alignment horizontal="left" vertical="center" wrapText="1"/>
      <protection locked="0"/>
    </xf>
    <xf numFmtId="14" fontId="28" fillId="3" borderId="75" xfId="0" applyNumberFormat="1" applyFont="1" applyFill="1" applyBorder="1" applyAlignment="1" applyProtection="1">
      <alignment horizontal="left" vertical="center" wrapText="1"/>
      <protection locked="0"/>
    </xf>
    <xf numFmtId="14" fontId="28" fillId="3" borderId="121" xfId="0" applyNumberFormat="1" applyFont="1" applyFill="1" applyBorder="1" applyAlignment="1" applyProtection="1">
      <alignment horizontal="left" vertical="center" wrapText="1"/>
      <protection locked="0"/>
    </xf>
    <xf numFmtId="177" fontId="28" fillId="3" borderId="53" xfId="0" applyNumberFormat="1" applyFont="1" applyFill="1" applyBorder="1" applyAlignment="1" applyProtection="1">
      <alignment horizontal="left" vertical="center" wrapText="1"/>
      <protection locked="0"/>
    </xf>
    <xf numFmtId="180" fontId="28" fillId="3" borderId="117" xfId="0" applyNumberFormat="1" applyFont="1" applyFill="1" applyBorder="1" applyAlignment="1" applyProtection="1">
      <alignment horizontal="left" vertical="center" wrapText="1"/>
      <protection locked="0"/>
    </xf>
    <xf numFmtId="180" fontId="28" fillId="3" borderId="79" xfId="0" applyNumberFormat="1" applyFont="1" applyFill="1" applyBorder="1" applyAlignment="1" applyProtection="1">
      <alignment horizontal="left" vertical="center" wrapText="1"/>
      <protection locked="0"/>
    </xf>
    <xf numFmtId="180" fontId="28" fillId="3" borderId="60" xfId="0" applyNumberFormat="1" applyFont="1" applyFill="1" applyBorder="1" applyAlignment="1" applyProtection="1">
      <alignment horizontal="left" vertical="center" wrapText="1"/>
      <protection locked="0"/>
    </xf>
    <xf numFmtId="180" fontId="28" fillId="3" borderId="65" xfId="0" applyNumberFormat="1" applyFont="1" applyFill="1" applyBorder="1" applyAlignment="1" applyProtection="1">
      <alignment horizontal="left" vertical="center" wrapText="1"/>
      <protection locked="0"/>
    </xf>
    <xf numFmtId="180" fontId="28" fillId="3" borderId="75" xfId="0" applyNumberFormat="1" applyFont="1" applyFill="1" applyBorder="1" applyAlignment="1" applyProtection="1">
      <alignment horizontal="left" vertical="center" wrapText="1"/>
      <protection locked="0"/>
    </xf>
    <xf numFmtId="0" fontId="66" fillId="3" borderId="5" xfId="0" applyFont="1" applyFill="1" applyBorder="1" applyAlignment="1" applyProtection="1">
      <alignment horizontal="center" vertical="center"/>
      <protection locked="0"/>
    </xf>
    <xf numFmtId="38" fontId="21" fillId="0" borderId="0" xfId="9" applyFont="1" applyFill="1" applyBorder="1" applyAlignment="1" applyProtection="1">
      <alignment vertical="center" wrapText="1"/>
    </xf>
    <xf numFmtId="0" fontId="77" fillId="0" borderId="0" xfId="21" applyFont="1" applyFill="1" applyBorder="1" applyAlignment="1">
      <alignment horizontal="left" vertical="center"/>
    </xf>
    <xf numFmtId="0" fontId="73" fillId="0" borderId="0" xfId="11" applyFont="1" applyFill="1">
      <alignment vertical="center"/>
    </xf>
    <xf numFmtId="0" fontId="73" fillId="10" borderId="1" xfId="11" applyFont="1" applyFill="1" applyBorder="1" applyProtection="1">
      <alignment vertical="center"/>
    </xf>
    <xf numFmtId="0" fontId="73" fillId="10" borderId="2" xfId="11" applyFont="1" applyFill="1" applyBorder="1" applyProtection="1">
      <alignment vertical="center"/>
    </xf>
    <xf numFmtId="0" fontId="73" fillId="10" borderId="2" xfId="11" applyFont="1" applyFill="1" applyBorder="1" applyAlignment="1" applyProtection="1">
      <alignment horizontal="center" vertical="center"/>
    </xf>
    <xf numFmtId="0" fontId="73" fillId="10" borderId="1" xfId="11" applyFont="1" applyFill="1" applyBorder="1" applyAlignment="1" applyProtection="1">
      <alignment horizontal="center" vertical="center"/>
    </xf>
    <xf numFmtId="0" fontId="28" fillId="0" borderId="0" xfId="58" applyFont="1" applyAlignment="1" applyProtection="1">
      <alignment horizontal="left" vertical="center" wrapText="1"/>
    </xf>
    <xf numFmtId="0" fontId="108" fillId="0" borderId="0" xfId="58" applyFont="1" applyAlignment="1" applyProtection="1">
      <alignment horizontal="center" vertical="center"/>
    </xf>
    <xf numFmtId="0" fontId="114" fillId="18" borderId="49" xfId="58" applyFont="1" applyFill="1" applyBorder="1" applyAlignment="1" applyProtection="1">
      <alignment horizontal="center" vertical="center"/>
    </xf>
    <xf numFmtId="0" fontId="115" fillId="0" borderId="54" xfId="58" applyFont="1" applyBorder="1" applyAlignment="1" applyProtection="1">
      <alignment horizontal="center" vertical="center"/>
    </xf>
    <xf numFmtId="0" fontId="115" fillId="0" borderId="55" xfId="58" applyFont="1" applyBorder="1" applyAlignment="1" applyProtection="1">
      <alignment horizontal="center" vertical="center"/>
    </xf>
    <xf numFmtId="0" fontId="115" fillId="0" borderId="84" xfId="58" applyFont="1" applyBorder="1" applyAlignment="1" applyProtection="1">
      <alignment horizontal="center" vertical="center"/>
    </xf>
    <xf numFmtId="0" fontId="115" fillId="0" borderId="0" xfId="58" applyFont="1" applyAlignment="1" applyProtection="1">
      <alignment horizontal="center" vertical="center"/>
    </xf>
    <xf numFmtId="0" fontId="115" fillId="0" borderId="105" xfId="58" applyFont="1" applyBorder="1" applyAlignment="1" applyProtection="1">
      <alignment horizontal="center" vertical="center"/>
    </xf>
    <xf numFmtId="0" fontId="115" fillId="0" borderId="106" xfId="58" applyFont="1" applyBorder="1" applyAlignment="1" applyProtection="1">
      <alignment horizontal="center" vertical="center"/>
    </xf>
    <xf numFmtId="0" fontId="115" fillId="0" borderId="110" xfId="58" applyFont="1" applyBorder="1" applyAlignment="1" applyProtection="1">
      <alignment horizontal="center" vertical="center"/>
    </xf>
    <xf numFmtId="0" fontId="124" fillId="0" borderId="0" xfId="58" applyFont="1" applyAlignment="1" applyProtection="1">
      <alignment horizontal="center" vertical="center"/>
    </xf>
    <xf numFmtId="0" fontId="24" fillId="4" borderId="0" xfId="2" applyFont="1" applyFill="1" applyProtection="1">
      <alignment vertical="center"/>
    </xf>
    <xf numFmtId="0" fontId="21" fillId="4" borderId="0" xfId="2" applyFont="1" applyFill="1" applyProtection="1">
      <alignment vertical="center"/>
    </xf>
    <xf numFmtId="0" fontId="0" fillId="0" borderId="0" xfId="0" applyProtection="1">
      <alignment vertical="center"/>
    </xf>
    <xf numFmtId="0" fontId="28" fillId="3" borderId="65" xfId="0" applyFont="1" applyFill="1" applyBorder="1" applyAlignment="1" applyProtection="1">
      <alignment horizontal="left" vertical="center" wrapText="1"/>
      <protection locked="0"/>
    </xf>
    <xf numFmtId="0" fontId="28" fillId="3" borderId="60" xfId="0" applyFont="1" applyFill="1" applyBorder="1" applyAlignment="1" applyProtection="1">
      <alignment horizontal="left" vertical="center" wrapText="1"/>
      <protection locked="0"/>
    </xf>
    <xf numFmtId="0" fontId="67" fillId="0" borderId="0" xfId="0" applyFont="1" applyProtection="1">
      <alignment vertical="center"/>
    </xf>
    <xf numFmtId="0" fontId="90" fillId="0" borderId="0" xfId="0" applyFont="1" applyProtection="1">
      <alignment vertical="center"/>
    </xf>
    <xf numFmtId="0" fontId="97" fillId="0" borderId="0" xfId="0" applyFont="1" applyProtection="1">
      <alignment vertical="center"/>
    </xf>
    <xf numFmtId="0" fontId="66" fillId="0" borderId="0" xfId="0" applyFont="1" applyProtection="1">
      <alignment vertical="center"/>
    </xf>
    <xf numFmtId="0" fontId="66" fillId="0" borderId="0" xfId="0" applyFont="1" applyAlignment="1" applyProtection="1">
      <alignment horizontal="left" vertical="center" wrapText="1"/>
    </xf>
    <xf numFmtId="0" fontId="66" fillId="0" borderId="4" xfId="0" applyFont="1" applyBorder="1" applyAlignment="1" applyProtection="1">
      <alignment horizontal="center" vertical="center"/>
    </xf>
    <xf numFmtId="0" fontId="67" fillId="0" borderId="0" xfId="0" applyFont="1" applyAlignment="1" applyProtection="1">
      <alignment vertical="center" wrapText="1"/>
    </xf>
    <xf numFmtId="0" fontId="67" fillId="3" borderId="4" xfId="0" applyFont="1" applyFill="1" applyBorder="1" applyAlignment="1" applyProtection="1">
      <alignment horizontal="center" vertical="center" wrapText="1"/>
    </xf>
    <xf numFmtId="0" fontId="67" fillId="2" borderId="4" xfId="0" applyFont="1" applyFill="1" applyBorder="1" applyAlignment="1" applyProtection="1">
      <alignment horizontal="center" vertical="center"/>
    </xf>
    <xf numFmtId="0" fontId="66" fillId="0" borderId="4" xfId="0" applyFont="1" applyBorder="1" applyProtection="1">
      <alignment vertical="center"/>
    </xf>
    <xf numFmtId="0" fontId="0" fillId="0" borderId="4" xfId="0" applyBorder="1" applyProtection="1">
      <alignment vertical="center"/>
    </xf>
    <xf numFmtId="0" fontId="66" fillId="0" borderId="4" xfId="0" applyFont="1" applyBorder="1" applyAlignment="1" applyProtection="1">
      <alignment horizontal="left" vertical="center" wrapText="1"/>
    </xf>
    <xf numFmtId="0" fontId="66" fillId="0" borderId="4" xfId="0" applyFont="1" applyBorder="1" applyAlignment="1" applyProtection="1">
      <alignment vertical="center" wrapText="1"/>
    </xf>
    <xf numFmtId="0" fontId="66" fillId="0" borderId="5" xfId="0" applyFont="1" applyBorder="1" applyProtection="1">
      <alignment vertical="center"/>
    </xf>
    <xf numFmtId="0" fontId="66" fillId="0" borderId="5" xfId="0" applyFont="1" applyBorder="1" applyAlignment="1" applyProtection="1">
      <alignment horizontal="center" vertical="center"/>
    </xf>
    <xf numFmtId="0" fontId="0" fillId="0" borderId="5" xfId="0" applyBorder="1" applyProtection="1">
      <alignment vertical="center"/>
    </xf>
    <xf numFmtId="0" fontId="68" fillId="0" borderId="8" xfId="21" quotePrefix="1" applyFill="1" applyBorder="1" applyProtection="1">
      <alignment vertical="center"/>
    </xf>
    <xf numFmtId="0" fontId="66" fillId="0" borderId="8" xfId="0" applyFont="1" applyBorder="1" applyProtection="1">
      <alignment vertical="center"/>
    </xf>
    <xf numFmtId="0" fontId="68" fillId="0" borderId="0" xfId="21" quotePrefix="1" applyFill="1" applyBorder="1" applyProtection="1">
      <alignment vertical="center"/>
    </xf>
    <xf numFmtId="0" fontId="66" fillId="0" borderId="0" xfId="0" applyFont="1" applyBorder="1" applyProtection="1">
      <alignment vertical="center"/>
    </xf>
    <xf numFmtId="0" fontId="66" fillId="24" borderId="0" xfId="0" applyFont="1" applyFill="1" applyBorder="1" applyAlignment="1" applyProtection="1">
      <alignment horizontal="center" vertical="center"/>
    </xf>
    <xf numFmtId="0" fontId="66" fillId="0" borderId="0" xfId="0" applyFont="1" applyFill="1" applyBorder="1" applyProtection="1">
      <alignment vertical="center"/>
    </xf>
    <xf numFmtId="0" fontId="66" fillId="0" borderId="8" xfId="0" applyFont="1" applyFill="1" applyBorder="1" applyAlignment="1" applyProtection="1">
      <alignment horizontal="center" vertical="center"/>
    </xf>
    <xf numFmtId="0" fontId="0" fillId="0" borderId="4" xfId="0" applyBorder="1" applyAlignment="1" applyProtection="1">
      <alignment horizontal="center" vertical="center" wrapText="1"/>
    </xf>
    <xf numFmtId="0" fontId="66" fillId="0" borderId="4" xfId="0" applyFont="1" applyBorder="1" applyAlignment="1" applyProtection="1">
      <alignment horizontal="center" vertical="center" wrapText="1"/>
    </xf>
    <xf numFmtId="0" fontId="3" fillId="0" borderId="0" xfId="57" applyFont="1" applyProtection="1">
      <alignment vertical="center"/>
    </xf>
    <xf numFmtId="0" fontId="29" fillId="0" borderId="0" xfId="57" applyFont="1" applyProtection="1">
      <alignment vertical="center"/>
    </xf>
    <xf numFmtId="0" fontId="28" fillId="0" borderId="0" xfId="58" applyFont="1" applyProtection="1">
      <alignment vertical="center"/>
    </xf>
    <xf numFmtId="49" fontId="28" fillId="0" borderId="0" xfId="58" applyNumberFormat="1" applyFont="1" applyAlignment="1" applyProtection="1">
      <alignment horizontal="center" vertical="center"/>
    </xf>
    <xf numFmtId="0" fontId="28" fillId="0" borderId="0" xfId="58" applyFont="1" applyAlignment="1" applyProtection="1">
      <alignment vertical="center" wrapText="1"/>
    </xf>
    <xf numFmtId="0" fontId="108" fillId="0" borderId="0" xfId="58" applyFont="1" applyProtection="1">
      <alignment vertical="center"/>
    </xf>
    <xf numFmtId="0" fontId="28" fillId="0" borderId="0" xfId="58" applyFont="1" applyAlignment="1" applyProtection="1">
      <alignment horizontal="center" vertical="center"/>
    </xf>
    <xf numFmtId="0" fontId="109" fillId="4" borderId="0" xfId="58" applyFont="1" applyFill="1" applyAlignment="1" applyProtection="1">
      <alignment horizontal="centerContinuous" vertical="center"/>
    </xf>
    <xf numFmtId="49" fontId="109" fillId="4" borderId="0" xfId="58" applyNumberFormat="1" applyFont="1" applyFill="1" applyAlignment="1" applyProtection="1">
      <alignment horizontal="centerContinuous" vertical="center"/>
    </xf>
    <xf numFmtId="0" fontId="109" fillId="4" borderId="0" xfId="58" applyFont="1" applyFill="1" applyAlignment="1" applyProtection="1">
      <alignment horizontal="centerContinuous" vertical="center" wrapText="1"/>
    </xf>
    <xf numFmtId="0" fontId="108" fillId="4" borderId="0" xfId="58" applyFont="1" applyFill="1" applyAlignment="1" applyProtection="1">
      <alignment horizontal="center" vertical="center"/>
    </xf>
    <xf numFmtId="0" fontId="28" fillId="0" borderId="0" xfId="58" applyFont="1" applyAlignment="1" applyProtection="1">
      <alignment horizontal="left" vertical="center"/>
    </xf>
    <xf numFmtId="0" fontId="110" fillId="17" borderId="0" xfId="58" applyFont="1" applyFill="1" applyAlignment="1" applyProtection="1">
      <alignment horizontal="left" vertical="center"/>
    </xf>
    <xf numFmtId="49" fontId="28" fillId="17" borderId="0" xfId="58" applyNumberFormat="1" applyFont="1" applyFill="1" applyAlignment="1" applyProtection="1">
      <alignment horizontal="center" vertical="center"/>
    </xf>
    <xf numFmtId="0" fontId="28" fillId="17" borderId="0" xfId="58" applyFont="1" applyFill="1" applyProtection="1">
      <alignment vertical="center"/>
    </xf>
    <xf numFmtId="0" fontId="28" fillId="17" borderId="0" xfId="58" applyFont="1" applyFill="1" applyAlignment="1" applyProtection="1">
      <alignment vertical="center" wrapText="1"/>
    </xf>
    <xf numFmtId="0" fontId="28" fillId="17" borderId="0" xfId="58" applyFont="1" applyFill="1" applyAlignment="1" applyProtection="1">
      <alignment horizontal="left" vertical="center" wrapText="1"/>
    </xf>
    <xf numFmtId="0" fontId="28" fillId="17" borderId="0" xfId="58" applyFont="1" applyFill="1" applyAlignment="1" applyProtection="1">
      <alignment horizontal="left" vertical="center"/>
    </xf>
    <xf numFmtId="49" fontId="28" fillId="17" borderId="0" xfId="58" applyNumberFormat="1" applyFont="1" applyFill="1" applyAlignment="1" applyProtection="1">
      <alignment horizontal="left" vertical="center"/>
    </xf>
    <xf numFmtId="0" fontId="113" fillId="17" borderId="0" xfId="58" applyFont="1" applyFill="1" applyAlignment="1" applyProtection="1">
      <alignment horizontal="left" vertical="center"/>
    </xf>
    <xf numFmtId="0" fontId="110" fillId="0" borderId="0" xfId="58" applyFont="1" applyAlignment="1" applyProtection="1">
      <alignment horizontal="left" vertical="center"/>
    </xf>
    <xf numFmtId="49" fontId="28" fillId="0" borderId="0" xfId="58" applyNumberFormat="1" applyFont="1" applyAlignment="1" applyProtection="1">
      <alignment horizontal="left" vertical="center"/>
    </xf>
    <xf numFmtId="0" fontId="28" fillId="3" borderId="0" xfId="58" applyFont="1" applyFill="1" applyAlignment="1" applyProtection="1">
      <alignment horizontal="left" vertical="center"/>
    </xf>
    <xf numFmtId="0" fontId="65" fillId="0" borderId="0" xfId="58" applyFont="1" applyAlignment="1" applyProtection="1">
      <alignment horizontal="left"/>
    </xf>
    <xf numFmtId="49" fontId="65" fillId="0" borderId="0" xfId="58" applyNumberFormat="1" applyFont="1" applyAlignment="1" applyProtection="1">
      <alignment horizontal="left"/>
    </xf>
    <xf numFmtId="0" fontId="76" fillId="0" borderId="0" xfId="58" applyFont="1" applyAlignment="1" applyProtection="1">
      <alignment horizontal="center" vertical="center"/>
    </xf>
    <xf numFmtId="0" fontId="76" fillId="0" borderId="0" xfId="58" applyFont="1" applyAlignment="1" applyProtection="1">
      <alignment horizontal="center" vertical="center" wrapText="1"/>
    </xf>
    <xf numFmtId="0" fontId="76" fillId="18" borderId="45" xfId="58" applyFont="1" applyFill="1" applyBorder="1" applyAlignment="1" applyProtection="1">
      <alignment horizontal="center" vertical="center" wrapText="1"/>
    </xf>
    <xf numFmtId="49" fontId="76" fillId="18" borderId="46" xfId="58" applyNumberFormat="1" applyFont="1" applyFill="1" applyBorder="1" applyAlignment="1" applyProtection="1">
      <alignment horizontal="centerContinuous" vertical="center" wrapText="1"/>
    </xf>
    <xf numFmtId="0" fontId="76" fillId="18" borderId="46" xfId="58" applyFont="1" applyFill="1" applyBorder="1" applyAlignment="1" applyProtection="1">
      <alignment horizontal="centerContinuous" vertical="center"/>
    </xf>
    <xf numFmtId="0" fontId="76" fillId="18" borderId="47" xfId="58" applyFont="1" applyFill="1" applyBorder="1" applyAlignment="1" applyProtection="1">
      <alignment horizontal="centerContinuous" vertical="center" wrapText="1"/>
    </xf>
    <xf numFmtId="0" fontId="114" fillId="23" borderId="48" xfId="58" applyFont="1" applyFill="1" applyBorder="1" applyAlignment="1" applyProtection="1">
      <alignment horizontal="center" vertical="center" wrapText="1"/>
    </xf>
    <xf numFmtId="0" fontId="28" fillId="0" borderId="50" xfId="58" applyFont="1" applyBorder="1" applyAlignment="1" applyProtection="1">
      <alignment horizontal="center" vertical="center" wrapText="1"/>
    </xf>
    <xf numFmtId="49" fontId="28" fillId="0" borderId="51" xfId="58" applyNumberFormat="1" applyFont="1" applyBorder="1" applyAlignment="1" applyProtection="1">
      <alignment horizontal="left" vertical="center" wrapText="1" indent="2"/>
    </xf>
    <xf numFmtId="0" fontId="28" fillId="0" borderId="52" xfId="58" applyFont="1" applyBorder="1" applyAlignment="1" applyProtection="1">
      <alignment horizontal="left" vertical="center" indent="1"/>
    </xf>
    <xf numFmtId="0" fontId="28" fillId="0" borderId="51" xfId="58" applyFont="1" applyFill="1" applyBorder="1" applyAlignment="1" applyProtection="1">
      <alignment horizontal="left" vertical="center" wrapText="1"/>
    </xf>
    <xf numFmtId="0" fontId="28" fillId="0" borderId="56" xfId="58" applyFont="1" applyBorder="1" applyAlignment="1" applyProtection="1">
      <alignment horizontal="center" vertical="center" wrapText="1"/>
    </xf>
    <xf numFmtId="49" fontId="28" fillId="0" borderId="57" xfId="58" applyNumberFormat="1" applyFont="1" applyBorder="1" applyAlignment="1" applyProtection="1">
      <alignment horizontal="left" vertical="center" wrapText="1" indent="2"/>
    </xf>
    <xf numFmtId="0" fontId="28" fillId="0" borderId="58" xfId="58" applyFont="1" applyBorder="1" applyAlignment="1" applyProtection="1">
      <alignment horizontal="left" vertical="center" wrapText="1" indent="1"/>
    </xf>
    <xf numFmtId="0" fontId="28" fillId="0" borderId="59" xfId="58" applyFont="1" applyFill="1" applyBorder="1" applyAlignment="1" applyProtection="1">
      <alignment horizontal="left" vertical="center" wrapText="1"/>
    </xf>
    <xf numFmtId="0" fontId="28" fillId="0" borderId="61" xfId="58" applyFont="1" applyBorder="1" applyAlignment="1" applyProtection="1">
      <alignment horizontal="center" vertical="center" wrapText="1"/>
    </xf>
    <xf numFmtId="49" fontId="28" fillId="0" borderId="62" xfId="58" applyNumberFormat="1" applyFont="1" applyBorder="1" applyAlignment="1" applyProtection="1">
      <alignment horizontal="left" vertical="center" wrapText="1" indent="2"/>
    </xf>
    <xf numFmtId="0" fontId="28" fillId="0" borderId="63" xfId="58" applyFont="1" applyBorder="1" applyAlignment="1" applyProtection="1">
      <alignment horizontal="left" vertical="center" indent="1"/>
    </xf>
    <xf numFmtId="0" fontId="28" fillId="0" borderId="64" xfId="58" applyFont="1" applyFill="1" applyBorder="1" applyAlignment="1" applyProtection="1">
      <alignment horizontal="left" vertical="center" wrapText="1"/>
    </xf>
    <xf numFmtId="0" fontId="28" fillId="0" borderId="66" xfId="58" applyFont="1" applyBorder="1" applyAlignment="1" applyProtection="1">
      <alignment horizontal="center" vertical="center" wrapText="1"/>
    </xf>
    <xf numFmtId="49" fontId="28" fillId="0" borderId="67" xfId="58" applyNumberFormat="1" applyFont="1" applyBorder="1" applyAlignment="1" applyProtection="1">
      <alignment horizontal="left" vertical="center" wrapText="1" indent="2"/>
    </xf>
    <xf numFmtId="0" fontId="28" fillId="0" borderId="68" xfId="58" applyFont="1" applyBorder="1" applyAlignment="1" applyProtection="1">
      <alignment horizontal="left" vertical="center" wrapText="1" indent="1"/>
    </xf>
    <xf numFmtId="0" fontId="28" fillId="0" borderId="69" xfId="58" applyFont="1" applyFill="1" applyBorder="1" applyAlignment="1" applyProtection="1">
      <alignment horizontal="left" vertical="center" wrapText="1"/>
    </xf>
    <xf numFmtId="0" fontId="28" fillId="0" borderId="71" xfId="58" applyFont="1" applyBorder="1" applyAlignment="1" applyProtection="1">
      <alignment horizontal="center" vertical="center" wrapText="1"/>
    </xf>
    <xf numFmtId="49" fontId="28" fillId="0" borderId="72" xfId="58" applyNumberFormat="1" applyFont="1" applyBorder="1" applyAlignment="1" applyProtection="1">
      <alignment horizontal="left" vertical="center" wrapText="1" indent="2"/>
    </xf>
    <xf numFmtId="0" fontId="28" fillId="0" borderId="73" xfId="58" applyFont="1" applyBorder="1" applyAlignment="1" applyProtection="1">
      <alignment horizontal="left" vertical="center" indent="1"/>
    </xf>
    <xf numFmtId="0" fontId="28" fillId="0" borderId="74" xfId="58" applyFont="1" applyFill="1" applyBorder="1" applyAlignment="1" applyProtection="1">
      <alignment horizontal="left" vertical="center" wrapText="1"/>
    </xf>
    <xf numFmtId="0" fontId="28" fillId="0" borderId="76" xfId="58" applyFont="1" applyBorder="1" applyAlignment="1" applyProtection="1">
      <alignment horizontal="center" vertical="center" wrapText="1"/>
    </xf>
    <xf numFmtId="0" fontId="28" fillId="0" borderId="77" xfId="58" applyFont="1" applyBorder="1" applyAlignment="1" applyProtection="1">
      <alignment horizontal="left" vertical="center" indent="1"/>
    </xf>
    <xf numFmtId="0" fontId="28" fillId="0" borderId="78" xfId="58" applyFont="1" applyFill="1" applyBorder="1" applyAlignment="1" applyProtection="1">
      <alignment horizontal="left" vertical="center" wrapText="1"/>
    </xf>
    <xf numFmtId="0" fontId="28" fillId="0" borderId="80" xfId="58" applyFont="1" applyBorder="1" applyAlignment="1" applyProtection="1">
      <alignment horizontal="center" vertical="center" wrapText="1"/>
    </xf>
    <xf numFmtId="49" fontId="28" fillId="0" borderId="81" xfId="58" applyNumberFormat="1" applyFont="1" applyBorder="1" applyAlignment="1" applyProtection="1">
      <alignment horizontal="left" vertical="center" wrapText="1" indent="2"/>
    </xf>
    <xf numFmtId="0" fontId="28" fillId="0" borderId="82" xfId="58" applyFont="1" applyBorder="1" applyAlignment="1" applyProtection="1">
      <alignment horizontal="left" vertical="center" indent="1"/>
    </xf>
    <xf numFmtId="0" fontId="28" fillId="0" borderId="83" xfId="58" applyFont="1" applyFill="1" applyBorder="1" applyAlignment="1" applyProtection="1">
      <alignment horizontal="left" vertical="center" wrapText="1"/>
    </xf>
    <xf numFmtId="0" fontId="76" fillId="18" borderId="85" xfId="58" applyFont="1" applyFill="1" applyBorder="1" applyAlignment="1" applyProtection="1">
      <alignment horizontal="center" vertical="center" wrapText="1"/>
    </xf>
    <xf numFmtId="49" fontId="76" fillId="18" borderId="86" xfId="58" applyNumberFormat="1" applyFont="1" applyFill="1" applyBorder="1" applyAlignment="1" applyProtection="1">
      <alignment horizontal="center" vertical="center" wrapText="1"/>
    </xf>
    <xf numFmtId="0" fontId="76" fillId="18" borderId="86" xfId="58" applyFont="1" applyFill="1" applyBorder="1" applyAlignment="1" applyProtection="1">
      <alignment horizontal="center" vertical="center"/>
    </xf>
    <xf numFmtId="0" fontId="28" fillId="0" borderId="77" xfId="58" applyFont="1" applyBorder="1" applyAlignment="1" applyProtection="1">
      <alignment horizontal="left" vertical="center" wrapText="1" indent="1"/>
    </xf>
    <xf numFmtId="0" fontId="101" fillId="19" borderId="0" xfId="58" applyFont="1" applyFill="1" applyProtection="1">
      <alignment vertical="center"/>
    </xf>
    <xf numFmtId="0" fontId="117" fillId="0" borderId="0" xfId="58" applyFont="1" applyProtection="1">
      <alignment vertical="center"/>
    </xf>
    <xf numFmtId="0" fontId="28" fillId="0" borderId="58" xfId="58" applyFont="1" applyBorder="1" applyAlignment="1" applyProtection="1">
      <alignment horizontal="left" vertical="center" indent="1"/>
    </xf>
    <xf numFmtId="0" fontId="28" fillId="0" borderId="57" xfId="58" applyFont="1" applyFill="1" applyBorder="1" applyAlignment="1" applyProtection="1">
      <alignment horizontal="left" vertical="center" wrapText="1"/>
    </xf>
    <xf numFmtId="0" fontId="28" fillId="0" borderId="66" xfId="58" applyFont="1" applyBorder="1" applyAlignment="1" applyProtection="1">
      <alignment horizontal="center" vertical="center"/>
    </xf>
    <xf numFmtId="49" fontId="28" fillId="0" borderId="67" xfId="58" applyNumberFormat="1" applyFont="1" applyBorder="1" applyAlignment="1" applyProtection="1">
      <alignment horizontal="left" vertical="center" indent="2"/>
    </xf>
    <xf numFmtId="0" fontId="28" fillId="0" borderId="68" xfId="58" applyFont="1" applyBorder="1" applyAlignment="1" applyProtection="1">
      <alignment horizontal="left" vertical="center" indent="2"/>
    </xf>
    <xf numFmtId="0" fontId="28" fillId="0" borderId="67" xfId="58" applyFont="1" applyFill="1" applyBorder="1" applyAlignment="1" applyProtection="1">
      <alignment horizontal="left" vertical="center" wrapText="1"/>
    </xf>
    <xf numFmtId="0" fontId="28" fillId="0" borderId="50" xfId="58" applyFont="1" applyBorder="1" applyAlignment="1" applyProtection="1">
      <alignment horizontal="center" vertical="center"/>
    </xf>
    <xf numFmtId="49" fontId="28" fillId="0" borderId="87" xfId="58" applyNumberFormat="1" applyFont="1" applyBorder="1" applyAlignment="1" applyProtection="1">
      <alignment horizontal="left" vertical="center" indent="2"/>
    </xf>
    <xf numFmtId="0" fontId="28" fillId="0" borderId="52" xfId="58" applyFont="1" applyBorder="1" applyAlignment="1" applyProtection="1">
      <alignment horizontal="left" vertical="center" indent="2"/>
    </xf>
    <xf numFmtId="0" fontId="28" fillId="0" borderId="87" xfId="58" applyFont="1" applyFill="1" applyBorder="1" applyAlignment="1" applyProtection="1">
      <alignment horizontal="left" vertical="center" wrapText="1"/>
    </xf>
    <xf numFmtId="0" fontId="28" fillId="0" borderId="76" xfId="58" applyFont="1" applyBorder="1" applyAlignment="1" applyProtection="1">
      <alignment horizontal="center" vertical="center"/>
    </xf>
    <xf numFmtId="49" fontId="28" fillId="0" borderId="51" xfId="58" applyNumberFormat="1" applyFont="1" applyBorder="1" applyAlignment="1" applyProtection="1">
      <alignment horizontal="left" vertical="center" indent="2"/>
    </xf>
    <xf numFmtId="0" fontId="118" fillId="0" borderId="51" xfId="58" applyFont="1" applyFill="1" applyBorder="1" applyAlignment="1" applyProtection="1">
      <alignment horizontal="left" vertical="center" wrapText="1"/>
    </xf>
    <xf numFmtId="0" fontId="28" fillId="0" borderId="56" xfId="58" applyFont="1" applyBorder="1" applyAlignment="1" applyProtection="1">
      <alignment horizontal="center" vertical="center"/>
    </xf>
    <xf numFmtId="49" fontId="28" fillId="0" borderId="57" xfId="58" applyNumberFormat="1" applyFont="1" applyBorder="1" applyAlignment="1" applyProtection="1">
      <alignment horizontal="left" vertical="center" indent="2"/>
    </xf>
    <xf numFmtId="0" fontId="28" fillId="0" borderId="71" xfId="58" applyFont="1" applyBorder="1" applyAlignment="1" applyProtection="1">
      <alignment horizontal="center" vertical="center"/>
    </xf>
    <xf numFmtId="49" fontId="28" fillId="0" borderId="72" xfId="58" applyNumberFormat="1" applyFont="1" applyBorder="1" applyAlignment="1" applyProtection="1">
      <alignment horizontal="left" vertical="center" indent="2"/>
    </xf>
    <xf numFmtId="0" fontId="28" fillId="0" borderId="72" xfId="58" applyFont="1" applyFill="1" applyBorder="1" applyAlignment="1" applyProtection="1">
      <alignment horizontal="left" vertical="center" wrapText="1"/>
    </xf>
    <xf numFmtId="49" fontId="28" fillId="0" borderId="62" xfId="58" applyNumberFormat="1" applyFont="1" applyBorder="1" applyAlignment="1" applyProtection="1">
      <alignment horizontal="left" vertical="center" indent="2"/>
    </xf>
    <xf numFmtId="0" fontId="28" fillId="0" borderId="63" xfId="58" applyFont="1" applyBorder="1" applyAlignment="1" applyProtection="1">
      <alignment horizontal="left" vertical="center" indent="2"/>
    </xf>
    <xf numFmtId="0" fontId="28" fillId="0" borderId="62" xfId="58" applyFont="1" applyFill="1" applyBorder="1" applyAlignment="1" applyProtection="1">
      <alignment horizontal="left" vertical="center" wrapText="1"/>
    </xf>
    <xf numFmtId="0" fontId="28" fillId="0" borderId="80" xfId="58" applyFont="1" applyBorder="1" applyAlignment="1" applyProtection="1">
      <alignment horizontal="center" vertical="center"/>
    </xf>
    <xf numFmtId="49" fontId="28" fillId="0" borderId="81" xfId="58" applyNumberFormat="1" applyFont="1" applyBorder="1" applyAlignment="1" applyProtection="1">
      <alignment horizontal="center" vertical="center"/>
    </xf>
    <xf numFmtId="0" fontId="28" fillId="0" borderId="82" xfId="58" applyFont="1" applyBorder="1" applyAlignment="1" applyProtection="1">
      <alignment horizontal="left" vertical="center" wrapText="1" indent="1"/>
    </xf>
    <xf numFmtId="0" fontId="28" fillId="0" borderId="88" xfId="58" applyFont="1" applyFill="1" applyBorder="1" applyAlignment="1" applyProtection="1">
      <alignment horizontal="left" vertical="center" wrapText="1"/>
    </xf>
    <xf numFmtId="0" fontId="121" fillId="0" borderId="89" xfId="58" applyFont="1" applyBorder="1" applyAlignment="1" applyProtection="1">
      <alignment horizontal="left" wrapText="1"/>
    </xf>
    <xf numFmtId="49" fontId="76" fillId="18" borderId="86" xfId="58" applyNumberFormat="1" applyFont="1" applyFill="1" applyBorder="1" applyAlignment="1" applyProtection="1">
      <alignment horizontal="centerContinuous" vertical="center" wrapText="1"/>
    </xf>
    <xf numFmtId="0" fontId="76" fillId="18" borderId="86" xfId="58" applyFont="1" applyFill="1" applyBorder="1" applyAlignment="1" applyProtection="1">
      <alignment horizontal="centerContinuous" vertical="center"/>
    </xf>
    <xf numFmtId="0" fontId="76" fillId="18" borderId="90" xfId="58" applyFont="1" applyFill="1" applyBorder="1" applyAlignment="1" applyProtection="1">
      <alignment horizontal="center" vertical="center" wrapText="1"/>
    </xf>
    <xf numFmtId="49" fontId="28" fillId="0" borderId="91" xfId="58" applyNumberFormat="1" applyFont="1" applyBorder="1" applyAlignment="1" applyProtection="1">
      <alignment horizontal="left" vertical="center" wrapText="1" indent="2"/>
    </xf>
    <xf numFmtId="0" fontId="27" fillId="0" borderId="91" xfId="58" applyFont="1" applyBorder="1" applyAlignment="1" applyProtection="1">
      <alignment horizontal="left" vertical="center" indent="1"/>
    </xf>
    <xf numFmtId="0" fontId="28" fillId="0" borderId="92" xfId="58" applyFont="1" applyBorder="1" applyAlignment="1" applyProtection="1">
      <alignment horizontal="center" vertical="center" wrapText="1"/>
    </xf>
    <xf numFmtId="49" fontId="28" fillId="0" borderId="93" xfId="58" applyNumberFormat="1" applyFont="1" applyBorder="1" applyAlignment="1" applyProtection="1">
      <alignment horizontal="left" vertical="center" wrapText="1" indent="2"/>
    </xf>
    <xf numFmtId="0" fontId="28" fillId="0" borderId="94" xfId="58" applyFont="1" applyBorder="1" applyAlignment="1" applyProtection="1">
      <alignment horizontal="left" vertical="center" wrapText="1" indent="2"/>
    </xf>
    <xf numFmtId="49" fontId="28" fillId="0" borderId="77" xfId="58" applyNumberFormat="1" applyFont="1" applyBorder="1" applyAlignment="1" applyProtection="1">
      <alignment horizontal="left" vertical="center" wrapText="1" indent="2"/>
    </xf>
    <xf numFmtId="0" fontId="28" fillId="0" borderId="95" xfId="58" applyFont="1" applyBorder="1" applyAlignment="1" applyProtection="1">
      <alignment horizontal="left" vertical="center" wrapText="1" indent="1"/>
    </xf>
    <xf numFmtId="49" fontId="28" fillId="0" borderId="52" xfId="58" applyNumberFormat="1" applyFont="1" applyBorder="1" applyAlignment="1" applyProtection="1">
      <alignment horizontal="left" vertical="center" wrapText="1" indent="2"/>
    </xf>
    <xf numFmtId="0" fontId="28" fillId="0" borderId="96" xfId="58" applyFont="1" applyBorder="1" applyAlignment="1" applyProtection="1">
      <alignment horizontal="left" vertical="center" wrapText="1" indent="1"/>
    </xf>
    <xf numFmtId="49" fontId="28" fillId="0" borderId="58" xfId="58" applyNumberFormat="1" applyFont="1" applyBorder="1" applyAlignment="1" applyProtection="1">
      <alignment horizontal="left" vertical="center" wrapText="1" indent="2"/>
    </xf>
    <xf numFmtId="0" fontId="28" fillId="0" borderId="91" xfId="58" applyFont="1" applyBorder="1" applyAlignment="1" applyProtection="1">
      <alignment horizontal="left" vertical="center" wrapText="1" indent="1"/>
    </xf>
    <xf numFmtId="49" fontId="28" fillId="0" borderId="63" xfId="58" applyNumberFormat="1" applyFont="1" applyBorder="1" applyAlignment="1" applyProtection="1">
      <alignment horizontal="left" vertical="center" wrapText="1" indent="2"/>
    </xf>
    <xf numFmtId="0" fontId="28" fillId="0" borderId="64" xfId="58" applyFont="1" applyBorder="1" applyAlignment="1" applyProtection="1">
      <alignment horizontal="left" vertical="center" wrapText="1" indent="2"/>
    </xf>
    <xf numFmtId="49" fontId="28" fillId="0" borderId="73" xfId="58" applyNumberFormat="1" applyFont="1" applyBorder="1" applyAlignment="1" applyProtection="1">
      <alignment horizontal="left" vertical="center" wrapText="1" indent="2"/>
    </xf>
    <xf numFmtId="0" fontId="28" fillId="0" borderId="74" xfId="58" applyFont="1" applyBorder="1" applyAlignment="1" applyProtection="1">
      <alignment horizontal="left" vertical="center" wrapText="1" indent="2"/>
    </xf>
    <xf numFmtId="0" fontId="28" fillId="0" borderId="97" xfId="58" applyFont="1" applyBorder="1" applyAlignment="1" applyProtection="1">
      <alignment horizontal="center" vertical="center" wrapText="1"/>
    </xf>
    <xf numFmtId="49" fontId="28" fillId="0" borderId="98" xfId="58" applyNumberFormat="1" applyFont="1" applyBorder="1" applyAlignment="1" applyProtection="1">
      <alignment horizontal="left" vertical="center" wrapText="1" indent="2"/>
    </xf>
    <xf numFmtId="0" fontId="28" fillId="0" borderId="99" xfId="58" applyFont="1" applyBorder="1" applyAlignment="1" applyProtection="1">
      <alignment horizontal="left" vertical="center" wrapText="1" indent="2"/>
    </xf>
    <xf numFmtId="0" fontId="76" fillId="0" borderId="89" xfId="58" applyFont="1" applyBorder="1" applyAlignment="1" applyProtection="1">
      <alignment horizontal="center" vertical="center" wrapText="1"/>
    </xf>
    <xf numFmtId="49" fontId="28" fillId="0" borderId="68" xfId="58" applyNumberFormat="1" applyFont="1" applyBorder="1" applyAlignment="1" applyProtection="1">
      <alignment horizontal="left" vertical="center" wrapText="1" indent="2"/>
    </xf>
    <xf numFmtId="0" fontId="28" fillId="0" borderId="100" xfId="58" applyFont="1" applyBorder="1" applyAlignment="1" applyProtection="1">
      <alignment horizontal="left" vertical="center" wrapText="1" indent="1"/>
    </xf>
    <xf numFmtId="0" fontId="28" fillId="0" borderId="101" xfId="58" applyFont="1" applyBorder="1" applyAlignment="1" applyProtection="1">
      <alignment horizontal="center" vertical="center" wrapText="1"/>
    </xf>
    <xf numFmtId="49" fontId="28" fillId="0" borderId="102" xfId="58" applyNumberFormat="1" applyFont="1" applyBorder="1" applyAlignment="1" applyProtection="1">
      <alignment horizontal="left" vertical="center" wrapText="1" indent="2"/>
    </xf>
    <xf numFmtId="0" fontId="28" fillId="0" borderId="103" xfId="58" applyFont="1" applyBorder="1" applyAlignment="1" applyProtection="1">
      <alignment horizontal="left" vertical="center" wrapText="1" indent="2"/>
    </xf>
    <xf numFmtId="0" fontId="28" fillId="0" borderId="104" xfId="58" applyFont="1" applyFill="1" applyBorder="1" applyAlignment="1" applyProtection="1">
      <alignment horizontal="left" vertical="center" wrapText="1"/>
    </xf>
    <xf numFmtId="0" fontId="28" fillId="0" borderId="116" xfId="58" applyFont="1" applyFill="1" applyBorder="1" applyAlignment="1" applyProtection="1">
      <alignment horizontal="left" vertical="center" wrapText="1"/>
    </xf>
    <xf numFmtId="0" fontId="28" fillId="17" borderId="76" xfId="58" applyFont="1" applyFill="1" applyBorder="1" applyAlignment="1" applyProtection="1">
      <alignment horizontal="center" vertical="center" wrapText="1"/>
    </xf>
    <xf numFmtId="49" fontId="28" fillId="0" borderId="95" xfId="58" applyNumberFormat="1" applyFont="1" applyBorder="1" applyAlignment="1" applyProtection="1">
      <alignment horizontal="left" vertical="center" wrapText="1" indent="2"/>
    </xf>
    <xf numFmtId="0" fontId="27" fillId="0" borderId="95" xfId="58" applyFont="1" applyBorder="1" applyAlignment="1" applyProtection="1">
      <alignment horizontal="left" vertical="center" indent="1"/>
    </xf>
    <xf numFmtId="0" fontId="28" fillId="4" borderId="51" xfId="58" applyFont="1" applyFill="1" applyBorder="1" applyAlignment="1" applyProtection="1">
      <alignment horizontal="left" vertical="center" wrapText="1"/>
    </xf>
    <xf numFmtId="0" fontId="28" fillId="0" borderId="79" xfId="58" applyFont="1" applyBorder="1" applyAlignment="1" applyProtection="1">
      <alignment horizontal="left" vertical="center" wrapText="1"/>
    </xf>
    <xf numFmtId="0" fontId="124" fillId="0" borderId="0" xfId="58" applyFont="1" applyAlignment="1" applyProtection="1">
      <alignment horizontal="center" vertical="center" wrapText="1"/>
    </xf>
    <xf numFmtId="0" fontId="124" fillId="0" borderId="0" xfId="58" applyFont="1" applyProtection="1">
      <alignment vertical="center"/>
    </xf>
    <xf numFmtId="0" fontId="28" fillId="4" borderId="57" xfId="58" applyFont="1" applyFill="1" applyBorder="1" applyAlignment="1" applyProtection="1">
      <alignment horizontal="left" vertical="center" wrapText="1"/>
    </xf>
    <xf numFmtId="0" fontId="28" fillId="4" borderId="87" xfId="58" applyFont="1" applyFill="1" applyBorder="1" applyAlignment="1" applyProtection="1">
      <alignment horizontal="left" vertical="center" wrapText="1"/>
    </xf>
    <xf numFmtId="0" fontId="101" fillId="4" borderId="51" xfId="58" applyFont="1" applyFill="1" applyBorder="1" applyAlignment="1" applyProtection="1">
      <alignment horizontal="left" vertical="center" wrapText="1"/>
    </xf>
    <xf numFmtId="0" fontId="28" fillId="0" borderId="73" xfId="58" applyFont="1" applyBorder="1" applyAlignment="1" applyProtection="1">
      <alignment horizontal="left" vertical="center" wrapText="1" indent="1"/>
    </xf>
    <xf numFmtId="0" fontId="28" fillId="4" borderId="72" xfId="58" applyFont="1" applyFill="1" applyBorder="1" applyAlignment="1" applyProtection="1">
      <alignment horizontal="left" vertical="center" wrapText="1"/>
    </xf>
    <xf numFmtId="0" fontId="28" fillId="0" borderId="58" xfId="58" applyFont="1" applyBorder="1" applyAlignment="1" applyProtection="1">
      <alignment horizontal="left" vertical="center" indent="2"/>
    </xf>
    <xf numFmtId="0" fontId="28" fillId="0" borderId="112" xfId="58" applyFont="1" applyBorder="1" applyAlignment="1" applyProtection="1">
      <alignment horizontal="center" vertical="center"/>
    </xf>
    <xf numFmtId="49" fontId="28" fillId="0" borderId="119" xfId="58" applyNumberFormat="1" applyFont="1" applyBorder="1" applyAlignment="1" applyProtection="1">
      <alignment horizontal="left" vertical="center" indent="2"/>
    </xf>
    <xf numFmtId="0" fontId="28" fillId="0" borderId="120" xfId="58" applyFont="1" applyBorder="1" applyAlignment="1" applyProtection="1">
      <alignment horizontal="left" vertical="center" wrapText="1" indent="2"/>
    </xf>
    <xf numFmtId="0" fontId="28" fillId="4" borderId="113" xfId="58" applyFont="1" applyFill="1" applyBorder="1" applyAlignment="1" applyProtection="1">
      <alignment horizontal="left" vertical="center" wrapText="1"/>
    </xf>
    <xf numFmtId="0" fontId="114" fillId="18" borderId="76" xfId="58" applyFont="1" applyFill="1" applyBorder="1" applyAlignment="1" applyProtection="1">
      <alignment horizontal="center" vertical="center"/>
    </xf>
    <xf numFmtId="49" fontId="114" fillId="18" borderId="95" xfId="58" applyNumberFormat="1" applyFont="1" applyFill="1" applyBorder="1" applyAlignment="1" applyProtection="1">
      <alignment horizontal="center" vertical="center"/>
    </xf>
    <xf numFmtId="0" fontId="28" fillId="0" borderId="95" xfId="58" applyNumberFormat="1" applyFont="1" applyBorder="1" applyAlignment="1" applyProtection="1">
      <alignment horizontal="center" vertical="center"/>
    </xf>
    <xf numFmtId="0" fontId="124" fillId="0" borderId="0" xfId="58" applyFont="1" applyAlignment="1" applyProtection="1">
      <alignment horizontal="center" vertical="top"/>
    </xf>
    <xf numFmtId="49" fontId="124" fillId="0" borderId="0" xfId="58" applyNumberFormat="1" applyFont="1" applyAlignment="1" applyProtection="1">
      <alignment horizontal="center" vertical="top"/>
    </xf>
    <xf numFmtId="0" fontId="124" fillId="0" borderId="0" xfId="58" applyFont="1" applyAlignment="1" applyProtection="1">
      <alignment horizontal="left" vertical="top" wrapText="1"/>
    </xf>
    <xf numFmtId="0" fontId="134" fillId="0" borderId="28" xfId="2" applyFont="1" applyFill="1" applyBorder="1" applyProtection="1">
      <alignment vertical="center"/>
    </xf>
    <xf numFmtId="0" fontId="77" fillId="4" borderId="57" xfId="59" applyFont="1" applyFill="1" applyBorder="1" applyAlignment="1" applyProtection="1">
      <alignment horizontal="center" vertical="center" wrapText="1"/>
      <protection locked="0"/>
    </xf>
    <xf numFmtId="0" fontId="38" fillId="0" borderId="42" xfId="57" quotePrefix="1" applyFont="1" applyBorder="1" applyAlignment="1">
      <alignment vertical="center" wrapText="1"/>
    </xf>
    <xf numFmtId="0" fontId="38" fillId="0" borderId="43" xfId="57" quotePrefix="1" applyFont="1" applyBorder="1" applyAlignment="1">
      <alignment vertical="center" wrapText="1"/>
    </xf>
    <xf numFmtId="0" fontId="38" fillId="0" borderId="44" xfId="57" quotePrefix="1" applyFont="1" applyBorder="1" applyAlignment="1">
      <alignment vertical="center" wrapText="1"/>
    </xf>
    <xf numFmtId="0" fontId="67" fillId="0" borderId="0" xfId="0" applyFont="1">
      <alignment vertical="center"/>
    </xf>
    <xf numFmtId="0" fontId="90" fillId="0" borderId="0" xfId="0" applyFont="1">
      <alignment vertical="center"/>
    </xf>
    <xf numFmtId="0" fontId="97" fillId="0" borderId="0" xfId="0" applyFont="1">
      <alignment vertical="center"/>
    </xf>
    <xf numFmtId="0" fontId="66" fillId="0" borderId="0" xfId="0" applyFont="1">
      <alignment vertical="center"/>
    </xf>
    <xf numFmtId="0" fontId="66" fillId="0" borderId="0" xfId="0" applyFont="1" applyAlignment="1">
      <alignment vertical="center" wrapText="1"/>
    </xf>
    <xf numFmtId="0" fontId="67" fillId="0" borderId="0" xfId="0" applyFont="1" applyAlignment="1">
      <alignment vertical="center" wrapText="1"/>
    </xf>
    <xf numFmtId="0" fontId="67" fillId="0" borderId="0" xfId="0" applyFont="1" applyAlignment="1">
      <alignment horizontal="center" vertical="center" wrapText="1"/>
    </xf>
    <xf numFmtId="0" fontId="66" fillId="0" borderId="4" xfId="0" applyFont="1" applyBorder="1" applyAlignment="1">
      <alignment horizontal="center" vertical="center"/>
    </xf>
    <xf numFmtId="0" fontId="66" fillId="0" borderId="0" xfId="0" applyFont="1" applyAlignment="1">
      <alignment horizontal="left" vertical="center"/>
    </xf>
    <xf numFmtId="0" fontId="136" fillId="0" borderId="0" xfId="0" applyFont="1">
      <alignment vertical="center"/>
    </xf>
    <xf numFmtId="0" fontId="137" fillId="2" borderId="4" xfId="0" applyFont="1" applyFill="1" applyBorder="1" applyAlignment="1">
      <alignment horizontal="center" vertical="center" wrapText="1"/>
    </xf>
    <xf numFmtId="0" fontId="138" fillId="2" borderId="4" xfId="0" applyFont="1" applyFill="1" applyBorder="1" applyAlignment="1">
      <alignment horizontal="center" vertical="center" textRotation="180" wrapText="1"/>
    </xf>
    <xf numFmtId="0" fontId="138" fillId="2" borderId="4" xfId="0" applyFont="1" applyFill="1" applyBorder="1" applyAlignment="1">
      <alignment horizontal="center" vertical="center" textRotation="180"/>
    </xf>
    <xf numFmtId="0" fontId="139" fillId="2" borderId="4" xfId="0" applyFont="1" applyFill="1" applyBorder="1" applyAlignment="1">
      <alignment horizontal="center" vertical="center"/>
    </xf>
    <xf numFmtId="0" fontId="139" fillId="2" borderId="4" xfId="0" applyFont="1" applyFill="1" applyBorder="1" applyAlignment="1">
      <alignment horizontal="center" vertical="center" wrapText="1"/>
    </xf>
    <xf numFmtId="0" fontId="28" fillId="0" borderId="0" xfId="0" applyFont="1">
      <alignment vertical="center"/>
    </xf>
    <xf numFmtId="0" fontId="140" fillId="0" borderId="0" xfId="0" applyFont="1">
      <alignment vertical="center"/>
    </xf>
    <xf numFmtId="0" fontId="66" fillId="0" borderId="7" xfId="0" applyFont="1" applyBorder="1" applyAlignment="1">
      <alignment vertical="center" wrapText="1"/>
    </xf>
    <xf numFmtId="0" fontId="66" fillId="3" borderId="3" xfId="0" applyFont="1" applyFill="1" applyBorder="1" applyAlignment="1" applyProtection="1">
      <alignment horizontal="center" vertical="center"/>
      <protection locked="0"/>
    </xf>
    <xf numFmtId="0" fontId="66" fillId="0" borderId="13" xfId="0" applyFont="1" applyBorder="1" applyAlignment="1">
      <alignment vertical="center" wrapText="1"/>
    </xf>
    <xf numFmtId="0" fontId="66" fillId="0" borderId="10" xfId="0" applyFont="1" applyBorder="1" applyAlignment="1">
      <alignment vertical="center" wrapText="1"/>
    </xf>
    <xf numFmtId="0" fontId="66" fillId="0" borderId="1" xfId="0" applyFont="1" applyBorder="1" applyAlignment="1">
      <alignment vertical="center" wrapText="1"/>
    </xf>
    <xf numFmtId="0" fontId="66" fillId="0" borderId="1" xfId="0" applyFont="1" applyBorder="1" applyAlignment="1">
      <alignment horizontal="center" vertical="center"/>
    </xf>
    <xf numFmtId="0" fontId="66" fillId="0" borderId="7" xfId="0" applyFont="1" applyBorder="1" applyAlignment="1">
      <alignment horizontal="left" vertical="center" wrapText="1"/>
    </xf>
    <xf numFmtId="0" fontId="66" fillId="0" borderId="1" xfId="0" applyFont="1" applyBorder="1" applyAlignment="1">
      <alignment horizontal="left" vertical="center" wrapText="1"/>
    </xf>
    <xf numFmtId="0" fontId="66" fillId="0" borderId="13" xfId="0" applyFont="1" applyBorder="1" applyAlignment="1">
      <alignment horizontal="left" vertical="center" wrapText="1"/>
    </xf>
    <xf numFmtId="0" fontId="66" fillId="0" borderId="10" xfId="0" applyFont="1" applyBorder="1" applyAlignment="1">
      <alignment horizontal="left" vertical="center" wrapText="1"/>
    </xf>
    <xf numFmtId="0" fontId="66" fillId="0" borderId="13" xfId="0" applyFont="1" applyBorder="1">
      <alignment vertical="center"/>
    </xf>
    <xf numFmtId="0" fontId="0" fillId="0" borderId="1" xfId="0" applyBorder="1" applyAlignment="1">
      <alignment vertical="center" wrapText="1"/>
    </xf>
    <xf numFmtId="0" fontId="66" fillId="3" borderId="9" xfId="0" applyFont="1" applyFill="1" applyBorder="1" applyAlignment="1" applyProtection="1">
      <alignment horizontal="center" vertical="center"/>
      <protection locked="0"/>
    </xf>
    <xf numFmtId="0" fontId="66" fillId="0" borderId="8" xfId="0" applyFont="1" applyBorder="1">
      <alignment vertical="center"/>
    </xf>
    <xf numFmtId="0" fontId="66" fillId="24" borderId="0" xfId="0" applyFont="1" applyFill="1" applyAlignment="1">
      <alignment horizontal="center" vertical="center"/>
    </xf>
    <xf numFmtId="0" fontId="0" fillId="0" borderId="0" xfId="0" applyAlignment="1">
      <alignment vertical="center" wrapText="1"/>
    </xf>
    <xf numFmtId="0" fontId="17" fillId="0" borderId="0" xfId="15" applyFont="1" applyProtection="1">
      <alignment vertical="center"/>
    </xf>
    <xf numFmtId="0" fontId="66" fillId="0" borderId="8" xfId="0" applyFont="1" applyBorder="1" applyAlignment="1">
      <alignment horizontal="center" vertical="center"/>
    </xf>
    <xf numFmtId="0" fontId="66" fillId="0" borderId="0" xfId="0" applyFont="1" applyAlignment="1">
      <alignment horizontal="center" vertical="center"/>
    </xf>
    <xf numFmtId="0" fontId="66" fillId="0" borderId="0" xfId="0" applyFont="1" applyAlignment="1">
      <alignment horizontal="left" vertical="center" wrapText="1"/>
    </xf>
    <xf numFmtId="0" fontId="0" fillId="0" borderId="0" xfId="0">
      <alignment vertical="center"/>
    </xf>
    <xf numFmtId="0" fontId="52" fillId="0" borderId="0" xfId="2" applyFont="1" applyBorder="1" applyAlignment="1" applyProtection="1">
      <alignment horizontal="left" vertical="center"/>
    </xf>
    <xf numFmtId="0" fontId="77" fillId="0" borderId="0" xfId="21" applyFont="1" applyFill="1" applyBorder="1" applyAlignment="1" applyProtection="1">
      <alignment horizontal="center" vertical="center"/>
    </xf>
    <xf numFmtId="0" fontId="0" fillId="0" borderId="4" xfId="0" quotePrefix="1" applyBorder="1">
      <alignment vertical="center"/>
    </xf>
    <xf numFmtId="0" fontId="0" fillId="0" borderId="4" xfId="0" applyBorder="1" applyAlignment="1">
      <alignment horizontal="center" vertical="center"/>
    </xf>
    <xf numFmtId="0" fontId="141" fillId="0" borderId="4" xfId="61" applyFont="1" applyBorder="1" applyAlignment="1">
      <alignment horizontal="left" vertical="top"/>
    </xf>
    <xf numFmtId="0" fontId="139" fillId="2" borderId="1" xfId="0" applyFont="1" applyFill="1" applyBorder="1" applyAlignment="1">
      <alignment horizontal="center" vertical="center" wrapText="1"/>
    </xf>
    <xf numFmtId="0" fontId="143" fillId="6" borderId="0" xfId="2" applyFont="1" applyFill="1" applyAlignment="1">
      <alignment horizontal="centerContinuous" vertical="center" wrapText="1"/>
    </xf>
    <xf numFmtId="0" fontId="73" fillId="6" borderId="0" xfId="2" applyFont="1" applyFill="1" applyAlignment="1">
      <alignment horizontal="centerContinuous" vertical="center" wrapText="1"/>
    </xf>
    <xf numFmtId="0" fontId="74" fillId="0" borderId="0" xfId="15" applyFont="1">
      <alignment vertical="center"/>
    </xf>
    <xf numFmtId="0" fontId="17" fillId="0" borderId="0" xfId="15">
      <alignment vertical="center"/>
    </xf>
    <xf numFmtId="0" fontId="141" fillId="0" borderId="4" xfId="43" applyFont="1" applyBorder="1" applyAlignment="1">
      <alignment horizontal="left" vertical="top"/>
    </xf>
    <xf numFmtId="0" fontId="141" fillId="0" borderId="4" xfId="43" applyFont="1" applyBorder="1" applyAlignment="1">
      <alignment horizontal="left" vertical="top" wrapText="1"/>
    </xf>
    <xf numFmtId="0" fontId="136" fillId="0" borderId="0" xfId="0" applyFont="1" applyAlignment="1">
      <alignment horizontal="right" vertical="center" wrapText="1"/>
    </xf>
    <xf numFmtId="0" fontId="66" fillId="0" borderId="8" xfId="0" applyFont="1" applyBorder="1" applyAlignment="1" applyProtection="1">
      <alignment horizontal="center" vertical="center"/>
    </xf>
    <xf numFmtId="0" fontId="66" fillId="0" borderId="0" xfId="0" applyFont="1" applyBorder="1" applyAlignment="1" applyProtection="1">
      <alignment horizontal="center" vertical="center"/>
    </xf>
    <xf numFmtId="0" fontId="67" fillId="4" borderId="0" xfId="0" applyFont="1" applyFill="1" applyAlignment="1" applyProtection="1">
      <alignment horizontal="center" vertical="center" wrapText="1"/>
    </xf>
    <xf numFmtId="0" fontId="67" fillId="4" borderId="0" xfId="0" applyFont="1" applyFill="1" applyAlignment="1" applyProtection="1">
      <alignment horizontal="center" vertical="center"/>
    </xf>
    <xf numFmtId="0" fontId="66" fillId="0" borderId="0" xfId="0" applyFont="1" applyAlignment="1" applyProtection="1">
      <alignment horizontal="left" vertical="center" wrapText="1"/>
    </xf>
    <xf numFmtId="0" fontId="66" fillId="0" borderId="5" xfId="0" applyFont="1" applyBorder="1" applyAlignment="1" applyProtection="1">
      <alignment horizontal="center" vertical="center"/>
    </xf>
    <xf numFmtId="0" fontId="66" fillId="0" borderId="41" xfId="0" applyFont="1" applyBorder="1" applyAlignment="1" applyProtection="1">
      <alignment horizontal="center" vertical="center"/>
    </xf>
    <xf numFmtId="0" fontId="66" fillId="0" borderId="6" xfId="0" applyFont="1" applyBorder="1" applyAlignment="1" applyProtection="1">
      <alignment horizontal="center" vertical="center"/>
    </xf>
    <xf numFmtId="0" fontId="66" fillId="0" borderId="5" xfId="0" applyFont="1" applyBorder="1" applyAlignment="1" applyProtection="1">
      <alignment horizontal="left" vertical="center"/>
    </xf>
    <xf numFmtId="0" fontId="66" fillId="0" borderId="41" xfId="0" applyFont="1" applyBorder="1" applyAlignment="1" applyProtection="1">
      <alignment horizontal="left" vertical="center"/>
    </xf>
    <xf numFmtId="0" fontId="66" fillId="0" borderId="6" xfId="0" applyFont="1" applyBorder="1" applyAlignment="1" applyProtection="1">
      <alignment horizontal="left" vertical="center"/>
    </xf>
    <xf numFmtId="0" fontId="66" fillId="0" borderId="5" xfId="0" applyFont="1" applyBorder="1" applyAlignment="1" applyProtection="1">
      <alignment horizontal="left" vertical="center" wrapText="1"/>
    </xf>
    <xf numFmtId="0" fontId="66" fillId="4" borderId="4" xfId="0" applyFont="1" applyFill="1" applyBorder="1" applyAlignment="1" applyProtection="1">
      <alignment horizontal="left" vertical="center"/>
    </xf>
    <xf numFmtId="0" fontId="66" fillId="0" borderId="41" xfId="0" applyFont="1" applyBorder="1" applyAlignment="1" applyProtection="1">
      <alignment horizontal="left" vertical="center" wrapText="1"/>
    </xf>
    <xf numFmtId="0" fontId="66" fillId="0" borderId="8" xfId="0" applyFont="1" applyBorder="1" applyAlignment="1" applyProtection="1">
      <alignment horizontal="center" vertical="center" wrapText="1"/>
    </xf>
    <xf numFmtId="0" fontId="66" fillId="0" borderId="0" xfId="0" applyFont="1" applyBorder="1" applyAlignment="1" applyProtection="1">
      <alignment horizontal="center" vertical="center" wrapText="1"/>
    </xf>
    <xf numFmtId="0" fontId="131" fillId="4" borderId="0" xfId="0" applyFont="1" applyFill="1" applyAlignment="1" applyProtection="1">
      <alignment horizontal="center" vertical="center" wrapText="1"/>
    </xf>
    <xf numFmtId="0" fontId="131" fillId="4" borderId="0" xfId="0" applyFont="1" applyFill="1" applyAlignment="1" applyProtection="1">
      <alignment horizontal="center" vertical="center"/>
    </xf>
    <xf numFmtId="0" fontId="66" fillId="0" borderId="1" xfId="0" applyFont="1" applyBorder="1">
      <alignment vertical="center"/>
    </xf>
    <xf numFmtId="0" fontId="66" fillId="0" borderId="3" xfId="0" applyFont="1" applyBorder="1">
      <alignment vertical="center"/>
    </xf>
    <xf numFmtId="0" fontId="67" fillId="4" borderId="0" xfId="0" applyFont="1" applyFill="1" applyAlignment="1">
      <alignment horizontal="center" vertical="center" wrapText="1"/>
    </xf>
    <xf numFmtId="0" fontId="66" fillId="0" borderId="0" xfId="0" applyFont="1" applyAlignment="1">
      <alignment horizontal="left" vertical="center" wrapText="1"/>
    </xf>
    <xf numFmtId="0" fontId="66" fillId="0" borderId="8" xfId="0" applyFont="1" applyBorder="1" applyAlignment="1">
      <alignment horizontal="center" vertical="center"/>
    </xf>
    <xf numFmtId="0" fontId="66" fillId="0" borderId="0" xfId="0" applyFont="1" applyAlignment="1">
      <alignment horizontal="center" vertical="center"/>
    </xf>
    <xf numFmtId="0" fontId="66" fillId="0" borderId="8" xfId="0" applyFont="1" applyBorder="1" applyAlignment="1">
      <alignment horizontal="center" vertical="center" wrapText="1"/>
    </xf>
    <xf numFmtId="0" fontId="66" fillId="0" borderId="0" xfId="0" applyFont="1" applyAlignment="1">
      <alignment horizontal="center" vertical="center" wrapText="1"/>
    </xf>
    <xf numFmtId="0" fontId="139" fillId="2" borderId="1" xfId="0" applyFont="1" applyFill="1" applyBorder="1" applyAlignment="1">
      <alignment horizontal="center" vertical="center"/>
    </xf>
    <xf numFmtId="0" fontId="139" fillId="2" borderId="3" xfId="0" applyFont="1" applyFill="1" applyBorder="1" applyAlignment="1">
      <alignment horizontal="center" vertical="center"/>
    </xf>
    <xf numFmtId="0" fontId="66" fillId="0" borderId="1" xfId="0" applyFont="1" applyBorder="1" applyAlignment="1">
      <alignment vertical="center" wrapText="1"/>
    </xf>
    <xf numFmtId="0" fontId="66" fillId="0" borderId="3" xfId="0" applyFont="1" applyBorder="1" applyAlignment="1">
      <alignment vertical="center" wrapText="1"/>
    </xf>
    <xf numFmtId="0" fontId="73" fillId="7" borderId="1" xfId="2" applyFont="1" applyFill="1" applyBorder="1" applyAlignment="1">
      <alignment horizontal="center" vertical="center" wrapText="1"/>
    </xf>
    <xf numFmtId="0" fontId="73" fillId="7" borderId="3" xfId="2" applyFont="1" applyFill="1" applyBorder="1" applyAlignment="1">
      <alignment horizontal="center" vertical="center" wrapText="1"/>
    </xf>
    <xf numFmtId="0" fontId="132" fillId="4" borderId="0" xfId="57" applyFont="1" applyFill="1" applyAlignment="1">
      <alignment horizontal="center" vertical="center" wrapText="1"/>
    </xf>
    <xf numFmtId="0" fontId="65" fillId="0" borderId="0" xfId="57" applyFont="1" applyAlignment="1">
      <alignment horizontal="center" vertical="center" wrapText="1"/>
    </xf>
    <xf numFmtId="0" fontId="26" fillId="0" borderId="0" xfId="57" applyFont="1" applyAlignment="1">
      <alignment horizontal="left" vertical="center" wrapText="1"/>
    </xf>
    <xf numFmtId="0" fontId="30" fillId="0" borderId="4" xfId="57" applyFont="1" applyBorder="1" applyAlignment="1">
      <alignment horizontal="center" vertical="center" wrapText="1"/>
    </xf>
    <xf numFmtId="0" fontId="38" fillId="3" borderId="4" xfId="57" applyFont="1" applyFill="1" applyBorder="1" applyAlignment="1">
      <alignment horizontal="center" vertical="center"/>
    </xf>
    <xf numFmtId="0" fontId="38" fillId="25" borderId="4" xfId="57" applyFont="1" applyFill="1" applyBorder="1" applyAlignment="1">
      <alignment horizontal="center" vertical="center" wrapText="1"/>
    </xf>
    <xf numFmtId="0" fontId="38" fillId="25" borderId="4" xfId="57" applyFont="1" applyFill="1" applyBorder="1" applyAlignment="1">
      <alignment horizontal="center" vertical="center"/>
    </xf>
    <xf numFmtId="0" fontId="71" fillId="8" borderId="4" xfId="57" applyFont="1" applyFill="1" applyBorder="1" applyAlignment="1">
      <alignment horizontal="center" vertical="center" wrapText="1"/>
    </xf>
    <xf numFmtId="0" fontId="39" fillId="8" borderId="4" xfId="57" applyFont="1" applyFill="1" applyBorder="1" applyAlignment="1">
      <alignment horizontal="center" vertical="center" wrapText="1"/>
    </xf>
    <xf numFmtId="0" fontId="38" fillId="3" borderId="1" xfId="57" applyFont="1" applyFill="1" applyBorder="1" applyProtection="1">
      <alignment vertical="center"/>
      <protection locked="0"/>
    </xf>
    <xf numFmtId="0" fontId="38" fillId="3" borderId="2" xfId="57" applyFont="1" applyFill="1" applyBorder="1" applyProtection="1">
      <alignment vertical="center"/>
      <protection locked="0"/>
    </xf>
    <xf numFmtId="0" fontId="38" fillId="3" borderId="3" xfId="57" applyFont="1" applyFill="1" applyBorder="1" applyProtection="1">
      <alignment vertical="center"/>
      <protection locked="0"/>
    </xf>
    <xf numFmtId="0" fontId="0" fillId="0" borderId="0" xfId="0" applyFill="1">
      <alignment vertical="center"/>
    </xf>
    <xf numFmtId="177" fontId="38" fillId="0" borderId="0" xfId="57" applyNumberFormat="1" applyFont="1">
      <alignment vertical="center"/>
    </xf>
    <xf numFmtId="177" fontId="38" fillId="0" borderId="0" xfId="57" applyNumberFormat="1" applyFont="1" applyAlignment="1">
      <alignment horizontal="right" vertical="center"/>
    </xf>
    <xf numFmtId="176" fontId="38" fillId="3" borderId="1" xfId="57" applyNumberFormat="1" applyFont="1" applyFill="1" applyBorder="1" applyProtection="1">
      <alignment vertical="center"/>
      <protection locked="0"/>
    </xf>
    <xf numFmtId="176" fontId="38" fillId="3" borderId="3" xfId="57" applyNumberFormat="1" applyFont="1" applyFill="1" applyBorder="1" applyProtection="1">
      <alignment vertical="center"/>
      <protection locked="0"/>
    </xf>
    <xf numFmtId="0" fontId="102" fillId="0" borderId="0" xfId="57" applyFont="1" applyAlignment="1">
      <alignment horizontal="center" vertical="top"/>
    </xf>
    <xf numFmtId="0" fontId="102" fillId="0" borderId="0" xfId="0" applyFont="1" applyAlignment="1">
      <alignment horizontal="center" vertical="center"/>
    </xf>
    <xf numFmtId="0" fontId="38" fillId="8" borderId="1" xfId="57" applyFont="1" applyFill="1" applyBorder="1" applyAlignment="1" applyProtection="1">
      <alignment horizontal="center" vertical="center"/>
      <protection locked="0"/>
    </xf>
    <xf numFmtId="0" fontId="38" fillId="8" borderId="2" xfId="57" applyFont="1" applyFill="1" applyBorder="1" applyAlignment="1" applyProtection="1">
      <alignment horizontal="center" vertical="center"/>
      <protection locked="0"/>
    </xf>
    <xf numFmtId="0" fontId="38" fillId="8" borderId="3" xfId="57" applyFont="1" applyFill="1" applyBorder="1" applyAlignment="1" applyProtection="1">
      <alignment horizontal="center" vertical="center"/>
      <protection locked="0"/>
    </xf>
    <xf numFmtId="0" fontId="65" fillId="0" borderId="0" xfId="57" applyFont="1">
      <alignment vertical="center"/>
    </xf>
    <xf numFmtId="0" fontId="38" fillId="3" borderId="1" xfId="57" applyFont="1" applyFill="1" applyBorder="1" applyAlignment="1" applyProtection="1">
      <alignment horizontal="center" vertical="center" wrapText="1"/>
      <protection locked="0"/>
    </xf>
    <xf numFmtId="0" fontId="38" fillId="3" borderId="2" xfId="57" applyFont="1" applyFill="1" applyBorder="1" applyAlignment="1" applyProtection="1">
      <alignment horizontal="center" vertical="center" wrapText="1"/>
      <protection locked="0"/>
    </xf>
    <xf numFmtId="0" fontId="38" fillId="3" borderId="3" xfId="57" applyFont="1" applyFill="1" applyBorder="1" applyAlignment="1" applyProtection="1">
      <alignment horizontal="center" vertical="center" wrapText="1"/>
      <protection locked="0"/>
    </xf>
    <xf numFmtId="0" fontId="30" fillId="8" borderId="1" xfId="57" applyFont="1" applyFill="1" applyBorder="1" applyAlignment="1" applyProtection="1">
      <alignment horizontal="left" vertical="center"/>
      <protection locked="0"/>
    </xf>
    <xf numFmtId="0" fontId="30" fillId="8" borderId="2" xfId="57" applyFont="1" applyFill="1" applyBorder="1" applyAlignment="1" applyProtection="1">
      <alignment horizontal="left" vertical="center"/>
      <protection locked="0"/>
    </xf>
    <xf numFmtId="0" fontId="30" fillId="8" borderId="3" xfId="57" applyFont="1" applyFill="1" applyBorder="1" applyAlignment="1" applyProtection="1">
      <alignment horizontal="left" vertical="center"/>
      <protection locked="0"/>
    </xf>
    <xf numFmtId="0" fontId="38" fillId="25" borderId="1" xfId="57" applyFont="1" applyFill="1" applyBorder="1" applyAlignment="1" applyProtection="1">
      <alignment horizontal="center" vertical="center"/>
    </xf>
    <xf numFmtId="0" fontId="38" fillId="25" borderId="2" xfId="57" applyFont="1" applyFill="1" applyBorder="1" applyAlignment="1" applyProtection="1">
      <alignment horizontal="center" vertical="center"/>
    </xf>
    <xf numFmtId="0" fontId="38" fillId="25" borderId="3" xfId="57" applyFont="1" applyFill="1" applyBorder="1" applyAlignment="1" applyProtection="1">
      <alignment horizontal="center" vertical="center"/>
    </xf>
    <xf numFmtId="0" fontId="38" fillId="0" borderId="0" xfId="57" quotePrefix="1" applyFont="1" applyAlignment="1">
      <alignment horizontal="left" vertical="center"/>
    </xf>
    <xf numFmtId="0" fontId="30" fillId="0" borderId="0" xfId="57" applyFont="1" applyAlignment="1">
      <alignment horizontal="left" vertical="center"/>
    </xf>
    <xf numFmtId="0" fontId="38" fillId="3" borderId="1" xfId="57" applyFont="1" applyFill="1" applyBorder="1" applyAlignment="1" applyProtection="1">
      <alignment horizontal="center" vertical="center"/>
      <protection locked="0"/>
    </xf>
    <xf numFmtId="0" fontId="38" fillId="3" borderId="2" xfId="57" applyFont="1" applyFill="1" applyBorder="1" applyAlignment="1" applyProtection="1">
      <alignment horizontal="center" vertical="center"/>
      <protection locked="0"/>
    </xf>
    <xf numFmtId="0" fontId="38" fillId="3" borderId="3" xfId="57" applyFont="1" applyFill="1" applyBorder="1" applyAlignment="1" applyProtection="1">
      <alignment horizontal="center" vertical="center"/>
      <protection locked="0"/>
    </xf>
    <xf numFmtId="0" fontId="38" fillId="3" borderId="1" xfId="57" applyFont="1" applyFill="1" applyBorder="1" applyAlignment="1" applyProtection="1">
      <alignment horizontal="right" vertical="center" wrapText="1"/>
      <protection locked="0"/>
    </xf>
    <xf numFmtId="0" fontId="38" fillId="3" borderId="3" xfId="57" applyFont="1" applyFill="1" applyBorder="1" applyAlignment="1" applyProtection="1">
      <alignment horizontal="right" vertical="center" wrapText="1"/>
      <protection locked="0"/>
    </xf>
    <xf numFmtId="0" fontId="38" fillId="0" borderId="0" xfId="57" applyFont="1" applyAlignment="1">
      <alignment horizontal="left" vertical="center" wrapText="1"/>
    </xf>
    <xf numFmtId="0" fontId="38" fillId="0" borderId="0" xfId="57" applyFont="1" applyAlignment="1">
      <alignment horizontal="left" vertical="center"/>
    </xf>
    <xf numFmtId="0" fontId="0" fillId="0" borderId="0" xfId="0" applyAlignment="1">
      <alignment horizontal="left" vertical="center"/>
    </xf>
    <xf numFmtId="0" fontId="65" fillId="2" borderId="7" xfId="57" quotePrefix="1" applyFont="1" applyFill="1" applyBorder="1" applyAlignment="1">
      <alignment horizontal="center" vertical="center"/>
    </xf>
    <xf numFmtId="0" fontId="65" fillId="2" borderId="8" xfId="57" quotePrefix="1" applyFont="1" applyFill="1" applyBorder="1" applyAlignment="1">
      <alignment horizontal="center" vertical="center"/>
    </xf>
    <xf numFmtId="0" fontId="65" fillId="2" borderId="10" xfId="57" quotePrefix="1" applyFont="1" applyFill="1" applyBorder="1" applyAlignment="1">
      <alignment horizontal="center" vertical="center"/>
    </xf>
    <xf numFmtId="0" fontId="65" fillId="2" borderId="11" xfId="57" quotePrefix="1" applyFont="1" applyFill="1" applyBorder="1" applyAlignment="1">
      <alignment horizontal="center" vertical="center"/>
    </xf>
    <xf numFmtId="0" fontId="65" fillId="2" borderId="4" xfId="57" applyFont="1" applyFill="1" applyBorder="1" applyAlignment="1">
      <alignment horizontal="center" vertical="center"/>
    </xf>
    <xf numFmtId="0" fontId="65" fillId="2" borderId="7" xfId="57" applyFont="1" applyFill="1" applyBorder="1" applyAlignment="1">
      <alignment horizontal="center" vertical="top" wrapText="1"/>
    </xf>
    <xf numFmtId="0" fontId="65" fillId="2" borderId="8" xfId="57" applyFont="1" applyFill="1" applyBorder="1" applyAlignment="1">
      <alignment horizontal="center" vertical="top" wrapText="1"/>
    </xf>
    <xf numFmtId="0" fontId="65" fillId="2" borderId="9" xfId="57" applyFont="1" applyFill="1" applyBorder="1" applyAlignment="1">
      <alignment horizontal="center" vertical="top" wrapText="1"/>
    </xf>
    <xf numFmtId="0" fontId="65" fillId="2" borderId="10" xfId="57" applyFont="1" applyFill="1" applyBorder="1" applyAlignment="1">
      <alignment horizontal="center" vertical="top" wrapText="1"/>
    </xf>
    <xf numFmtId="0" fontId="65" fillId="2" borderId="11" xfId="57" applyFont="1" applyFill="1" applyBorder="1" applyAlignment="1">
      <alignment horizontal="center" vertical="top" wrapText="1"/>
    </xf>
    <xf numFmtId="0" fontId="65" fillId="2" borderId="12" xfId="57" applyFont="1" applyFill="1" applyBorder="1" applyAlignment="1">
      <alignment horizontal="center" vertical="top" wrapText="1"/>
    </xf>
    <xf numFmtId="0" fontId="65" fillId="2" borderId="4" xfId="57" applyFont="1" applyFill="1" applyBorder="1" applyAlignment="1">
      <alignment horizontal="center" vertical="top" wrapText="1"/>
    </xf>
    <xf numFmtId="0" fontId="38" fillId="0" borderId="7" xfId="57" quotePrefix="1" applyFont="1" applyBorder="1" applyAlignment="1">
      <alignment horizontal="center" vertical="center" wrapText="1"/>
    </xf>
    <xf numFmtId="0" fontId="38" fillId="0" borderId="8" xfId="57" quotePrefix="1" applyFont="1" applyBorder="1" applyAlignment="1">
      <alignment horizontal="center" vertical="center"/>
    </xf>
    <xf numFmtId="0" fontId="38" fillId="0" borderId="13" xfId="57" quotePrefix="1" applyFont="1" applyBorder="1" applyAlignment="1">
      <alignment horizontal="center" vertical="center"/>
    </xf>
    <xf numFmtId="0" fontId="38" fillId="0" borderId="0" xfId="57" quotePrefix="1" applyFont="1" applyAlignment="1">
      <alignment horizontal="center" vertical="center"/>
    </xf>
    <xf numFmtId="0" fontId="38" fillId="0" borderId="10" xfId="57" quotePrefix="1" applyFont="1" applyBorder="1" applyAlignment="1">
      <alignment horizontal="center" vertical="center"/>
    </xf>
    <xf numFmtId="0" fontId="38" fillId="0" borderId="11" xfId="57" quotePrefix="1" applyFont="1" applyBorder="1" applyAlignment="1">
      <alignment horizontal="center" vertical="center"/>
    </xf>
    <xf numFmtId="0" fontId="38" fillId="0" borderId="4" xfId="57" applyFont="1" applyBorder="1" applyAlignment="1">
      <alignment horizontal="center" vertical="center"/>
    </xf>
    <xf numFmtId="0" fontId="38" fillId="0" borderId="1" xfId="57" applyFont="1" applyBorder="1" applyAlignment="1">
      <alignment horizontal="center" vertical="top"/>
    </xf>
    <xf numFmtId="0" fontId="38" fillId="0" borderId="2" xfId="57" applyFont="1" applyBorder="1" applyAlignment="1">
      <alignment horizontal="center" vertical="top"/>
    </xf>
    <xf numFmtId="0" fontId="38" fillId="0" borderId="3" xfId="57" applyFont="1" applyBorder="1" applyAlignment="1">
      <alignment horizontal="center" vertical="top"/>
    </xf>
    <xf numFmtId="0" fontId="38" fillId="0" borderId="7" xfId="57" applyFont="1" applyBorder="1" applyAlignment="1">
      <alignment horizontal="center" vertical="center" wrapText="1"/>
    </xf>
    <xf numFmtId="0" fontId="38" fillId="0" borderId="9" xfId="57" applyFont="1" applyBorder="1" applyAlignment="1">
      <alignment horizontal="center" vertical="center" wrapText="1"/>
    </xf>
    <xf numFmtId="0" fontId="38" fillId="0" borderId="13" xfId="57" applyFont="1" applyBorder="1" applyAlignment="1">
      <alignment horizontal="center" vertical="center" wrapText="1"/>
    </xf>
    <xf numFmtId="0" fontId="38" fillId="0" borderId="14" xfId="57" applyFont="1" applyBorder="1" applyAlignment="1">
      <alignment horizontal="center" vertical="center" wrapText="1"/>
    </xf>
    <xf numFmtId="0" fontId="38" fillId="0" borderId="10" xfId="57" applyFont="1" applyBorder="1" applyAlignment="1">
      <alignment horizontal="center" vertical="center" wrapText="1"/>
    </xf>
    <xf numFmtId="0" fontId="38" fillId="0" borderId="12" xfId="57" applyFont="1" applyBorder="1" applyAlignment="1">
      <alignment horizontal="center" vertical="center" wrapText="1"/>
    </xf>
    <xf numFmtId="0" fontId="38" fillId="0" borderId="1" xfId="57" applyFont="1" applyBorder="1" applyAlignment="1">
      <alignment horizontal="center" vertical="top" wrapText="1"/>
    </xf>
    <xf numFmtId="0" fontId="38" fillId="0" borderId="3" xfId="57" applyFont="1" applyBorder="1" applyAlignment="1">
      <alignment horizontal="center" vertical="top" wrapText="1"/>
    </xf>
    <xf numFmtId="0" fontId="38" fillId="0" borderId="4" xfId="57" applyFont="1" applyBorder="1" applyAlignment="1">
      <alignment horizontal="center" vertical="top" wrapText="1"/>
    </xf>
    <xf numFmtId="0" fontId="103" fillId="0" borderId="0" xfId="57" quotePrefix="1" applyFont="1" applyAlignment="1">
      <alignment horizontal="left" vertical="center" wrapText="1"/>
    </xf>
    <xf numFmtId="0" fontId="38" fillId="0" borderId="0" xfId="57" quotePrefix="1" applyFont="1" applyAlignment="1">
      <alignment horizontal="left" vertical="center" wrapText="1"/>
    </xf>
    <xf numFmtId="0" fontId="38" fillId="0" borderId="4" xfId="57" quotePrefix="1" applyFont="1" applyBorder="1" applyAlignment="1">
      <alignment horizontal="center" vertical="center" wrapText="1"/>
    </xf>
    <xf numFmtId="0" fontId="38" fillId="0" borderId="4" xfId="57" quotePrefix="1" applyFont="1" applyBorder="1" applyAlignment="1">
      <alignment horizontal="center" vertical="center"/>
    </xf>
    <xf numFmtId="0" fontId="38" fillId="0" borderId="4" xfId="57" applyFont="1" applyBorder="1" applyAlignment="1">
      <alignment horizontal="center" vertical="top"/>
    </xf>
    <xf numFmtId="0" fontId="38" fillId="0" borderId="4" xfId="57" applyFont="1" applyBorder="1" applyAlignment="1">
      <alignment horizontal="center" vertical="center" wrapText="1"/>
    </xf>
    <xf numFmtId="0" fontId="70" fillId="13" borderId="4" xfId="0" applyFont="1" applyFill="1" applyBorder="1" applyAlignment="1">
      <alignment horizontal="center" vertical="center"/>
    </xf>
    <xf numFmtId="0" fontId="71" fillId="13" borderId="5" xfId="57" applyFont="1" applyFill="1" applyBorder="1" applyAlignment="1">
      <alignment horizontal="center" vertical="top" wrapText="1"/>
    </xf>
    <xf numFmtId="0" fontId="71" fillId="13" borderId="6" xfId="57" applyFont="1" applyFill="1" applyBorder="1" applyAlignment="1">
      <alignment horizontal="center" vertical="top" wrapText="1"/>
    </xf>
    <xf numFmtId="0" fontId="71" fillId="14" borderId="4" xfId="57" applyFont="1" applyFill="1" applyBorder="1" applyAlignment="1">
      <alignment horizontal="center" vertical="top" wrapText="1"/>
    </xf>
    <xf numFmtId="0" fontId="39" fillId="14" borderId="4" xfId="57" applyFont="1" applyFill="1" applyBorder="1" applyAlignment="1">
      <alignment horizontal="center" vertical="top" wrapText="1"/>
    </xf>
    <xf numFmtId="0" fontId="38" fillId="2" borderId="7" xfId="57" quotePrefix="1" applyFont="1" applyFill="1" applyBorder="1" applyAlignment="1">
      <alignment horizontal="center" vertical="center"/>
    </xf>
    <xf numFmtId="0" fontId="38" fillId="2" borderId="10" xfId="57" quotePrefix="1" applyFont="1" applyFill="1" applyBorder="1" applyAlignment="1">
      <alignment horizontal="center" vertical="center"/>
    </xf>
    <xf numFmtId="0" fontId="38" fillId="2" borderId="4" xfId="57" applyFont="1" applyFill="1" applyBorder="1" applyAlignment="1">
      <alignment horizontal="center" vertical="center"/>
    </xf>
    <xf numFmtId="0" fontId="38" fillId="2" borderId="7" xfId="57" applyFont="1" applyFill="1" applyBorder="1" applyAlignment="1">
      <alignment horizontal="center" vertical="top" wrapText="1"/>
    </xf>
    <xf numFmtId="0" fontId="38" fillId="2" borderId="8" xfId="57" applyFont="1" applyFill="1" applyBorder="1" applyAlignment="1">
      <alignment horizontal="center" vertical="top" wrapText="1"/>
    </xf>
    <xf numFmtId="0" fontId="38" fillId="2" borderId="9" xfId="57" applyFont="1" applyFill="1" applyBorder="1" applyAlignment="1">
      <alignment horizontal="center" vertical="top" wrapText="1"/>
    </xf>
    <xf numFmtId="0" fontId="38" fillId="2" borderId="10" xfId="57" applyFont="1" applyFill="1" applyBorder="1" applyAlignment="1">
      <alignment horizontal="center" vertical="top" wrapText="1"/>
    </xf>
    <xf numFmtId="0" fontId="38" fillId="2" borderId="11" xfId="57" applyFont="1" applyFill="1" applyBorder="1" applyAlignment="1">
      <alignment horizontal="center" vertical="top" wrapText="1"/>
    </xf>
    <xf numFmtId="0" fontId="38" fillId="2" borderId="12" xfId="57" applyFont="1" applyFill="1" applyBorder="1" applyAlignment="1">
      <alignment horizontal="center" vertical="top" wrapText="1"/>
    </xf>
    <xf numFmtId="0" fontId="38" fillId="2" borderId="4" xfId="57" applyFont="1" applyFill="1" applyBorder="1" applyAlignment="1">
      <alignment horizontal="center" vertical="top" wrapText="1"/>
    </xf>
    <xf numFmtId="0" fontId="38" fillId="0" borderId="4" xfId="57" applyFont="1" applyBorder="1" applyAlignment="1">
      <alignment horizontal="left" vertical="top"/>
    </xf>
    <xf numFmtId="0" fontId="28" fillId="0" borderId="107" xfId="58" applyFont="1" applyBorder="1" applyAlignment="1" applyProtection="1">
      <alignment horizontal="center" vertical="center" wrapText="1"/>
      <protection locked="0"/>
    </xf>
    <xf numFmtId="0" fontId="28" fillId="0" borderId="108" xfId="58" applyFont="1" applyBorder="1" applyAlignment="1" applyProtection="1">
      <alignment horizontal="center" vertical="center" wrapText="1"/>
      <protection locked="0"/>
    </xf>
    <xf numFmtId="0" fontId="28" fillId="0" borderId="109" xfId="58" applyFont="1" applyBorder="1" applyAlignment="1" applyProtection="1">
      <alignment horizontal="center" vertical="center" wrapText="1"/>
      <protection locked="0"/>
    </xf>
    <xf numFmtId="0" fontId="37" fillId="2" borderId="23" xfId="0" applyFont="1" applyFill="1" applyBorder="1" applyAlignment="1" applyProtection="1">
      <alignment horizontal="center" vertical="center"/>
    </xf>
    <xf numFmtId="0" fontId="37" fillId="2" borderId="25" xfId="0" applyFont="1" applyFill="1" applyBorder="1" applyAlignment="1" applyProtection="1">
      <alignment horizontal="center" vertical="center"/>
    </xf>
    <xf numFmtId="0" fontId="0" fillId="0" borderId="0" xfId="0">
      <alignment vertical="center"/>
    </xf>
    <xf numFmtId="0" fontId="34" fillId="4" borderId="0" xfId="2" applyFont="1" applyFill="1" applyAlignment="1">
      <alignment horizontal="center" vertical="center"/>
    </xf>
    <xf numFmtId="0" fontId="34" fillId="0" borderId="0" xfId="2" applyFont="1" applyAlignment="1" applyProtection="1">
      <alignment horizontal="center" vertical="center"/>
    </xf>
    <xf numFmtId="0" fontId="31" fillId="2" borderId="4" xfId="2" applyFont="1" applyFill="1" applyBorder="1" applyAlignment="1" applyProtection="1">
      <alignment horizontal="center" vertical="center"/>
    </xf>
    <xf numFmtId="0" fontId="31" fillId="25" borderId="4" xfId="2" applyFont="1" applyFill="1" applyBorder="1" applyAlignment="1" applyProtection="1">
      <alignment horizontal="center" vertical="center"/>
      <protection hidden="1"/>
    </xf>
    <xf numFmtId="0" fontId="43" fillId="0" borderId="7" xfId="2" applyFont="1" applyBorder="1" applyAlignment="1" applyProtection="1">
      <alignment horizontal="center" vertical="center"/>
    </xf>
    <xf numFmtId="0" fontId="43" fillId="0" borderId="8" xfId="2" applyFont="1" applyBorder="1" applyAlignment="1" applyProtection="1">
      <alignment horizontal="center" vertical="center"/>
    </xf>
    <xf numFmtId="0" fontId="43" fillId="0" borderId="10" xfId="2" applyFont="1" applyBorder="1" applyAlignment="1" applyProtection="1">
      <alignment horizontal="center" vertical="center"/>
    </xf>
    <xf numFmtId="0" fontId="43" fillId="0" borderId="11" xfId="2" applyFont="1" applyBorder="1" applyAlignment="1" applyProtection="1">
      <alignment horizontal="center" vertical="center"/>
    </xf>
    <xf numFmtId="0" fontId="43" fillId="22" borderId="4" xfId="2" applyFont="1" applyFill="1" applyBorder="1" applyAlignment="1" applyProtection="1">
      <alignment horizontal="center" vertical="center" wrapText="1"/>
    </xf>
    <xf numFmtId="0" fontId="43" fillId="26" borderId="4" xfId="2" applyFont="1" applyFill="1" applyBorder="1" applyAlignment="1" applyProtection="1">
      <alignment horizontal="center" vertical="center" wrapText="1"/>
    </xf>
    <xf numFmtId="0" fontId="44" fillId="21" borderId="7" xfId="2" applyFont="1" applyFill="1" applyBorder="1" applyAlignment="1" applyProtection="1">
      <alignment horizontal="center" vertical="center" wrapText="1"/>
    </xf>
    <xf numFmtId="0" fontId="44" fillId="21" borderId="9" xfId="2" applyFont="1" applyFill="1" applyBorder="1" applyAlignment="1" applyProtection="1">
      <alignment horizontal="center" vertical="center" wrapText="1"/>
    </xf>
    <xf numFmtId="0" fontId="44" fillId="21" borderId="10" xfId="2" applyFont="1" applyFill="1" applyBorder="1" applyAlignment="1" applyProtection="1">
      <alignment horizontal="center" vertical="center" wrapText="1"/>
    </xf>
    <xf numFmtId="0" fontId="44" fillId="21" borderId="12" xfId="2"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xf>
    <xf numFmtId="38" fontId="23" fillId="3" borderId="7" xfId="13" applyFont="1" applyFill="1" applyBorder="1" applyAlignment="1" applyProtection="1">
      <alignment vertical="center" wrapText="1"/>
      <protection locked="0"/>
    </xf>
    <xf numFmtId="38" fontId="23" fillId="3" borderId="8" xfId="13" applyFont="1" applyFill="1" applyBorder="1" applyAlignment="1" applyProtection="1">
      <alignment vertical="center" wrapText="1"/>
      <protection locked="0"/>
    </xf>
    <xf numFmtId="38" fontId="23" fillId="3" borderId="10" xfId="13" applyFont="1" applyFill="1" applyBorder="1" applyAlignment="1" applyProtection="1">
      <alignment vertical="center" wrapText="1"/>
      <protection locked="0"/>
    </xf>
    <xf numFmtId="38" fontId="23" fillId="3" borderId="11" xfId="13" applyFont="1" applyFill="1" applyBorder="1" applyAlignment="1" applyProtection="1">
      <alignment vertical="center" wrapText="1"/>
      <protection locked="0"/>
    </xf>
    <xf numFmtId="38" fontId="47" fillId="4" borderId="8" xfId="13" applyFont="1" applyFill="1" applyBorder="1" applyAlignment="1" applyProtection="1">
      <alignment horizontal="center" vertical="center" wrapText="1"/>
    </xf>
    <xf numFmtId="38" fontId="47" fillId="4" borderId="9" xfId="13" applyFont="1" applyFill="1" applyBorder="1" applyAlignment="1" applyProtection="1">
      <alignment horizontal="center" vertical="center" wrapText="1"/>
    </xf>
    <xf numFmtId="38" fontId="47" fillId="4" borderId="11" xfId="13" applyFont="1" applyFill="1" applyBorder="1" applyAlignment="1" applyProtection="1">
      <alignment horizontal="center" vertical="center" wrapText="1"/>
    </xf>
    <xf numFmtId="38" fontId="47" fillId="4" borderId="12" xfId="13" applyFont="1" applyFill="1" applyBorder="1" applyAlignment="1" applyProtection="1">
      <alignment horizontal="center" vertical="center" wrapText="1"/>
    </xf>
    <xf numFmtId="0" fontId="32" fillId="0" borderId="0" xfId="0" applyFont="1" applyFill="1" applyAlignment="1" applyProtection="1">
      <alignment vertical="center" wrapText="1"/>
    </xf>
    <xf numFmtId="0" fontId="24" fillId="4" borderId="0" xfId="0" applyFont="1" applyFill="1" applyBorder="1" applyAlignment="1" applyProtection="1">
      <alignment horizontal="right"/>
    </xf>
    <xf numFmtId="38" fontId="47" fillId="20" borderId="1" xfId="24" applyNumberFormat="1" applyFont="1" applyFill="1" applyBorder="1" applyAlignment="1" applyProtection="1">
      <alignment vertical="center" wrapText="1"/>
      <protection locked="0"/>
    </xf>
    <xf numFmtId="38" fontId="47" fillId="20" borderId="2" xfId="24" applyNumberFormat="1" applyFont="1" applyFill="1" applyBorder="1" applyAlignment="1" applyProtection="1">
      <alignment vertical="center" wrapText="1"/>
      <protection locked="0"/>
    </xf>
    <xf numFmtId="0" fontId="24" fillId="4" borderId="2" xfId="24" applyFont="1" applyFill="1" applyBorder="1" applyAlignment="1" applyProtection="1">
      <alignment horizontal="center" vertical="center" wrapText="1"/>
    </xf>
    <xf numFmtId="0" fontId="24" fillId="4" borderId="3" xfId="24" applyFont="1" applyFill="1" applyBorder="1" applyAlignment="1" applyProtection="1">
      <alignment horizontal="center" vertical="center" wrapText="1"/>
    </xf>
    <xf numFmtId="0" fontId="48" fillId="2" borderId="26"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48" fillId="2" borderId="9" xfId="0" applyFont="1" applyFill="1" applyBorder="1" applyAlignment="1" applyProtection="1">
      <alignment horizontal="center" vertical="center"/>
    </xf>
    <xf numFmtId="0" fontId="48" fillId="2" borderId="28"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48" fillId="2" borderId="14" xfId="0" applyFont="1" applyFill="1" applyBorder="1" applyAlignment="1" applyProtection="1">
      <alignment horizontal="center" vertical="center"/>
    </xf>
    <xf numFmtId="0" fontId="48" fillId="2" borderId="30"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48" fillId="2" borderId="12"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37" fillId="2" borderId="22" xfId="0" applyFont="1" applyFill="1" applyBorder="1" applyAlignment="1" applyProtection="1">
      <alignment horizontal="center" vertical="center"/>
    </xf>
    <xf numFmtId="0" fontId="37" fillId="2" borderId="24" xfId="0" applyFont="1" applyFill="1" applyBorder="1" applyAlignment="1" applyProtection="1">
      <alignment horizontal="center" vertical="center"/>
    </xf>
    <xf numFmtId="0" fontId="32" fillId="3" borderId="4" xfId="2" applyFont="1" applyFill="1" applyBorder="1" applyAlignment="1" applyProtection="1">
      <alignment horizontal="left" vertical="center" wrapText="1"/>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31" fillId="2" borderId="27" xfId="0" applyFont="1" applyFill="1" applyBorder="1" applyAlignment="1" applyProtection="1">
      <alignment horizontal="center" vertical="center"/>
    </xf>
    <xf numFmtId="0" fontId="31" fillId="2" borderId="13"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31" fillId="2" borderId="14" xfId="0" applyFont="1" applyFill="1" applyBorder="1" applyAlignment="1" applyProtection="1">
      <alignment horizontal="center" vertical="center"/>
    </xf>
    <xf numFmtId="0" fontId="31" fillId="2" borderId="29" xfId="0" applyFont="1" applyFill="1" applyBorder="1" applyAlignment="1" applyProtection="1">
      <alignment horizontal="center" vertical="center"/>
    </xf>
    <xf numFmtId="0" fontId="31" fillId="2" borderId="10" xfId="0" applyFont="1" applyFill="1" applyBorder="1" applyAlignment="1" applyProtection="1">
      <alignment horizontal="center" vertical="top"/>
    </xf>
    <xf numFmtId="0" fontId="31" fillId="2" borderId="11" xfId="0" applyFont="1" applyFill="1" applyBorder="1" applyAlignment="1" applyProtection="1">
      <alignment horizontal="center" vertical="top"/>
    </xf>
    <xf numFmtId="0" fontId="31" fillId="2" borderId="12" xfId="0" applyFont="1" applyFill="1" applyBorder="1" applyAlignment="1" applyProtection="1">
      <alignment horizontal="center" vertical="top"/>
    </xf>
    <xf numFmtId="0" fontId="31" fillId="2" borderId="31" xfId="0" applyFont="1" applyFill="1" applyBorder="1" applyAlignment="1" applyProtection="1">
      <alignment horizontal="center" vertical="top"/>
    </xf>
    <xf numFmtId="38" fontId="22" fillId="4" borderId="2" xfId="13" applyFont="1" applyFill="1" applyBorder="1" applyAlignment="1" applyProtection="1">
      <alignment horizontal="center" vertical="center"/>
    </xf>
    <xf numFmtId="38" fontId="22" fillId="4" borderId="27" xfId="13" applyFont="1" applyFill="1" applyBorder="1" applyAlignment="1" applyProtection="1">
      <alignment horizontal="center" vertical="center"/>
    </xf>
    <xf numFmtId="0" fontId="22" fillId="0" borderId="7" xfId="0" applyFont="1" applyBorder="1" applyAlignment="1" applyProtection="1">
      <alignment horizontal="center" vertical="center"/>
    </xf>
    <xf numFmtId="0" fontId="22" fillId="0" borderId="8" xfId="0" applyFont="1" applyBorder="1" applyAlignment="1" applyProtection="1">
      <alignment horizontal="center" vertical="center"/>
    </xf>
    <xf numFmtId="0" fontId="22" fillId="0" borderId="9" xfId="0" applyFont="1" applyBorder="1" applyAlignment="1" applyProtection="1">
      <alignment horizontal="center" vertical="center"/>
    </xf>
    <xf numFmtId="38" fontId="49" fillId="25" borderId="7" xfId="13" applyFont="1" applyFill="1" applyBorder="1" applyAlignment="1" applyProtection="1">
      <alignment vertical="center"/>
    </xf>
    <xf numFmtId="38" fontId="49" fillId="25" borderId="8" xfId="13" applyFont="1" applyFill="1" applyBorder="1" applyAlignment="1" applyProtection="1">
      <alignment vertical="center"/>
    </xf>
    <xf numFmtId="38" fontId="22" fillId="4" borderId="3" xfId="13" applyFont="1" applyFill="1" applyBorder="1" applyAlignment="1" applyProtection="1">
      <alignment horizontal="center" vertical="center"/>
    </xf>
    <xf numFmtId="0" fontId="22" fillId="0" borderId="1" xfId="0" applyFont="1" applyFill="1" applyBorder="1" applyAlignment="1" applyProtection="1">
      <alignment horizontal="center" vertical="center"/>
    </xf>
    <xf numFmtId="0" fontId="22" fillId="0" borderId="2" xfId="0" applyFont="1" applyFill="1" applyBorder="1" applyAlignment="1" applyProtection="1">
      <alignment horizontal="center" vertical="center"/>
    </xf>
    <xf numFmtId="0" fontId="22" fillId="0" borderId="3" xfId="0" applyFont="1" applyFill="1" applyBorder="1" applyAlignment="1" applyProtection="1">
      <alignment horizontal="center" vertical="center"/>
    </xf>
    <xf numFmtId="38" fontId="49" fillId="25" borderId="1" xfId="13" applyFont="1" applyFill="1" applyBorder="1" applyAlignment="1" applyProtection="1">
      <alignment horizontal="right" vertical="center"/>
    </xf>
    <xf numFmtId="38" fontId="49" fillId="25" borderId="2" xfId="13" applyFont="1" applyFill="1" applyBorder="1" applyAlignment="1" applyProtection="1">
      <alignment horizontal="right" vertical="center"/>
    </xf>
    <xf numFmtId="0" fontId="22" fillId="0" borderId="1" xfId="0" applyFont="1" applyBorder="1" applyAlignment="1" applyProtection="1">
      <alignment horizontal="center" vertical="center"/>
    </xf>
    <xf numFmtId="0" fontId="22" fillId="0" borderId="2" xfId="0" applyFont="1" applyBorder="1" applyAlignment="1" applyProtection="1">
      <alignment horizontal="center" vertical="center"/>
    </xf>
    <xf numFmtId="0" fontId="22" fillId="0" borderId="3" xfId="0" applyFont="1" applyBorder="1" applyAlignment="1" applyProtection="1">
      <alignment horizontal="center" vertical="center"/>
    </xf>
    <xf numFmtId="0" fontId="31" fillId="2" borderId="19"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38" fontId="49" fillId="25" borderId="20" xfId="13" applyFont="1" applyFill="1" applyBorder="1" applyAlignment="1" applyProtection="1">
      <alignment vertical="center"/>
      <protection hidden="1"/>
    </xf>
    <xf numFmtId="38" fontId="49" fillId="25" borderId="34" xfId="13" applyFont="1" applyFill="1" applyBorder="1" applyAlignment="1" applyProtection="1">
      <alignment vertical="center"/>
      <protection hidden="1"/>
    </xf>
    <xf numFmtId="38" fontId="49" fillId="25" borderId="0" xfId="13" applyFont="1" applyFill="1" applyBorder="1" applyAlignment="1" applyProtection="1">
      <alignment vertical="center"/>
      <protection hidden="1"/>
    </xf>
    <xf numFmtId="38" fontId="49" fillId="25" borderId="29" xfId="13" applyFont="1" applyFill="1" applyBorder="1" applyAlignment="1" applyProtection="1">
      <alignment vertical="center"/>
      <protection hidden="1"/>
    </xf>
    <xf numFmtId="38" fontId="49" fillId="25" borderId="11" xfId="13" applyFont="1" applyFill="1" applyBorder="1" applyAlignment="1" applyProtection="1">
      <alignment vertical="center"/>
      <protection hidden="1"/>
    </xf>
    <xf numFmtId="38" fontId="49" fillId="25" borderId="31" xfId="13" applyFont="1" applyFill="1" applyBorder="1" applyAlignment="1" applyProtection="1">
      <alignment vertical="center"/>
      <protection hidden="1"/>
    </xf>
    <xf numFmtId="0" fontId="22" fillId="0" borderId="1" xfId="0" applyFont="1" applyBorder="1" applyAlignment="1" applyProtection="1">
      <alignment horizontal="center" vertical="center" wrapText="1"/>
    </xf>
    <xf numFmtId="0" fontId="22" fillId="0" borderId="2" xfId="0" applyFont="1" applyBorder="1" applyAlignment="1" applyProtection="1">
      <alignment horizontal="center" vertical="center" wrapText="1"/>
    </xf>
    <xf numFmtId="0" fontId="22" fillId="0" borderId="3" xfId="0" applyFont="1" applyBorder="1" applyAlignment="1" applyProtection="1">
      <alignment horizontal="center" vertical="center" wrapText="1"/>
    </xf>
    <xf numFmtId="38" fontId="49" fillId="25" borderId="1" xfId="13" applyFont="1" applyFill="1" applyBorder="1" applyAlignment="1" applyProtection="1">
      <alignment vertical="center"/>
    </xf>
    <xf numFmtId="38" fontId="49" fillId="25" borderId="2" xfId="13" applyFont="1" applyFill="1" applyBorder="1" applyAlignment="1" applyProtection="1">
      <alignment vertical="center"/>
    </xf>
    <xf numFmtId="0" fontId="31" fillId="16" borderId="33" xfId="0" applyFont="1" applyFill="1" applyBorder="1" applyAlignment="1" applyProtection="1">
      <alignment horizontal="center" vertical="center" wrapText="1"/>
    </xf>
    <xf numFmtId="0" fontId="31" fillId="16" borderId="20" xfId="0" applyFont="1" applyFill="1" applyBorder="1" applyAlignment="1" applyProtection="1">
      <alignment horizontal="center" vertical="center" wrapText="1"/>
    </xf>
    <xf numFmtId="0" fontId="31" fillId="16" borderId="28" xfId="0" applyFont="1" applyFill="1" applyBorder="1" applyAlignment="1" applyProtection="1">
      <alignment horizontal="center" vertical="center" wrapText="1"/>
    </xf>
    <xf numFmtId="0" fontId="31" fillId="16" borderId="0" xfId="0" applyFont="1" applyFill="1" applyBorder="1" applyAlignment="1" applyProtection="1">
      <alignment horizontal="center" vertical="center" wrapText="1"/>
    </xf>
    <xf numFmtId="0" fontId="31" fillId="16" borderId="30" xfId="0" applyFont="1" applyFill="1" applyBorder="1" applyAlignment="1" applyProtection="1">
      <alignment horizontal="center" vertical="center" wrapText="1"/>
    </xf>
    <xf numFmtId="0" fontId="31" fillId="16" borderId="11" xfId="0" applyFont="1" applyFill="1" applyBorder="1" applyAlignment="1" applyProtection="1">
      <alignment horizontal="center" vertical="center" wrapText="1"/>
    </xf>
    <xf numFmtId="38" fontId="49" fillId="25" borderId="21" xfId="13" applyFont="1" applyFill="1" applyBorder="1" applyAlignment="1" applyProtection="1">
      <alignment vertical="center"/>
      <protection hidden="1"/>
    </xf>
    <xf numFmtId="38" fontId="49" fillId="25" borderId="14" xfId="13" applyFont="1" applyFill="1" applyBorder="1" applyAlignment="1" applyProtection="1">
      <alignment vertical="center"/>
      <protection hidden="1"/>
    </xf>
    <xf numFmtId="38" fontId="49" fillId="25" borderId="12" xfId="13" applyFont="1" applyFill="1" applyBorder="1" applyAlignment="1" applyProtection="1">
      <alignment vertical="center"/>
      <protection hidden="1"/>
    </xf>
    <xf numFmtId="0" fontId="32" fillId="16" borderId="36" xfId="0" applyFont="1" applyFill="1" applyBorder="1" applyAlignment="1" applyProtection="1">
      <alignment vertical="center" wrapText="1"/>
    </xf>
    <xf numFmtId="0" fontId="32" fillId="16" borderId="4" xfId="0" applyFont="1" applyFill="1" applyBorder="1" applyAlignment="1" applyProtection="1">
      <alignment vertical="center" wrapText="1"/>
    </xf>
    <xf numFmtId="0" fontId="32" fillId="16" borderId="38" xfId="0" applyFont="1" applyFill="1" applyBorder="1" applyAlignment="1" applyProtection="1">
      <alignment vertical="center" wrapText="1"/>
    </xf>
    <xf numFmtId="0" fontId="32" fillId="16" borderId="15" xfId="0" applyFont="1" applyFill="1" applyBorder="1" applyAlignment="1" applyProtection="1">
      <alignment vertical="center" wrapText="1"/>
    </xf>
    <xf numFmtId="0" fontId="32" fillId="2" borderId="4" xfId="0" applyFont="1" applyFill="1" applyBorder="1" applyAlignment="1" applyProtection="1">
      <alignment horizontal="center" vertical="center"/>
    </xf>
    <xf numFmtId="0" fontId="32" fillId="2" borderId="37" xfId="0" applyFont="1" applyFill="1" applyBorder="1" applyAlignment="1" applyProtection="1">
      <alignment horizontal="center" vertical="center"/>
    </xf>
    <xf numFmtId="0" fontId="31" fillId="3" borderId="4" xfId="2" applyFont="1" applyFill="1" applyBorder="1" applyAlignment="1" applyProtection="1">
      <alignment horizontal="center" vertical="center"/>
      <protection locked="0"/>
    </xf>
    <xf numFmtId="0" fontId="31" fillId="3" borderId="37" xfId="2" applyFont="1" applyFill="1" applyBorder="1" applyAlignment="1" applyProtection="1">
      <alignment horizontal="center" vertical="center"/>
      <protection locked="0"/>
    </xf>
    <xf numFmtId="0" fontId="31" fillId="3" borderId="15" xfId="2" applyFont="1" applyFill="1" applyBorder="1" applyAlignment="1" applyProtection="1">
      <alignment horizontal="center" vertical="center"/>
      <protection locked="0"/>
    </xf>
    <xf numFmtId="0" fontId="31" fillId="3" borderId="39" xfId="2" applyFont="1" applyFill="1" applyBorder="1" applyAlignment="1" applyProtection="1">
      <alignment horizontal="center" vertical="center"/>
      <protection locked="0"/>
    </xf>
    <xf numFmtId="0" fontId="31" fillId="16" borderId="0" xfId="0" applyFont="1" applyFill="1" applyAlignment="1" applyProtection="1">
      <alignment horizontal="center" vertical="center" wrapText="1"/>
    </xf>
    <xf numFmtId="0" fontId="31" fillId="16" borderId="35" xfId="0" applyFont="1" applyFill="1" applyBorder="1" applyAlignment="1" applyProtection="1">
      <alignment horizontal="center" vertical="center" wrapText="1"/>
    </xf>
    <xf numFmtId="0" fontId="31" fillId="16" borderId="17" xfId="0" applyFont="1" applyFill="1" applyBorder="1" applyAlignment="1" applyProtection="1">
      <alignment horizontal="center" vertical="center" wrapText="1"/>
    </xf>
    <xf numFmtId="38" fontId="49" fillId="25" borderId="17" xfId="13" applyFont="1" applyFill="1" applyBorder="1" applyAlignment="1" applyProtection="1">
      <alignment vertical="center"/>
      <protection hidden="1"/>
    </xf>
    <xf numFmtId="38" fontId="49" fillId="25" borderId="18" xfId="13" applyFont="1" applyFill="1" applyBorder="1" applyAlignment="1" applyProtection="1">
      <alignment vertical="center"/>
      <protection hidden="1"/>
    </xf>
    <xf numFmtId="0" fontId="31" fillId="16" borderId="7" xfId="0" applyFont="1" applyFill="1" applyBorder="1" applyAlignment="1" applyProtection="1">
      <alignment horizontal="center" vertical="center" wrapText="1"/>
    </xf>
    <xf numFmtId="0" fontId="31" fillId="16" borderId="8" xfId="0" applyFont="1" applyFill="1" applyBorder="1" applyAlignment="1" applyProtection="1">
      <alignment horizontal="center" vertical="center" wrapText="1"/>
    </xf>
    <xf numFmtId="0" fontId="31" fillId="16" borderId="13" xfId="0" applyFont="1" applyFill="1" applyBorder="1" applyAlignment="1" applyProtection="1">
      <alignment horizontal="center" vertical="center" wrapText="1"/>
    </xf>
    <xf numFmtId="0" fontId="31" fillId="16" borderId="16" xfId="0" applyFont="1" applyFill="1" applyBorder="1" applyAlignment="1" applyProtection="1">
      <alignment horizontal="center" vertical="center" wrapText="1"/>
    </xf>
    <xf numFmtId="38" fontId="49" fillId="25" borderId="8" xfId="13" applyFont="1" applyFill="1" applyBorder="1" applyAlignment="1" applyProtection="1">
      <alignment vertical="center"/>
      <protection hidden="1"/>
    </xf>
    <xf numFmtId="38" fontId="49" fillId="25" borderId="123" xfId="13" applyFont="1" applyFill="1" applyBorder="1" applyAlignment="1" applyProtection="1">
      <alignment vertical="center"/>
      <protection hidden="1"/>
    </xf>
    <xf numFmtId="38" fontId="49" fillId="25" borderId="124" xfId="13" applyFont="1" applyFill="1" applyBorder="1" applyAlignment="1" applyProtection="1">
      <alignment vertical="center"/>
      <protection hidden="1"/>
    </xf>
    <xf numFmtId="0" fontId="35" fillId="16" borderId="33" xfId="2" applyFont="1" applyFill="1" applyBorder="1" applyAlignment="1" applyProtection="1">
      <alignment horizontal="center" vertical="center" wrapText="1"/>
    </xf>
    <xf numFmtId="0" fontId="35" fillId="16" borderId="20" xfId="2" applyFont="1" applyFill="1" applyBorder="1" applyAlignment="1" applyProtection="1">
      <alignment horizontal="center" vertical="center" wrapText="1"/>
    </xf>
    <xf numFmtId="0" fontId="35" fillId="16" borderId="28" xfId="2" applyFont="1" applyFill="1" applyBorder="1" applyAlignment="1" applyProtection="1">
      <alignment horizontal="center" vertical="center" wrapText="1"/>
    </xf>
    <xf numFmtId="0" fontId="35" fillId="16" borderId="0" xfId="2" applyFont="1" applyFill="1" applyAlignment="1" applyProtection="1">
      <alignment horizontal="center" vertical="center" wrapText="1"/>
    </xf>
    <xf numFmtId="38" fontId="50" fillId="25" borderId="19" xfId="2" applyNumberFormat="1" applyFont="1" applyFill="1" applyBorder="1" applyAlignment="1" applyProtection="1">
      <alignment vertical="center" wrapText="1"/>
      <protection hidden="1"/>
    </xf>
    <xf numFmtId="38" fontId="50" fillId="25" borderId="20" xfId="2" applyNumberFormat="1" applyFont="1" applyFill="1" applyBorder="1" applyAlignment="1" applyProtection="1">
      <alignment vertical="center" wrapText="1"/>
      <protection hidden="1"/>
    </xf>
    <xf numFmtId="38" fontId="50" fillId="25" borderId="13" xfId="2" applyNumberFormat="1" applyFont="1" applyFill="1" applyBorder="1" applyAlignment="1" applyProtection="1">
      <alignment vertical="center" wrapText="1"/>
      <protection hidden="1"/>
    </xf>
    <xf numFmtId="38" fontId="50" fillId="25" borderId="0" xfId="2" applyNumberFormat="1" applyFont="1" applyFill="1" applyAlignment="1" applyProtection="1">
      <alignment vertical="center" wrapText="1"/>
      <protection hidden="1"/>
    </xf>
    <xf numFmtId="0" fontId="31" fillId="0" borderId="20" xfId="2" applyFont="1" applyBorder="1" applyAlignment="1" applyProtection="1">
      <alignment horizontal="center" vertical="center"/>
    </xf>
    <xf numFmtId="0" fontId="31" fillId="0" borderId="34" xfId="2" applyFont="1" applyBorder="1" applyAlignment="1" applyProtection="1">
      <alignment horizontal="center" vertical="center"/>
    </xf>
    <xf numFmtId="0" fontId="31" fillId="0" borderId="0" xfId="2" applyFont="1" applyAlignment="1" applyProtection="1">
      <alignment horizontal="center" vertical="center"/>
    </xf>
    <xf numFmtId="0" fontId="31" fillId="0" borderId="29" xfId="2" applyFont="1" applyBorder="1" applyAlignment="1" applyProtection="1">
      <alignment horizontal="center" vertical="center"/>
    </xf>
    <xf numFmtId="0" fontId="133" fillId="4" borderId="0" xfId="2" applyFont="1" applyFill="1" applyAlignment="1">
      <alignment horizontal="center" vertical="center"/>
    </xf>
    <xf numFmtId="0" fontId="53" fillId="0" borderId="0" xfId="2" applyFont="1" applyAlignment="1" applyProtection="1">
      <alignment horizontal="center" vertical="center"/>
    </xf>
    <xf numFmtId="0" fontId="52" fillId="0" borderId="7" xfId="2" applyFont="1" applyBorder="1" applyAlignment="1" applyProtection="1">
      <alignment horizontal="center" vertical="center"/>
    </xf>
    <xf numFmtId="0" fontId="52" fillId="0" borderId="8" xfId="2" applyFont="1" applyBorder="1" applyAlignment="1" applyProtection="1">
      <alignment horizontal="center" vertical="center"/>
    </xf>
    <xf numFmtId="0" fontId="52" fillId="0" borderId="9" xfId="2" applyFont="1" applyBorder="1" applyAlignment="1" applyProtection="1">
      <alignment horizontal="center" vertical="center"/>
    </xf>
    <xf numFmtId="0" fontId="52" fillId="0" borderId="13" xfId="2" applyFont="1" applyBorder="1" applyAlignment="1" applyProtection="1">
      <alignment horizontal="center" vertical="center"/>
    </xf>
    <xf numFmtId="0" fontId="52" fillId="0" borderId="0" xfId="2" applyFont="1" applyBorder="1" applyAlignment="1" applyProtection="1">
      <alignment horizontal="center" vertical="center"/>
    </xf>
    <xf numFmtId="0" fontId="52" fillId="0" borderId="14" xfId="2" applyFont="1" applyBorder="1" applyAlignment="1" applyProtection="1">
      <alignment horizontal="center" vertical="center"/>
    </xf>
    <xf numFmtId="0" fontId="52" fillId="0" borderId="10" xfId="2" applyFont="1" applyBorder="1" applyAlignment="1" applyProtection="1">
      <alignment horizontal="center" vertical="center"/>
    </xf>
    <xf numFmtId="0" fontId="52" fillId="0" borderId="11" xfId="2" applyFont="1" applyBorder="1" applyAlignment="1" applyProtection="1">
      <alignment horizontal="center" vertical="center"/>
    </xf>
    <xf numFmtId="0" fontId="52" fillId="0" borderId="12" xfId="2" applyFont="1" applyBorder="1" applyAlignment="1" applyProtection="1">
      <alignment horizontal="center" vertical="center"/>
    </xf>
    <xf numFmtId="0" fontId="52" fillId="3" borderId="7" xfId="2" applyFont="1" applyFill="1" applyBorder="1" applyAlignment="1" applyProtection="1">
      <alignment horizontal="center" vertical="center"/>
    </xf>
    <xf numFmtId="0" fontId="52" fillId="3" borderId="8" xfId="2" applyFont="1" applyFill="1" applyBorder="1" applyAlignment="1" applyProtection="1">
      <alignment horizontal="center" vertical="center"/>
    </xf>
    <xf numFmtId="0" fontId="52" fillId="3" borderId="9" xfId="2" applyFont="1" applyFill="1" applyBorder="1" applyAlignment="1" applyProtection="1">
      <alignment horizontal="center" vertical="center"/>
    </xf>
    <xf numFmtId="0" fontId="52" fillId="3" borderId="13" xfId="2" applyFont="1" applyFill="1" applyBorder="1" applyAlignment="1" applyProtection="1">
      <alignment horizontal="center" vertical="center"/>
    </xf>
    <xf numFmtId="0" fontId="52" fillId="3" borderId="0" xfId="2" applyFont="1" applyFill="1" applyBorder="1" applyAlignment="1" applyProtection="1">
      <alignment horizontal="center" vertical="center"/>
    </xf>
    <xf numFmtId="0" fontId="52" fillId="3" borderId="14" xfId="2" applyFont="1" applyFill="1" applyBorder="1" applyAlignment="1" applyProtection="1">
      <alignment horizontal="center" vertical="center"/>
    </xf>
    <xf numFmtId="0" fontId="52" fillId="3" borderId="10" xfId="2" applyFont="1" applyFill="1" applyBorder="1" applyAlignment="1" applyProtection="1">
      <alignment horizontal="center" vertical="center"/>
    </xf>
    <xf numFmtId="0" fontId="52" fillId="3" borderId="11" xfId="2" applyFont="1" applyFill="1" applyBorder="1" applyAlignment="1" applyProtection="1">
      <alignment horizontal="center" vertical="center"/>
    </xf>
    <xf numFmtId="0" fontId="52" fillId="3" borderId="12" xfId="2" applyFont="1" applyFill="1" applyBorder="1" applyAlignment="1" applyProtection="1">
      <alignment horizontal="center" vertical="center"/>
    </xf>
    <xf numFmtId="0" fontId="52" fillId="25" borderId="7" xfId="2" applyFont="1" applyFill="1" applyBorder="1" applyAlignment="1" applyProtection="1">
      <alignment horizontal="center" vertical="center" wrapText="1"/>
    </xf>
    <xf numFmtId="0" fontId="52" fillId="25" borderId="8" xfId="2" applyFont="1" applyFill="1" applyBorder="1" applyAlignment="1" applyProtection="1">
      <alignment horizontal="center" vertical="center" wrapText="1"/>
    </xf>
    <xf numFmtId="0" fontId="52" fillId="25" borderId="9" xfId="2" applyFont="1" applyFill="1" applyBorder="1" applyAlignment="1" applyProtection="1">
      <alignment horizontal="center" vertical="center" wrapText="1"/>
    </xf>
    <xf numFmtId="0" fontId="52" fillId="25" borderId="13" xfId="2" applyFont="1" applyFill="1" applyBorder="1" applyAlignment="1" applyProtection="1">
      <alignment horizontal="center" vertical="center" wrapText="1"/>
    </xf>
    <xf numFmtId="0" fontId="52" fillId="25" borderId="0" xfId="2" applyFont="1" applyFill="1" applyBorder="1" applyAlignment="1" applyProtection="1">
      <alignment horizontal="center" vertical="center" wrapText="1"/>
    </xf>
    <xf numFmtId="0" fontId="52" fillId="25" borderId="14" xfId="2" applyFont="1" applyFill="1" applyBorder="1" applyAlignment="1" applyProtection="1">
      <alignment horizontal="center" vertical="center" wrapText="1"/>
    </xf>
    <xf numFmtId="0" fontId="52" fillId="25" borderId="10" xfId="2" applyFont="1" applyFill="1" applyBorder="1" applyAlignment="1" applyProtection="1">
      <alignment horizontal="center" vertical="center" wrapText="1"/>
    </xf>
    <xf numFmtId="0" fontId="52" fillId="25" borderId="11" xfId="2" applyFont="1" applyFill="1" applyBorder="1" applyAlignment="1" applyProtection="1">
      <alignment horizontal="center" vertical="center" wrapText="1"/>
    </xf>
    <xf numFmtId="0" fontId="52" fillId="25" borderId="12" xfId="2" applyFont="1" applyFill="1" applyBorder="1" applyAlignment="1" applyProtection="1">
      <alignment horizontal="center" vertical="center" wrapText="1"/>
    </xf>
    <xf numFmtId="0" fontId="55" fillId="27" borderId="7" xfId="2" applyFont="1" applyFill="1" applyBorder="1" applyAlignment="1" applyProtection="1">
      <alignment horizontal="center" vertical="center" wrapText="1"/>
    </xf>
    <xf numFmtId="0" fontId="55" fillId="27" borderId="8" xfId="2" applyFont="1" applyFill="1" applyBorder="1" applyAlignment="1" applyProtection="1">
      <alignment horizontal="center" vertical="center" wrapText="1"/>
    </xf>
    <xf numFmtId="0" fontId="55" fillId="27" borderId="9" xfId="2" applyFont="1" applyFill="1" applyBorder="1" applyAlignment="1" applyProtection="1">
      <alignment horizontal="center" vertical="center" wrapText="1"/>
    </xf>
    <xf numFmtId="0" fontId="55" fillId="27" borderId="13" xfId="2" applyFont="1" applyFill="1" applyBorder="1" applyAlignment="1" applyProtection="1">
      <alignment horizontal="center" vertical="center" wrapText="1"/>
    </xf>
    <xf numFmtId="0" fontId="55" fillId="27" borderId="0" xfId="2" applyFont="1" applyFill="1" applyBorder="1" applyAlignment="1" applyProtection="1">
      <alignment horizontal="center" vertical="center" wrapText="1"/>
    </xf>
    <xf numFmtId="0" fontId="55" fillId="27" borderId="14" xfId="2" applyFont="1" applyFill="1" applyBorder="1" applyAlignment="1" applyProtection="1">
      <alignment horizontal="center" vertical="center" wrapText="1"/>
    </xf>
    <xf numFmtId="0" fontId="55" fillId="27" borderId="10" xfId="2" applyFont="1" applyFill="1" applyBorder="1" applyAlignment="1" applyProtection="1">
      <alignment horizontal="center" vertical="center" wrapText="1"/>
    </xf>
    <xf numFmtId="0" fontId="55" fillId="27" borderId="11" xfId="2" applyFont="1" applyFill="1" applyBorder="1" applyAlignment="1" applyProtection="1">
      <alignment horizontal="center" vertical="center" wrapText="1"/>
    </xf>
    <xf numFmtId="0" fontId="55" fillId="27" borderId="12" xfId="2" applyFont="1" applyFill="1" applyBorder="1" applyAlignment="1" applyProtection="1">
      <alignment horizontal="center" vertical="center" wrapText="1"/>
    </xf>
    <xf numFmtId="0" fontId="52" fillId="2" borderId="4" xfId="2" applyFont="1" applyFill="1" applyBorder="1" applyAlignment="1" applyProtection="1">
      <alignment horizontal="center" vertical="center"/>
    </xf>
    <xf numFmtId="0" fontId="52" fillId="25" borderId="7" xfId="2" applyFont="1" applyFill="1" applyBorder="1" applyAlignment="1" applyProtection="1">
      <alignment horizontal="center" vertical="center"/>
      <protection hidden="1"/>
    </xf>
    <xf numFmtId="0" fontId="52" fillId="25" borderId="8" xfId="2" applyFont="1" applyFill="1" applyBorder="1" applyAlignment="1" applyProtection="1">
      <alignment horizontal="center" vertical="center"/>
      <protection hidden="1"/>
    </xf>
    <xf numFmtId="0" fontId="52" fillId="25" borderId="9" xfId="2" applyFont="1" applyFill="1" applyBorder="1" applyAlignment="1" applyProtection="1">
      <alignment horizontal="center" vertical="center"/>
      <protection hidden="1"/>
    </xf>
    <xf numFmtId="0" fontId="52" fillId="25" borderId="10" xfId="2" applyFont="1" applyFill="1" applyBorder="1" applyAlignment="1" applyProtection="1">
      <alignment horizontal="center" vertical="center"/>
      <protection hidden="1"/>
    </xf>
    <xf numFmtId="0" fontId="52" fillId="25" borderId="11" xfId="2" applyFont="1" applyFill="1" applyBorder="1" applyAlignment="1" applyProtection="1">
      <alignment horizontal="center" vertical="center"/>
      <protection hidden="1"/>
    </xf>
    <xf numFmtId="0" fontId="52" fillId="25" borderId="12" xfId="2" applyFont="1" applyFill="1" applyBorder="1" applyAlignment="1" applyProtection="1">
      <alignment horizontal="center" vertical="center"/>
      <protection hidden="1"/>
    </xf>
    <xf numFmtId="0" fontId="56" fillId="2" borderId="7" xfId="0" applyFont="1" applyFill="1" applyBorder="1" applyAlignment="1" applyProtection="1">
      <alignment horizontal="center" vertical="center" wrapText="1"/>
    </xf>
    <xf numFmtId="0" fontId="56" fillId="2" borderId="8" xfId="0" applyFont="1" applyFill="1" applyBorder="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wrapText="1"/>
    </xf>
    <xf numFmtId="0" fontId="56" fillId="2" borderId="18" xfId="0" applyFont="1" applyFill="1" applyBorder="1" applyAlignment="1" applyProtection="1">
      <alignment horizontal="center" vertical="center" wrapText="1"/>
    </xf>
    <xf numFmtId="0" fontId="56" fillId="25" borderId="16" xfId="0" applyFont="1" applyFill="1" applyBorder="1" applyAlignment="1" applyProtection="1">
      <alignment horizontal="center" vertical="center" shrinkToFit="1"/>
    </xf>
    <xf numFmtId="0" fontId="56" fillId="25" borderId="17" xfId="0" applyFont="1" applyFill="1" applyBorder="1" applyAlignment="1" applyProtection="1">
      <alignment horizontal="center" vertical="center" shrinkToFit="1"/>
    </xf>
    <xf numFmtId="0" fontId="56" fillId="25" borderId="18" xfId="0" applyFont="1" applyFill="1" applyBorder="1" applyAlignment="1" applyProtection="1">
      <alignment horizontal="center" vertical="center" shrinkToFit="1"/>
    </xf>
    <xf numFmtId="0" fontId="51" fillId="25" borderId="16" xfId="0" applyFont="1" applyFill="1" applyBorder="1" applyAlignment="1" applyProtection="1">
      <alignment horizontal="center" vertical="center" shrinkToFit="1"/>
    </xf>
    <xf numFmtId="0" fontId="51" fillId="25" borderId="17" xfId="0" applyFont="1" applyFill="1" applyBorder="1" applyAlignment="1" applyProtection="1">
      <alignment horizontal="center" vertical="center" shrinkToFit="1"/>
    </xf>
    <xf numFmtId="0" fontId="51" fillId="25" borderId="18" xfId="0" applyFont="1" applyFill="1" applyBorder="1" applyAlignment="1" applyProtection="1">
      <alignment horizontal="center" vertical="center" shrinkToFit="1"/>
    </xf>
    <xf numFmtId="0" fontId="56" fillId="25" borderId="16" xfId="0" applyFont="1" applyFill="1" applyBorder="1" applyAlignment="1" applyProtection="1">
      <alignment horizontal="center" vertical="center" shrinkToFit="1"/>
      <protection hidden="1"/>
    </xf>
    <xf numFmtId="0" fontId="56" fillId="25" borderId="17" xfId="0" applyFont="1" applyFill="1" applyBorder="1" applyAlignment="1" applyProtection="1">
      <alignment horizontal="center" vertical="center" shrinkToFit="1"/>
      <protection hidden="1"/>
    </xf>
    <xf numFmtId="0" fontId="56" fillId="25" borderId="18" xfId="0" applyFont="1" applyFill="1" applyBorder="1" applyAlignment="1" applyProtection="1">
      <alignment horizontal="center" vertical="center" shrinkToFit="1"/>
      <protection hidden="1"/>
    </xf>
    <xf numFmtId="0" fontId="51" fillId="25" borderId="16" xfId="0" applyFont="1" applyFill="1" applyBorder="1" applyAlignment="1" applyProtection="1">
      <alignment horizontal="center" vertical="center" shrinkToFit="1"/>
      <protection hidden="1"/>
    </xf>
    <xf numFmtId="0" fontId="51" fillId="25" borderId="17" xfId="0" applyFont="1" applyFill="1" applyBorder="1" applyAlignment="1" applyProtection="1">
      <alignment horizontal="center" vertical="center" shrinkToFit="1"/>
      <protection hidden="1"/>
    </xf>
    <xf numFmtId="0" fontId="51" fillId="25" borderId="18" xfId="0" applyFont="1" applyFill="1" applyBorder="1" applyAlignment="1" applyProtection="1">
      <alignment horizontal="center" vertical="center" shrinkToFit="1"/>
      <protection hidden="1"/>
    </xf>
    <xf numFmtId="0" fontId="56" fillId="0" borderId="6" xfId="2" applyFont="1" applyBorder="1" applyAlignment="1" applyProtection="1">
      <alignment horizontal="center" vertical="center"/>
    </xf>
    <xf numFmtId="0" fontId="56" fillId="20" borderId="7" xfId="2" applyFont="1" applyFill="1" applyBorder="1" applyAlignment="1" applyProtection="1">
      <alignment horizontal="center" vertical="center"/>
      <protection locked="0"/>
    </xf>
    <xf numFmtId="0" fontId="56" fillId="20" borderId="8" xfId="2" applyFont="1" applyFill="1" applyBorder="1" applyAlignment="1" applyProtection="1">
      <alignment horizontal="center" vertical="center"/>
      <protection locked="0"/>
    </xf>
    <xf numFmtId="0" fontId="56" fillId="20" borderId="9" xfId="2" applyFont="1" applyFill="1" applyBorder="1" applyAlignment="1" applyProtection="1">
      <alignment horizontal="center" vertical="center"/>
      <protection locked="0"/>
    </xf>
    <xf numFmtId="177" fontId="56" fillId="3" borderId="40" xfId="2" applyNumberFormat="1" applyFont="1" applyFill="1" applyBorder="1" applyAlignment="1" applyProtection="1">
      <alignment horizontal="center" vertical="center"/>
      <protection locked="0"/>
    </xf>
    <xf numFmtId="177" fontId="56" fillId="3" borderId="23" xfId="2" applyNumberFormat="1" applyFont="1" applyFill="1" applyBorder="1" applyAlignment="1" applyProtection="1">
      <alignment horizontal="center" vertical="center"/>
      <protection locked="0"/>
    </xf>
    <xf numFmtId="177" fontId="56" fillId="3" borderId="24" xfId="2" applyNumberFormat="1"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56" fillId="2" borderId="14" xfId="0" applyFont="1" applyFill="1" applyBorder="1" applyAlignment="1" applyProtection="1">
      <alignment horizontal="center" vertical="center"/>
    </xf>
    <xf numFmtId="0" fontId="56" fillId="2" borderId="16"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18" xfId="0" applyFont="1" applyFill="1" applyBorder="1" applyAlignment="1" applyProtection="1">
      <alignment horizontal="center" vertical="center"/>
    </xf>
    <xf numFmtId="0" fontId="56" fillId="2" borderId="4" xfId="0" applyFont="1" applyFill="1" applyBorder="1" applyAlignment="1" applyProtection="1">
      <alignment horizontal="center" vertical="center" wrapText="1"/>
    </xf>
    <xf numFmtId="0" fontId="56" fillId="2" borderId="13" xfId="0" applyFont="1" applyFill="1" applyBorder="1" applyAlignment="1" applyProtection="1">
      <alignment horizontal="center" vertical="center" wrapText="1"/>
    </xf>
    <xf numFmtId="0" fontId="56" fillId="2" borderId="0" xfId="0" applyFont="1" applyFill="1" applyAlignment="1" applyProtection="1">
      <alignment horizontal="center" vertical="center" wrapText="1"/>
    </xf>
    <xf numFmtId="0" fontId="51" fillId="2" borderId="7" xfId="2" applyFont="1" applyFill="1" applyBorder="1" applyAlignment="1" applyProtection="1">
      <alignment horizontal="center" vertical="center" wrapText="1"/>
    </xf>
    <xf numFmtId="0" fontId="51" fillId="2" borderId="8" xfId="2" applyFont="1" applyFill="1" applyBorder="1" applyAlignment="1" applyProtection="1">
      <alignment horizontal="center" vertical="center"/>
    </xf>
    <xf numFmtId="0" fontId="51" fillId="2" borderId="9" xfId="2" applyFont="1" applyFill="1" applyBorder="1" applyAlignment="1" applyProtection="1">
      <alignment horizontal="center" vertical="center"/>
    </xf>
    <xf numFmtId="0" fontId="51" fillId="2" borderId="13" xfId="2" applyFont="1" applyFill="1" applyBorder="1" applyAlignment="1" applyProtection="1">
      <alignment horizontal="center" vertical="center" wrapText="1"/>
    </xf>
    <xf numFmtId="0" fontId="51" fillId="2" borderId="0" xfId="2" applyFont="1" applyFill="1" applyAlignment="1" applyProtection="1">
      <alignment horizontal="center" vertical="center"/>
    </xf>
    <xf numFmtId="0" fontId="51" fillId="2" borderId="14" xfId="2" applyFont="1" applyFill="1" applyBorder="1" applyAlignment="1" applyProtection="1">
      <alignment horizontal="center" vertical="center"/>
    </xf>
    <xf numFmtId="0" fontId="51" fillId="2" borderId="16" xfId="2" applyFont="1" applyFill="1" applyBorder="1" applyAlignment="1" applyProtection="1">
      <alignment horizontal="center" vertical="center"/>
    </xf>
    <xf numFmtId="0" fontId="51" fillId="2" borderId="17" xfId="2" applyFont="1" applyFill="1" applyBorder="1" applyAlignment="1" applyProtection="1">
      <alignment horizontal="center" vertical="center"/>
    </xf>
    <xf numFmtId="0" fontId="51" fillId="2" borderId="18" xfId="2"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5" xfId="0" applyFont="1" applyFill="1" applyBorder="1" applyAlignment="1" applyProtection="1">
      <alignment horizontal="center" vertical="center" wrapText="1"/>
    </xf>
    <xf numFmtId="0" fontId="56" fillId="2" borderId="5"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38" fontId="56" fillId="4" borderId="23" xfId="13" applyFont="1" applyFill="1" applyBorder="1" applyAlignment="1" applyProtection="1">
      <alignment horizontal="center" vertical="center"/>
    </xf>
    <xf numFmtId="38" fontId="56" fillId="4" borderId="24" xfId="13" applyFont="1" applyFill="1" applyBorder="1" applyAlignment="1" applyProtection="1">
      <alignment horizontal="center" vertical="center"/>
    </xf>
    <xf numFmtId="0" fontId="55" fillId="27" borderId="40" xfId="2" applyFont="1" applyFill="1" applyBorder="1" applyProtection="1">
      <alignment vertical="center"/>
    </xf>
    <xf numFmtId="0" fontId="55" fillId="27" borderId="23" xfId="2" applyFont="1" applyFill="1" applyBorder="1" applyProtection="1">
      <alignment vertical="center"/>
    </xf>
    <xf numFmtId="0" fontId="55" fillId="27" borderId="24" xfId="2" applyFont="1" applyFill="1" applyBorder="1" applyProtection="1">
      <alignment vertical="center"/>
    </xf>
    <xf numFmtId="177" fontId="56" fillId="3" borderId="7" xfId="2" applyNumberFormat="1" applyFont="1" applyFill="1" applyBorder="1" applyAlignment="1" applyProtection="1">
      <alignment horizontal="center" vertical="center"/>
      <protection locked="0"/>
    </xf>
    <xf numFmtId="177" fontId="56" fillId="3" borderId="8" xfId="2" applyNumberFormat="1" applyFont="1" applyFill="1" applyBorder="1" applyAlignment="1" applyProtection="1">
      <alignment horizontal="center" vertical="center"/>
      <protection locked="0"/>
    </xf>
    <xf numFmtId="177" fontId="56" fillId="3" borderId="9" xfId="2" applyNumberFormat="1" applyFont="1" applyFill="1" applyBorder="1" applyAlignment="1" applyProtection="1">
      <alignment horizontal="center" vertical="center"/>
      <protection locked="0"/>
    </xf>
    <xf numFmtId="0" fontId="56" fillId="3" borderId="4" xfId="2" applyFont="1" applyFill="1" applyBorder="1" applyAlignment="1" applyProtection="1">
      <alignment horizontal="left" vertical="center" shrinkToFit="1"/>
      <protection locked="0"/>
    </xf>
    <xf numFmtId="38" fontId="56" fillId="25" borderId="40" xfId="13" applyFont="1" applyFill="1" applyBorder="1" applyAlignment="1" applyProtection="1">
      <alignment vertical="center"/>
    </xf>
    <xf numFmtId="38" fontId="56" fillId="25" borderId="23" xfId="13" applyFont="1" applyFill="1" applyBorder="1" applyAlignment="1" applyProtection="1">
      <alignment vertical="center"/>
    </xf>
    <xf numFmtId="38" fontId="56" fillId="25" borderId="40" xfId="13" applyFont="1" applyFill="1" applyBorder="1" applyAlignment="1" applyProtection="1">
      <alignment vertical="center"/>
      <protection locked="0" hidden="1"/>
    </xf>
    <xf numFmtId="38" fontId="56" fillId="25" borderId="23" xfId="13" applyFont="1" applyFill="1" applyBorder="1" applyAlignment="1" applyProtection="1">
      <alignment vertical="center"/>
      <protection locked="0" hidden="1"/>
    </xf>
    <xf numFmtId="38" fontId="63" fillId="25" borderId="40" xfId="13" applyFont="1" applyFill="1" applyBorder="1" applyAlignment="1" applyProtection="1">
      <alignment vertical="center"/>
      <protection locked="0" hidden="1"/>
    </xf>
    <xf numFmtId="38" fontId="63" fillId="25" borderId="23" xfId="13" applyFont="1" applyFill="1" applyBorder="1" applyAlignment="1" applyProtection="1">
      <alignment vertical="center"/>
      <protection locked="0" hidden="1"/>
    </xf>
    <xf numFmtId="0" fontId="56" fillId="3" borderId="6" xfId="2" applyFont="1" applyFill="1" applyBorder="1" applyAlignment="1" applyProtection="1">
      <alignment horizontal="left" vertical="center" shrinkToFit="1"/>
      <protection locked="0"/>
    </xf>
    <xf numFmtId="0" fontId="56" fillId="3" borderId="6" xfId="2" applyFont="1" applyFill="1" applyBorder="1" applyAlignment="1" applyProtection="1">
      <alignment vertical="center" shrinkToFit="1"/>
      <protection locked="0"/>
    </xf>
    <xf numFmtId="38" fontId="56" fillId="3" borderId="40" xfId="13" applyFont="1" applyFill="1" applyBorder="1" applyAlignment="1" applyProtection="1">
      <alignment vertical="center"/>
      <protection locked="0"/>
    </xf>
    <xf numFmtId="38" fontId="56" fillId="3" borderId="23" xfId="13" applyFont="1" applyFill="1" applyBorder="1" applyAlignment="1" applyProtection="1">
      <alignment vertical="center"/>
      <protection locked="0"/>
    </xf>
    <xf numFmtId="38" fontId="63" fillId="3" borderId="40" xfId="13" applyFont="1" applyFill="1" applyBorder="1" applyAlignment="1" applyProtection="1">
      <alignment vertical="center"/>
      <protection locked="0"/>
    </xf>
    <xf numFmtId="38" fontId="63" fillId="3" borderId="23" xfId="13" applyFont="1" applyFill="1" applyBorder="1" applyAlignment="1" applyProtection="1">
      <alignment vertical="center"/>
      <protection locked="0"/>
    </xf>
    <xf numFmtId="38" fontId="56" fillId="25" borderId="10" xfId="13" applyFont="1" applyFill="1" applyBorder="1" applyAlignment="1" applyProtection="1">
      <alignment vertical="center"/>
      <protection hidden="1"/>
    </xf>
    <xf numFmtId="38" fontId="56" fillId="25" borderId="11" xfId="13" applyFont="1" applyFill="1" applyBorder="1" applyAlignment="1" applyProtection="1">
      <alignment vertical="center"/>
      <protection hidden="1"/>
    </xf>
    <xf numFmtId="38" fontId="56" fillId="4" borderId="11" xfId="13" applyFont="1" applyFill="1" applyBorder="1" applyAlignment="1" applyProtection="1">
      <alignment horizontal="center" vertical="center"/>
    </xf>
    <xf numFmtId="38" fontId="56" fillId="4" borderId="12" xfId="13" applyFont="1" applyFill="1" applyBorder="1" applyAlignment="1" applyProtection="1">
      <alignment horizontal="center" vertical="center"/>
    </xf>
    <xf numFmtId="0" fontId="55" fillId="27" borderId="6" xfId="2" applyFont="1" applyFill="1" applyBorder="1" applyProtection="1">
      <alignment vertical="center"/>
    </xf>
    <xf numFmtId="38" fontId="56" fillId="25" borderId="10" xfId="13" applyFont="1" applyFill="1" applyBorder="1" applyAlignment="1" applyProtection="1">
      <alignment vertical="center"/>
    </xf>
    <xf numFmtId="38" fontId="56" fillId="25" borderId="11" xfId="13" applyFont="1" applyFill="1" applyBorder="1" applyAlignment="1" applyProtection="1">
      <alignment vertical="center"/>
    </xf>
    <xf numFmtId="38" fontId="56" fillId="25" borderId="10" xfId="13" applyFont="1" applyFill="1" applyBorder="1" applyAlignment="1" applyProtection="1">
      <alignment vertical="center"/>
      <protection locked="0" hidden="1"/>
    </xf>
    <xf numFmtId="38" fontId="56" fillId="25" borderId="11" xfId="13" applyFont="1" applyFill="1" applyBorder="1" applyAlignment="1" applyProtection="1">
      <alignment vertical="center"/>
      <protection locked="0" hidden="1"/>
    </xf>
    <xf numFmtId="38" fontId="63" fillId="25" borderId="10" xfId="13" applyFont="1" applyFill="1" applyBorder="1" applyAlignment="1" applyProtection="1">
      <alignment vertical="center"/>
      <protection locked="0" hidden="1"/>
    </xf>
    <xf numFmtId="38" fontId="63" fillId="25" borderId="11" xfId="13" applyFont="1" applyFill="1" applyBorder="1" applyAlignment="1" applyProtection="1">
      <alignment vertical="center"/>
      <protection locked="0" hidden="1"/>
    </xf>
    <xf numFmtId="0" fontId="56" fillId="3" borderId="1" xfId="2" applyFont="1" applyFill="1" applyBorder="1" applyAlignment="1" applyProtection="1">
      <alignment horizontal="left" vertical="center" shrinkToFit="1"/>
      <protection locked="0"/>
    </xf>
    <xf numFmtId="0" fontId="56" fillId="3" borderId="2" xfId="2" applyFont="1" applyFill="1" applyBorder="1" applyAlignment="1" applyProtection="1">
      <alignment horizontal="left" vertical="center" shrinkToFit="1"/>
      <protection locked="0"/>
    </xf>
    <xf numFmtId="0" fontId="56" fillId="3" borderId="3" xfId="2" applyFont="1" applyFill="1" applyBorder="1" applyAlignment="1" applyProtection="1">
      <alignment horizontal="left" vertical="center" shrinkToFit="1"/>
      <protection locked="0"/>
    </xf>
    <xf numFmtId="38" fontId="56" fillId="3" borderId="10" xfId="13" applyFont="1" applyFill="1" applyBorder="1" applyAlignment="1" applyProtection="1">
      <alignment vertical="center"/>
      <protection locked="0"/>
    </xf>
    <xf numFmtId="38" fontId="56" fillId="3" borderId="11" xfId="13" applyFont="1" applyFill="1" applyBorder="1" applyAlignment="1" applyProtection="1">
      <alignment vertical="center"/>
      <protection locked="0"/>
    </xf>
    <xf numFmtId="38" fontId="63" fillId="3" borderId="10" xfId="13" applyFont="1" applyFill="1" applyBorder="1" applyAlignment="1" applyProtection="1">
      <alignment vertical="center"/>
      <protection locked="0"/>
    </xf>
    <xf numFmtId="38" fontId="63" fillId="3" borderId="11" xfId="13" applyFont="1" applyFill="1" applyBorder="1" applyAlignment="1" applyProtection="1">
      <alignment vertical="center"/>
      <protection locked="0"/>
    </xf>
    <xf numFmtId="38" fontId="56" fillId="25" borderId="40" xfId="13" applyFont="1" applyFill="1" applyBorder="1" applyAlignment="1" applyProtection="1">
      <alignment vertical="center"/>
      <protection hidden="1"/>
    </xf>
    <xf numFmtId="38" fontId="56" fillId="25" borderId="23" xfId="13" applyFont="1" applyFill="1" applyBorder="1" applyAlignment="1" applyProtection="1">
      <alignment vertical="center"/>
      <protection hidden="1"/>
    </xf>
    <xf numFmtId="38" fontId="56" fillId="25" borderId="1" xfId="13" applyFont="1" applyFill="1" applyBorder="1" applyAlignment="1" applyProtection="1">
      <alignment vertical="center"/>
    </xf>
    <xf numFmtId="38" fontId="56" fillId="25" borderId="2" xfId="13" applyFont="1" applyFill="1" applyBorder="1" applyAlignment="1" applyProtection="1">
      <alignment vertical="center"/>
    </xf>
    <xf numFmtId="38" fontId="56" fillId="4" borderId="2" xfId="13" applyFont="1" applyFill="1" applyBorder="1" applyAlignment="1" applyProtection="1">
      <alignment horizontal="center" vertical="center"/>
    </xf>
    <xf numFmtId="38" fontId="56" fillId="4" borderId="3" xfId="13" applyFont="1" applyFill="1" applyBorder="1" applyAlignment="1" applyProtection="1">
      <alignment horizontal="center" vertical="center"/>
    </xf>
    <xf numFmtId="0" fontId="55" fillId="27" borderId="4" xfId="2" applyFont="1" applyFill="1" applyBorder="1" applyProtection="1">
      <alignment vertical="center"/>
    </xf>
    <xf numFmtId="177" fontId="56" fillId="3" borderId="1" xfId="2" applyNumberFormat="1" applyFont="1" applyFill="1" applyBorder="1" applyAlignment="1" applyProtection="1">
      <alignment horizontal="center" vertical="center"/>
      <protection locked="0"/>
    </xf>
    <xf numFmtId="177" fontId="56" fillId="3" borderId="2" xfId="2" applyNumberFormat="1" applyFont="1" applyFill="1" applyBorder="1" applyAlignment="1" applyProtection="1">
      <alignment horizontal="center" vertical="center"/>
      <protection locked="0"/>
    </xf>
    <xf numFmtId="177" fontId="56" fillId="3" borderId="3" xfId="2" applyNumberFormat="1" applyFont="1" applyFill="1" applyBorder="1" applyAlignment="1" applyProtection="1">
      <alignment horizontal="center" vertical="center"/>
      <protection locked="0"/>
    </xf>
    <xf numFmtId="38" fontId="56" fillId="25" borderId="1" xfId="13" applyFont="1" applyFill="1" applyBorder="1" applyAlignment="1" applyProtection="1">
      <alignment vertical="center"/>
      <protection locked="0" hidden="1"/>
    </xf>
    <xf numFmtId="38" fontId="56" fillId="25" borderId="2" xfId="13" applyFont="1" applyFill="1" applyBorder="1" applyAlignment="1" applyProtection="1">
      <alignment vertical="center"/>
      <protection locked="0" hidden="1"/>
    </xf>
    <xf numFmtId="38" fontId="63" fillId="25" borderId="1" xfId="13" applyFont="1" applyFill="1" applyBorder="1" applyAlignment="1" applyProtection="1">
      <alignment vertical="center"/>
      <protection locked="0" hidden="1"/>
    </xf>
    <xf numFmtId="38" fontId="63" fillId="25" borderId="2" xfId="13" applyFont="1" applyFill="1" applyBorder="1" applyAlignment="1" applyProtection="1">
      <alignment vertical="center"/>
      <protection locked="0" hidden="1"/>
    </xf>
    <xf numFmtId="38" fontId="56" fillId="25" borderId="1" xfId="13" applyFont="1" applyFill="1" applyBorder="1" applyAlignment="1" applyProtection="1">
      <alignment vertical="center"/>
      <protection hidden="1"/>
    </xf>
    <xf numFmtId="38" fontId="56" fillId="25" borderId="2" xfId="13" applyFont="1" applyFill="1" applyBorder="1" applyAlignment="1" applyProtection="1">
      <alignment vertical="center"/>
      <protection hidden="1"/>
    </xf>
    <xf numFmtId="38" fontId="56" fillId="3" borderId="1" xfId="13" applyFont="1" applyFill="1" applyBorder="1" applyAlignment="1" applyProtection="1">
      <alignment vertical="center"/>
      <protection locked="0"/>
    </xf>
    <xf numFmtId="38" fontId="56" fillId="3" borderId="2" xfId="13" applyFont="1" applyFill="1" applyBorder="1" applyAlignment="1" applyProtection="1">
      <alignment vertical="center"/>
      <protection locked="0"/>
    </xf>
    <xf numFmtId="38" fontId="63" fillId="3" borderId="1" xfId="13" applyFont="1" applyFill="1" applyBorder="1" applyAlignment="1" applyProtection="1">
      <alignment vertical="center"/>
      <protection locked="0"/>
    </xf>
    <xf numFmtId="38" fontId="63" fillId="3" borderId="2" xfId="13" applyFont="1" applyFill="1" applyBorder="1" applyAlignment="1" applyProtection="1">
      <alignment vertical="center"/>
      <protection locked="0"/>
    </xf>
    <xf numFmtId="0" fontId="56" fillId="3" borderId="7" xfId="2" applyFont="1" applyFill="1" applyBorder="1" applyAlignment="1" applyProtection="1">
      <alignment horizontal="left" vertical="center" shrinkToFit="1"/>
      <protection locked="0"/>
    </xf>
    <xf numFmtId="0" fontId="56" fillId="3" borderId="8" xfId="2" applyFont="1" applyFill="1" applyBorder="1" applyAlignment="1" applyProtection="1">
      <alignment horizontal="left" vertical="center" shrinkToFit="1"/>
      <protection locked="0"/>
    </xf>
    <xf numFmtId="0" fontId="56" fillId="3" borderId="9" xfId="2" applyFont="1" applyFill="1" applyBorder="1" applyAlignment="1" applyProtection="1">
      <alignment horizontal="left" vertical="center" shrinkToFit="1"/>
      <protection locked="0"/>
    </xf>
    <xf numFmtId="0" fontId="56" fillId="20" borderId="1" xfId="2" applyFont="1" applyFill="1" applyBorder="1" applyAlignment="1" applyProtection="1">
      <alignment horizontal="center" vertical="center"/>
      <protection locked="0"/>
    </xf>
    <xf numFmtId="0" fontId="56" fillId="20" borderId="2" xfId="2" applyFont="1" applyFill="1" applyBorder="1" applyAlignment="1" applyProtection="1">
      <alignment horizontal="center" vertical="center"/>
      <protection locked="0"/>
    </xf>
    <xf numFmtId="0" fontId="56" fillId="20" borderId="3" xfId="2" applyFont="1" applyFill="1" applyBorder="1" applyAlignment="1" applyProtection="1">
      <alignment horizontal="center" vertical="center"/>
      <protection locked="0"/>
    </xf>
    <xf numFmtId="0" fontId="51" fillId="3" borderId="4" xfId="2" applyFont="1" applyFill="1" applyBorder="1" applyAlignment="1" applyProtection="1">
      <alignment horizontal="left" vertical="center" shrinkToFit="1"/>
      <protection locked="0"/>
    </xf>
    <xf numFmtId="0" fontId="51" fillId="3" borderId="1" xfId="2" applyFont="1" applyFill="1" applyBorder="1" applyAlignment="1" applyProtection="1">
      <alignment horizontal="left" vertical="center" shrinkToFit="1"/>
      <protection locked="0"/>
    </xf>
    <xf numFmtId="0" fontId="51" fillId="3" borderId="2" xfId="2" applyFont="1" applyFill="1" applyBorder="1" applyAlignment="1" applyProtection="1">
      <alignment horizontal="left" vertical="center" shrinkToFit="1"/>
      <protection locked="0"/>
    </xf>
    <xf numFmtId="0" fontId="51" fillId="3" borderId="3" xfId="2" applyFont="1" applyFill="1" applyBorder="1" applyAlignment="1" applyProtection="1">
      <alignment horizontal="left" vertical="center" shrinkToFit="1"/>
      <protection locked="0"/>
    </xf>
    <xf numFmtId="177" fontId="56" fillId="20" borderId="1" xfId="2" applyNumberFormat="1" applyFont="1" applyFill="1" applyBorder="1" applyAlignment="1" applyProtection="1">
      <alignment horizontal="center" vertical="center"/>
      <protection locked="0"/>
    </xf>
    <xf numFmtId="177" fontId="56" fillId="20" borderId="2" xfId="2" applyNumberFormat="1" applyFont="1" applyFill="1" applyBorder="1" applyAlignment="1" applyProtection="1">
      <alignment horizontal="center" vertical="center"/>
      <protection locked="0"/>
    </xf>
    <xf numFmtId="177" fontId="56" fillId="20" borderId="3" xfId="2" applyNumberFormat="1" applyFont="1" applyFill="1" applyBorder="1" applyAlignment="1" applyProtection="1">
      <alignment horizontal="center" vertical="center"/>
      <protection locked="0"/>
    </xf>
    <xf numFmtId="38" fontId="56" fillId="0" borderId="2" xfId="13" applyFont="1" applyFill="1" applyBorder="1" applyAlignment="1" applyProtection="1">
      <alignment horizontal="center" vertical="center"/>
    </xf>
    <xf numFmtId="38" fontId="56" fillId="0" borderId="3" xfId="13" applyFont="1" applyFill="1" applyBorder="1" applyAlignment="1" applyProtection="1">
      <alignment horizontal="center" vertical="center"/>
    </xf>
    <xf numFmtId="177" fontId="56" fillId="3" borderId="4" xfId="2" applyNumberFormat="1" applyFont="1" applyFill="1" applyBorder="1" applyAlignment="1" applyProtection="1">
      <alignment horizontal="center" vertical="center"/>
      <protection locked="0"/>
    </xf>
    <xf numFmtId="0" fontId="52" fillId="4" borderId="8" xfId="2" applyFont="1" applyFill="1" applyBorder="1" applyProtection="1">
      <alignment vertical="center"/>
    </xf>
    <xf numFmtId="0" fontId="56" fillId="0" borderId="0" xfId="2" applyFont="1" applyAlignment="1" applyProtection="1">
      <alignment horizontal="center" vertical="center"/>
    </xf>
    <xf numFmtId="0" fontId="56" fillId="4" borderId="0" xfId="2" applyFont="1" applyFill="1" applyAlignment="1" applyProtection="1">
      <alignment horizontal="center" vertical="center"/>
    </xf>
    <xf numFmtId="38" fontId="56" fillId="4" borderId="0" xfId="13" applyFont="1" applyFill="1" applyBorder="1" applyAlignment="1" applyProtection="1">
      <alignment horizontal="right" vertical="center"/>
    </xf>
    <xf numFmtId="0" fontId="52" fillId="4" borderId="0" xfId="2" applyFont="1" applyFill="1" applyProtection="1">
      <alignment vertical="center"/>
    </xf>
    <xf numFmtId="0" fontId="56" fillId="0" borderId="8" xfId="2" applyFont="1" applyBorder="1" applyAlignment="1" applyProtection="1">
      <alignment horizontal="center" vertical="center"/>
    </xf>
    <xf numFmtId="0" fontId="56" fillId="4" borderId="8" xfId="2" applyFont="1" applyFill="1" applyBorder="1" applyAlignment="1" applyProtection="1">
      <alignment horizontal="center" vertical="center"/>
    </xf>
    <xf numFmtId="38" fontId="56" fillId="4" borderId="8" xfId="13" applyFont="1" applyFill="1" applyBorder="1" applyAlignment="1" applyProtection="1">
      <alignment horizontal="right" vertical="center"/>
    </xf>
    <xf numFmtId="0" fontId="56" fillId="4" borderId="0" xfId="2" applyFont="1" applyFill="1" applyProtection="1">
      <alignment vertical="center"/>
    </xf>
    <xf numFmtId="0" fontId="77" fillId="0" borderId="0" xfId="21" applyFont="1" applyFill="1" applyBorder="1" applyAlignment="1" applyProtection="1">
      <alignment horizontal="left" vertical="center"/>
    </xf>
    <xf numFmtId="0" fontId="17" fillId="0" borderId="0" xfId="15" applyFont="1" applyProtection="1">
      <alignment vertical="center"/>
    </xf>
    <xf numFmtId="0" fontId="17" fillId="0" borderId="4" xfId="15" applyFont="1" applyBorder="1" applyAlignment="1" applyProtection="1">
      <alignment horizontal="center" vertical="center"/>
    </xf>
    <xf numFmtId="38" fontId="17" fillId="0" borderId="1" xfId="16" applyFont="1" applyBorder="1" applyAlignment="1" applyProtection="1">
      <alignment vertical="center"/>
    </xf>
    <xf numFmtId="38" fontId="17" fillId="0" borderId="2" xfId="16" applyFont="1" applyBorder="1" applyAlignment="1" applyProtection="1">
      <alignment vertical="center"/>
    </xf>
    <xf numFmtId="38" fontId="17" fillId="0" borderId="3" xfId="16" applyFont="1" applyBorder="1" applyAlignment="1" applyProtection="1">
      <alignment vertical="center"/>
    </xf>
    <xf numFmtId="0" fontId="17" fillId="0" borderId="1" xfId="15" applyFont="1" applyBorder="1" applyAlignment="1" applyProtection="1">
      <alignment horizontal="center" vertical="center"/>
    </xf>
    <xf numFmtId="0" fontId="17" fillId="0" borderId="2" xfId="15" applyFont="1" applyBorder="1" applyAlignment="1" applyProtection="1">
      <alignment horizontal="center" vertical="center"/>
    </xf>
    <xf numFmtId="0" fontId="17" fillId="0" borderId="3" xfId="15" applyFont="1" applyBorder="1" applyAlignment="1" applyProtection="1">
      <alignment horizontal="center" vertical="center"/>
    </xf>
    <xf numFmtId="0" fontId="17" fillId="0" borderId="7" xfId="15" applyFont="1" applyBorder="1" applyAlignment="1" applyProtection="1">
      <alignment horizontal="center" vertical="center"/>
    </xf>
    <xf numFmtId="0" fontId="17" fillId="0" borderId="8" xfId="15" applyFont="1" applyBorder="1" applyAlignment="1" applyProtection="1">
      <alignment horizontal="center" vertical="center"/>
    </xf>
    <xf numFmtId="0" fontId="17" fillId="0" borderId="9" xfId="15" applyFont="1" applyBorder="1" applyAlignment="1" applyProtection="1">
      <alignment horizontal="center" vertical="center"/>
    </xf>
    <xf numFmtId="0" fontId="17" fillId="0" borderId="10" xfId="15" applyFont="1" applyBorder="1" applyAlignment="1" applyProtection="1">
      <alignment horizontal="center" vertical="center"/>
    </xf>
    <xf numFmtId="0" fontId="17" fillId="0" borderId="11" xfId="15" applyFont="1" applyBorder="1" applyAlignment="1" applyProtection="1">
      <alignment horizontal="center" vertical="center"/>
    </xf>
    <xf numFmtId="0" fontId="17" fillId="0" borderId="12" xfId="15" applyFont="1" applyBorder="1" applyAlignment="1" applyProtection="1">
      <alignment horizontal="center" vertical="center"/>
    </xf>
    <xf numFmtId="0" fontId="17" fillId="0" borderId="13" xfId="15" applyFont="1" applyBorder="1" applyAlignment="1" applyProtection="1">
      <alignment horizontal="center" vertical="center"/>
    </xf>
    <xf numFmtId="0" fontId="17" fillId="0" borderId="0" xfId="15" applyFont="1" applyAlignment="1" applyProtection="1">
      <alignment horizontal="center" vertical="center"/>
    </xf>
    <xf numFmtId="0" fontId="17" fillId="0" borderId="14" xfId="15" applyFont="1" applyBorder="1" applyAlignment="1" applyProtection="1">
      <alignment horizontal="center" vertical="center"/>
    </xf>
    <xf numFmtId="0" fontId="17" fillId="2" borderId="7" xfId="15" applyFont="1" applyFill="1" applyBorder="1" applyAlignment="1" applyProtection="1">
      <alignment horizontal="center" vertical="center"/>
    </xf>
    <xf numFmtId="0" fontId="17" fillId="2" borderId="8" xfId="15" applyFont="1" applyFill="1" applyBorder="1" applyAlignment="1" applyProtection="1">
      <alignment horizontal="center" vertical="center"/>
    </xf>
    <xf numFmtId="0" fontId="17" fillId="2" borderId="9" xfId="15" applyFont="1" applyFill="1" applyBorder="1" applyAlignment="1" applyProtection="1">
      <alignment horizontal="center" vertical="center"/>
    </xf>
    <xf numFmtId="0" fontId="17" fillId="2" borderId="10" xfId="15" applyFont="1" applyFill="1" applyBorder="1" applyAlignment="1" applyProtection="1">
      <alignment horizontal="center" vertical="center"/>
    </xf>
    <xf numFmtId="0" fontId="17" fillId="2" borderId="11" xfId="15" applyFont="1" applyFill="1" applyBorder="1" applyAlignment="1" applyProtection="1">
      <alignment horizontal="center" vertical="center"/>
    </xf>
    <xf numFmtId="0" fontId="17" fillId="2" borderId="12" xfId="15" applyFont="1" applyFill="1" applyBorder="1" applyAlignment="1" applyProtection="1">
      <alignment horizontal="center" vertical="center"/>
    </xf>
    <xf numFmtId="0" fontId="17" fillId="2" borderId="4" xfId="15" applyFont="1" applyFill="1" applyBorder="1" applyAlignment="1" applyProtection="1">
      <alignment horizontal="center" vertical="center"/>
    </xf>
    <xf numFmtId="0" fontId="17" fillId="2" borderId="4" xfId="15" applyFont="1" applyFill="1" applyBorder="1" applyAlignment="1" applyProtection="1">
      <alignment horizontal="center" vertical="center" wrapText="1"/>
    </xf>
    <xf numFmtId="38" fontId="17" fillId="25" borderId="7" xfId="16" applyFont="1" applyFill="1" applyBorder="1" applyProtection="1">
      <alignment vertical="center"/>
      <protection hidden="1"/>
    </xf>
    <xf numFmtId="38" fontId="17" fillId="25" borderId="8" xfId="16" applyFont="1" applyFill="1" applyBorder="1" applyProtection="1">
      <alignment vertical="center"/>
      <protection hidden="1"/>
    </xf>
    <xf numFmtId="38" fontId="17" fillId="25" borderId="10" xfId="16" applyFont="1" applyFill="1" applyBorder="1" applyProtection="1">
      <alignment vertical="center"/>
      <protection hidden="1"/>
    </xf>
    <xf numFmtId="38" fontId="17" fillId="25" borderId="11" xfId="16" applyFont="1" applyFill="1" applyBorder="1" applyProtection="1">
      <alignment vertical="center"/>
      <protection hidden="1"/>
    </xf>
    <xf numFmtId="0" fontId="17" fillId="0" borderId="11" xfId="15" applyFont="1" applyBorder="1" applyAlignment="1" applyProtection="1">
      <alignment horizontal="right" vertical="center"/>
    </xf>
    <xf numFmtId="0" fontId="17" fillId="3" borderId="7" xfId="15" applyFont="1" applyFill="1" applyBorder="1" applyAlignment="1" applyProtection="1">
      <alignment horizontal="center" vertical="center"/>
      <protection locked="0" hidden="1"/>
    </xf>
    <xf numFmtId="0" fontId="17" fillId="3" borderId="8" xfId="15" applyFont="1" applyFill="1" applyBorder="1" applyAlignment="1" applyProtection="1">
      <alignment horizontal="center" vertical="center"/>
      <protection locked="0" hidden="1"/>
    </xf>
    <xf numFmtId="0" fontId="17" fillId="3" borderId="9" xfId="15" applyFont="1" applyFill="1" applyBorder="1" applyAlignment="1" applyProtection="1">
      <alignment horizontal="center" vertical="center"/>
      <protection locked="0" hidden="1"/>
    </xf>
    <xf numFmtId="0" fontId="17" fillId="3" borderId="10" xfId="15" applyFont="1" applyFill="1" applyBorder="1" applyAlignment="1" applyProtection="1">
      <alignment horizontal="center" vertical="center"/>
      <protection locked="0" hidden="1"/>
    </xf>
    <xf numFmtId="0" fontId="17" fillId="3" borderId="11" xfId="15" applyFont="1" applyFill="1" applyBorder="1" applyAlignment="1" applyProtection="1">
      <alignment horizontal="center" vertical="center"/>
      <protection locked="0" hidden="1"/>
    </xf>
    <xf numFmtId="0" fontId="17" fillId="3" borderId="12" xfId="15" applyFont="1" applyFill="1" applyBorder="1" applyAlignment="1" applyProtection="1">
      <alignment horizontal="center" vertical="center"/>
      <protection locked="0" hidden="1"/>
    </xf>
    <xf numFmtId="0" fontId="17" fillId="3" borderId="7" xfId="15" applyFont="1" applyFill="1" applyBorder="1" applyAlignment="1" applyProtection="1">
      <alignment horizontal="center" vertical="center" shrinkToFit="1"/>
      <protection locked="0" hidden="1"/>
    </xf>
    <xf numFmtId="0" fontId="17" fillId="3" borderId="8" xfId="15" applyFont="1" applyFill="1" applyBorder="1" applyAlignment="1" applyProtection="1">
      <alignment horizontal="center" vertical="center" shrinkToFit="1"/>
      <protection locked="0" hidden="1"/>
    </xf>
    <xf numFmtId="0" fontId="17" fillId="3" borderId="9" xfId="15" applyFont="1" applyFill="1" applyBorder="1" applyAlignment="1" applyProtection="1">
      <alignment horizontal="center" vertical="center" shrinkToFit="1"/>
      <protection locked="0" hidden="1"/>
    </xf>
    <xf numFmtId="0" fontId="17" fillId="3" borderId="10" xfId="15" applyFont="1" applyFill="1" applyBorder="1" applyAlignment="1" applyProtection="1">
      <alignment horizontal="center" vertical="center" shrinkToFit="1"/>
      <protection locked="0" hidden="1"/>
    </xf>
    <xf numFmtId="0" fontId="17" fillId="3" borderId="11" xfId="15" applyFont="1" applyFill="1" applyBorder="1" applyAlignment="1" applyProtection="1">
      <alignment horizontal="center" vertical="center" shrinkToFit="1"/>
      <protection locked="0" hidden="1"/>
    </xf>
    <xf numFmtId="0" fontId="17" fillId="3" borderId="12" xfId="15" applyFont="1" applyFill="1" applyBorder="1" applyAlignment="1" applyProtection="1">
      <alignment horizontal="center" vertical="center" shrinkToFit="1"/>
      <protection locked="0" hidden="1"/>
    </xf>
    <xf numFmtId="38" fontId="17" fillId="3" borderId="8" xfId="16" applyFont="1" applyFill="1" applyBorder="1" applyProtection="1">
      <alignment vertical="center"/>
      <protection locked="0" hidden="1"/>
    </xf>
    <xf numFmtId="38" fontId="17" fillId="3" borderId="11" xfId="16" applyFont="1" applyFill="1" applyBorder="1" applyProtection="1">
      <alignment vertical="center"/>
      <protection locked="0" hidden="1"/>
    </xf>
    <xf numFmtId="0" fontId="17" fillId="3" borderId="7" xfId="15" applyFont="1" applyFill="1" applyBorder="1" applyProtection="1">
      <alignment vertical="center"/>
      <protection locked="0" hidden="1"/>
    </xf>
    <xf numFmtId="0" fontId="17" fillId="3" borderId="8" xfId="15" applyFont="1" applyFill="1" applyBorder="1" applyProtection="1">
      <alignment vertical="center"/>
      <protection locked="0" hidden="1"/>
    </xf>
    <xf numFmtId="0" fontId="17" fillId="3" borderId="10" xfId="15" applyFont="1" applyFill="1" applyBorder="1" applyProtection="1">
      <alignment vertical="center"/>
      <protection locked="0" hidden="1"/>
    </xf>
    <xf numFmtId="0" fontId="17" fillId="3" borderId="11" xfId="15" applyFont="1" applyFill="1" applyBorder="1" applyProtection="1">
      <alignment vertical="center"/>
      <protection locked="0" hidden="1"/>
    </xf>
    <xf numFmtId="0" fontId="17" fillId="2" borderId="1" xfId="15" applyFont="1" applyFill="1" applyBorder="1" applyAlignment="1" applyProtection="1">
      <alignment horizontal="center" vertical="center"/>
    </xf>
    <xf numFmtId="0" fontId="17" fillId="2" borderId="2" xfId="15" applyFont="1" applyFill="1" applyBorder="1" applyAlignment="1" applyProtection="1">
      <alignment horizontal="center" vertical="center"/>
    </xf>
    <xf numFmtId="0" fontId="17" fillId="2" borderId="3" xfId="15" applyFont="1" applyFill="1" applyBorder="1" applyAlignment="1" applyProtection="1">
      <alignment horizontal="center" vertical="center"/>
    </xf>
    <xf numFmtId="0" fontId="81" fillId="25" borderId="4" xfId="15" applyFont="1" applyFill="1" applyBorder="1" applyAlignment="1" applyProtection="1">
      <alignment horizontal="center" vertical="center"/>
      <protection hidden="1"/>
    </xf>
    <xf numFmtId="0" fontId="17" fillId="3" borderId="4" xfId="15" applyFont="1" applyFill="1" applyBorder="1" applyAlignment="1" applyProtection="1">
      <alignment horizontal="center" vertical="center"/>
      <protection locked="0" hidden="1"/>
    </xf>
    <xf numFmtId="0" fontId="17" fillId="25" borderId="7" xfId="15" applyFont="1" applyFill="1" applyBorder="1" applyAlignment="1" applyProtection="1">
      <alignment horizontal="left" vertical="center" wrapText="1"/>
      <protection hidden="1"/>
    </xf>
    <xf numFmtId="0" fontId="17" fillId="25" borderId="8" xfId="15" applyFont="1" applyFill="1" applyBorder="1" applyAlignment="1" applyProtection="1">
      <alignment horizontal="left" vertical="center" wrapText="1"/>
      <protection hidden="1"/>
    </xf>
    <xf numFmtId="0" fontId="17" fillId="25" borderId="9" xfId="15" applyFont="1" applyFill="1" applyBorder="1" applyAlignment="1" applyProtection="1">
      <alignment horizontal="left" vertical="center" wrapText="1"/>
      <protection hidden="1"/>
    </xf>
    <xf numFmtId="0" fontId="17" fillId="25" borderId="10" xfId="15" applyFont="1" applyFill="1" applyBorder="1" applyAlignment="1" applyProtection="1">
      <alignment horizontal="left" vertical="center" wrapText="1"/>
      <protection hidden="1"/>
    </xf>
    <xf numFmtId="0" fontId="17" fillId="25" borderId="11" xfId="15" applyFont="1" applyFill="1" applyBorder="1" applyAlignment="1" applyProtection="1">
      <alignment horizontal="left" vertical="center" wrapText="1"/>
      <protection hidden="1"/>
    </xf>
    <xf numFmtId="0" fontId="17" fillId="25" borderId="12" xfId="15" applyFont="1" applyFill="1" applyBorder="1" applyAlignment="1" applyProtection="1">
      <alignment horizontal="left" vertical="center" wrapText="1"/>
      <protection hidden="1"/>
    </xf>
    <xf numFmtId="0" fontId="17" fillId="3" borderId="4" xfId="15" applyFont="1" applyFill="1" applyBorder="1" applyProtection="1">
      <alignment vertical="center"/>
      <protection locked="0" hidden="1"/>
    </xf>
    <xf numFmtId="38" fontId="17" fillId="3" borderId="0" xfId="16" applyFont="1" applyFill="1" applyProtection="1">
      <alignment vertical="center"/>
      <protection locked="0" hidden="1"/>
    </xf>
    <xf numFmtId="180" fontId="17" fillId="25" borderId="7" xfId="15" applyNumberFormat="1" applyFont="1" applyFill="1" applyBorder="1" applyProtection="1">
      <alignment vertical="center"/>
      <protection hidden="1"/>
    </xf>
    <xf numFmtId="180" fontId="17" fillId="25" borderId="8" xfId="15" applyNumberFormat="1" applyFont="1" applyFill="1" applyBorder="1" applyProtection="1">
      <alignment vertical="center"/>
      <protection hidden="1"/>
    </xf>
    <xf numFmtId="180" fontId="17" fillId="25" borderId="10" xfId="15" applyNumberFormat="1" applyFont="1" applyFill="1" applyBorder="1" applyProtection="1">
      <alignment vertical="center"/>
      <protection hidden="1"/>
    </xf>
    <xf numFmtId="180" fontId="17" fillId="25" borderId="11" xfId="15" applyNumberFormat="1" applyFont="1" applyFill="1" applyBorder="1" applyProtection="1">
      <alignment vertical="center"/>
      <protection hidden="1"/>
    </xf>
    <xf numFmtId="0" fontId="17" fillId="25" borderId="7" xfId="15" quotePrefix="1" applyFont="1" applyFill="1" applyBorder="1" applyAlignment="1" applyProtection="1">
      <alignment horizontal="left" vertical="center" wrapText="1"/>
      <protection hidden="1"/>
    </xf>
    <xf numFmtId="0" fontId="17" fillId="25" borderId="8" xfId="15" quotePrefix="1" applyFont="1" applyFill="1" applyBorder="1" applyAlignment="1" applyProtection="1">
      <alignment horizontal="left" vertical="center" wrapText="1"/>
      <protection hidden="1"/>
    </xf>
    <xf numFmtId="0" fontId="17" fillId="25" borderId="9" xfId="15" quotePrefix="1" applyFont="1" applyFill="1" applyBorder="1" applyAlignment="1" applyProtection="1">
      <alignment horizontal="left" vertical="center" wrapText="1"/>
      <protection hidden="1"/>
    </xf>
    <xf numFmtId="0" fontId="17" fillId="25" borderId="10" xfId="15" quotePrefix="1" applyFont="1" applyFill="1" applyBorder="1" applyAlignment="1" applyProtection="1">
      <alignment horizontal="left" vertical="center" wrapText="1"/>
      <protection hidden="1"/>
    </xf>
    <xf numFmtId="0" fontId="17" fillId="25" borderId="11" xfId="15" quotePrefix="1" applyFont="1" applyFill="1" applyBorder="1" applyAlignment="1" applyProtection="1">
      <alignment horizontal="left" vertical="center" wrapText="1"/>
      <protection hidden="1"/>
    </xf>
    <xf numFmtId="0" fontId="17" fillId="25" borderId="12" xfId="15" quotePrefix="1" applyFont="1" applyFill="1" applyBorder="1" applyAlignment="1" applyProtection="1">
      <alignment horizontal="left" vertical="center" wrapText="1"/>
      <protection hidden="1"/>
    </xf>
    <xf numFmtId="0" fontId="17" fillId="0" borderId="0" xfId="15" applyFont="1" applyFill="1" applyProtection="1">
      <alignment vertical="center"/>
    </xf>
    <xf numFmtId="0" fontId="17" fillId="0" borderId="11" xfId="15" applyFont="1" applyBorder="1" applyProtection="1">
      <alignment vertical="center"/>
    </xf>
    <xf numFmtId="0" fontId="0" fillId="3" borderId="7" xfId="15" applyFont="1" applyFill="1" applyBorder="1" applyAlignment="1" applyProtection="1">
      <alignment horizontal="center" vertical="center" shrinkToFit="1"/>
      <protection locked="0" hidden="1"/>
    </xf>
    <xf numFmtId="38" fontId="17" fillId="3" borderId="7" xfId="16" applyFont="1" applyFill="1" applyBorder="1" applyProtection="1">
      <alignment vertical="center"/>
      <protection locked="0" hidden="1"/>
    </xf>
    <xf numFmtId="38" fontId="17" fillId="3" borderId="10" xfId="16" applyFont="1" applyFill="1" applyBorder="1" applyProtection="1">
      <alignment vertical="center"/>
      <protection locked="0" hidden="1"/>
    </xf>
    <xf numFmtId="0" fontId="17" fillId="0" borderId="0" xfId="15" applyFont="1">
      <alignment vertical="center"/>
    </xf>
    <xf numFmtId="0" fontId="127" fillId="4" borderId="0" xfId="15" applyFont="1" applyFill="1" applyAlignment="1" applyProtection="1">
      <alignment horizontal="center" vertical="center" wrapText="1"/>
    </xf>
    <xf numFmtId="38" fontId="81" fillId="2" borderId="4" xfId="26" applyFont="1" applyFill="1" applyBorder="1" applyAlignment="1" applyProtection="1">
      <alignment horizontal="center" vertical="center" wrapText="1"/>
    </xf>
    <xf numFmtId="0" fontId="17" fillId="25" borderId="4" xfId="2" applyFont="1" applyFill="1" applyBorder="1" applyAlignment="1" applyProtection="1">
      <alignment horizontal="center" vertical="center"/>
      <protection hidden="1"/>
    </xf>
    <xf numFmtId="0" fontId="17" fillId="25" borderId="1" xfId="2" applyFont="1" applyFill="1" applyBorder="1" applyAlignment="1" applyProtection="1">
      <alignment horizontal="center" vertical="center"/>
      <protection hidden="1"/>
    </xf>
    <xf numFmtId="38" fontId="27" fillId="5" borderId="4" xfId="26" applyFont="1" applyFill="1" applyBorder="1" applyAlignment="1" applyProtection="1">
      <alignment horizontal="center" vertical="center" wrapText="1"/>
    </xf>
    <xf numFmtId="38" fontId="27" fillId="3" borderId="4" xfId="26" applyFont="1" applyFill="1" applyBorder="1" applyAlignment="1" applyProtection="1">
      <alignment horizontal="center" vertical="center" wrapText="1"/>
    </xf>
    <xf numFmtId="38" fontId="27" fillId="25" borderId="4" xfId="26" applyFont="1" applyFill="1" applyBorder="1" applyAlignment="1" applyProtection="1">
      <alignment horizontal="center" vertical="center" wrapText="1"/>
    </xf>
    <xf numFmtId="0" fontId="17" fillId="16" borderId="4" xfId="15" applyFont="1" applyFill="1" applyBorder="1" applyAlignment="1" applyProtection="1">
      <alignment horizontal="center" vertical="center" wrapText="1"/>
    </xf>
    <xf numFmtId="0" fontId="17" fillId="16" borderId="4" xfId="15" applyFont="1" applyFill="1" applyBorder="1" applyAlignment="1" applyProtection="1">
      <alignment horizontal="center" vertical="center"/>
    </xf>
    <xf numFmtId="0" fontId="28" fillId="2" borderId="4" xfId="15" applyFont="1" applyFill="1" applyBorder="1" applyAlignment="1" applyProtection="1">
      <alignment horizontal="center" vertical="center" wrapText="1"/>
    </xf>
    <xf numFmtId="0" fontId="28" fillId="2" borderId="7" xfId="15" applyFont="1" applyFill="1" applyBorder="1" applyAlignment="1" applyProtection="1">
      <alignment horizontal="center" vertical="center" wrapText="1"/>
    </xf>
    <xf numFmtId="0" fontId="28" fillId="2" borderId="8" xfId="15" applyFont="1" applyFill="1" applyBorder="1" applyAlignment="1" applyProtection="1">
      <alignment horizontal="center" vertical="center" wrapText="1"/>
    </xf>
    <xf numFmtId="0" fontId="28" fillId="2" borderId="9" xfId="15" applyFont="1" applyFill="1" applyBorder="1" applyAlignment="1" applyProtection="1">
      <alignment horizontal="center" vertical="center" wrapText="1"/>
    </xf>
    <xf numFmtId="0" fontId="28" fillId="2" borderId="13" xfId="15" applyFont="1" applyFill="1" applyBorder="1" applyAlignment="1" applyProtection="1">
      <alignment horizontal="center" vertical="center" wrapText="1"/>
    </xf>
    <xf numFmtId="0" fontId="28" fillId="2" borderId="0" xfId="15" applyFont="1" applyFill="1" applyAlignment="1" applyProtection="1">
      <alignment horizontal="center" vertical="center" wrapText="1"/>
    </xf>
    <xf numFmtId="0" fontId="28" fillId="2" borderId="14" xfId="15" applyFont="1" applyFill="1" applyBorder="1" applyAlignment="1" applyProtection="1">
      <alignment horizontal="center" vertical="center" wrapText="1"/>
    </xf>
    <xf numFmtId="0" fontId="28" fillId="2" borderId="10" xfId="15" applyFont="1" applyFill="1" applyBorder="1" applyAlignment="1" applyProtection="1">
      <alignment horizontal="center" vertical="center" wrapText="1"/>
    </xf>
    <xf numFmtId="0" fontId="28" fillId="2" borderId="11" xfId="15" applyFont="1" applyFill="1" applyBorder="1" applyAlignment="1" applyProtection="1">
      <alignment horizontal="center" vertical="center" wrapText="1"/>
    </xf>
    <xf numFmtId="0" fontId="28" fillId="2" borderId="12" xfId="15" applyFont="1" applyFill="1" applyBorder="1" applyAlignment="1" applyProtection="1">
      <alignment horizontal="center" vertical="center" wrapText="1"/>
    </xf>
    <xf numFmtId="0" fontId="0" fillId="0" borderId="0" xfId="15" applyFont="1" applyAlignment="1" applyProtection="1">
      <alignment vertical="center" wrapText="1"/>
    </xf>
    <xf numFmtId="0" fontId="17" fillId="0" borderId="0" xfId="15" applyFont="1" applyAlignment="1" applyProtection="1">
      <alignment vertical="center" wrapText="1"/>
    </xf>
    <xf numFmtId="0" fontId="127" fillId="4" borderId="0" xfId="15" applyFont="1" applyFill="1" applyAlignment="1">
      <alignment horizontal="center" vertical="center" wrapText="1"/>
    </xf>
    <xf numFmtId="38" fontId="27" fillId="5" borderId="4" xfId="9" applyFont="1" applyFill="1" applyBorder="1" applyAlignment="1" applyProtection="1">
      <alignment horizontal="center" vertical="center" wrapText="1"/>
    </xf>
    <xf numFmtId="38" fontId="27" fillId="3" borderId="4" xfId="9" applyFont="1" applyFill="1" applyBorder="1" applyAlignment="1" applyProtection="1">
      <alignment horizontal="center" vertical="center" wrapText="1"/>
    </xf>
    <xf numFmtId="38" fontId="27" fillId="25" borderId="4" xfId="9" applyFont="1" applyFill="1" applyBorder="1" applyAlignment="1" applyProtection="1">
      <alignment horizontal="center" vertical="center" wrapText="1"/>
    </xf>
    <xf numFmtId="38" fontId="81" fillId="2" borderId="4" xfId="9" applyFont="1" applyFill="1" applyBorder="1" applyAlignment="1" applyProtection="1">
      <alignment horizontal="center" vertical="center" wrapText="1"/>
    </xf>
    <xf numFmtId="0" fontId="28" fillId="25" borderId="4" xfId="15" applyFont="1" applyFill="1" applyBorder="1" applyAlignment="1" applyProtection="1">
      <alignment horizontal="left" vertical="center" wrapText="1"/>
      <protection hidden="1"/>
    </xf>
    <xf numFmtId="0" fontId="17" fillId="3" borderId="7" xfId="15" applyFont="1" applyFill="1" applyBorder="1" applyAlignment="1" applyProtection="1">
      <alignment vertical="center" shrinkToFit="1"/>
      <protection locked="0" hidden="1"/>
    </xf>
    <xf numFmtId="0" fontId="17" fillId="3" borderId="8" xfId="15" applyFont="1" applyFill="1" applyBorder="1" applyAlignment="1" applyProtection="1">
      <alignment vertical="center" shrinkToFit="1"/>
      <protection locked="0" hidden="1"/>
    </xf>
    <xf numFmtId="0" fontId="17" fillId="3" borderId="9" xfId="15" applyFont="1" applyFill="1" applyBorder="1" applyAlignment="1" applyProtection="1">
      <alignment vertical="center" shrinkToFit="1"/>
      <protection locked="0" hidden="1"/>
    </xf>
    <xf numFmtId="0" fontId="17" fillId="3" borderId="10" xfId="15" applyFont="1" applyFill="1" applyBorder="1" applyAlignment="1" applyProtection="1">
      <alignment vertical="center" shrinkToFit="1"/>
      <protection locked="0" hidden="1"/>
    </xf>
    <xf numFmtId="0" fontId="17" fillId="3" borderId="11" xfId="15" applyFont="1" applyFill="1" applyBorder="1" applyAlignment="1" applyProtection="1">
      <alignment vertical="center" shrinkToFit="1"/>
      <protection locked="0" hidden="1"/>
    </xf>
    <xf numFmtId="0" fontId="17" fillId="3" borderId="12" xfId="15" applyFont="1" applyFill="1" applyBorder="1" applyAlignment="1" applyProtection="1">
      <alignment vertical="center" shrinkToFit="1"/>
      <protection locked="0" hidden="1"/>
    </xf>
    <xf numFmtId="38" fontId="17" fillId="3" borderId="4" xfId="16" applyFont="1" applyFill="1" applyBorder="1" applyAlignment="1" applyProtection="1">
      <alignment vertical="center"/>
      <protection locked="0" hidden="1"/>
    </xf>
    <xf numFmtId="38" fontId="17" fillId="3" borderId="1" xfId="16" applyFont="1" applyFill="1" applyBorder="1" applyAlignment="1" applyProtection="1">
      <alignment vertical="center"/>
      <protection locked="0" hidden="1"/>
    </xf>
    <xf numFmtId="0" fontId="17" fillId="0" borderId="3" xfId="15" applyFont="1" applyBorder="1" applyAlignment="1">
      <alignment horizontal="center" vertical="center"/>
    </xf>
    <xf numFmtId="0" fontId="17" fillId="0" borderId="4" xfId="15" applyFont="1" applyBorder="1" applyAlignment="1">
      <alignment horizontal="center" vertical="center"/>
    </xf>
    <xf numFmtId="38" fontId="17" fillId="25" borderId="7" xfId="16" applyFont="1" applyFill="1" applyBorder="1" applyAlignment="1" applyProtection="1">
      <alignment horizontal="center" vertical="center"/>
      <protection hidden="1"/>
    </xf>
    <xf numFmtId="38" fontId="17" fillId="25" borderId="8" xfId="16" applyFont="1" applyFill="1" applyBorder="1" applyAlignment="1" applyProtection="1">
      <alignment horizontal="center" vertical="center"/>
      <protection hidden="1"/>
    </xf>
    <xf numFmtId="38" fontId="17" fillId="25" borderId="10" xfId="16" applyFont="1" applyFill="1" applyBorder="1" applyAlignment="1" applyProtection="1">
      <alignment horizontal="center" vertical="center"/>
      <protection hidden="1"/>
    </xf>
    <xf numFmtId="38" fontId="17" fillId="25" borderId="11" xfId="16" applyFont="1" applyFill="1" applyBorder="1" applyAlignment="1" applyProtection="1">
      <alignment horizontal="center" vertical="center"/>
      <protection hidden="1"/>
    </xf>
    <xf numFmtId="0" fontId="17" fillId="2" borderId="13" xfId="15" applyFont="1" applyFill="1" applyBorder="1" applyAlignment="1" applyProtection="1">
      <alignment horizontal="center" vertical="center"/>
    </xf>
    <xf numFmtId="0" fontId="17" fillId="2" borderId="0" xfId="15" applyFont="1" applyFill="1" applyAlignment="1" applyProtection="1">
      <alignment horizontal="center" vertical="center"/>
    </xf>
    <xf numFmtId="0" fontId="17" fillId="2" borderId="14" xfId="15" applyFont="1" applyFill="1" applyBorder="1" applyAlignment="1" applyProtection="1">
      <alignment horizontal="center" vertical="center"/>
    </xf>
    <xf numFmtId="0" fontId="17" fillId="2" borderId="5" xfId="15" applyFont="1" applyFill="1" applyBorder="1" applyAlignment="1" applyProtection="1">
      <alignment horizontal="center" vertical="center"/>
    </xf>
    <xf numFmtId="38" fontId="17" fillId="25" borderId="7" xfId="16" applyFont="1" applyFill="1" applyBorder="1" applyAlignment="1" applyProtection="1">
      <alignment vertical="center"/>
      <protection hidden="1"/>
    </xf>
    <xf numFmtId="38" fontId="17" fillId="25" borderId="8" xfId="16" applyFont="1" applyFill="1" applyBorder="1" applyAlignment="1" applyProtection="1">
      <alignment vertical="center"/>
      <protection hidden="1"/>
    </xf>
    <xf numFmtId="38" fontId="17" fillId="25" borderId="10" xfId="16" applyFont="1" applyFill="1" applyBorder="1" applyAlignment="1" applyProtection="1">
      <alignment vertical="center"/>
      <protection hidden="1"/>
    </xf>
    <xf numFmtId="38" fontId="17" fillId="25" borderId="11" xfId="16" applyFont="1" applyFill="1" applyBorder="1" applyAlignment="1" applyProtection="1">
      <alignment vertical="center"/>
      <protection hidden="1"/>
    </xf>
    <xf numFmtId="0" fontId="17" fillId="4" borderId="8" xfId="15" applyFont="1" applyFill="1" applyBorder="1" applyAlignment="1">
      <alignment horizontal="center" vertical="center"/>
    </xf>
    <xf numFmtId="0" fontId="17" fillId="4" borderId="9" xfId="15" applyFont="1" applyFill="1" applyBorder="1" applyAlignment="1">
      <alignment horizontal="center" vertical="center"/>
    </xf>
    <xf numFmtId="0" fontId="17" fillId="4" borderId="11" xfId="15" applyFont="1" applyFill="1" applyBorder="1" applyAlignment="1">
      <alignment horizontal="center" vertical="center"/>
    </xf>
    <xf numFmtId="0" fontId="17" fillId="4" borderId="12" xfId="15" applyFont="1" applyFill="1" applyBorder="1" applyAlignment="1">
      <alignment horizontal="center" vertical="center"/>
    </xf>
    <xf numFmtId="9" fontId="17" fillId="25" borderId="7" xfId="17" applyFont="1" applyFill="1" applyBorder="1" applyAlignment="1" applyProtection="1">
      <alignment horizontal="center" vertical="center"/>
      <protection hidden="1"/>
    </xf>
    <xf numFmtId="9" fontId="17" fillId="25" borderId="8" xfId="17" applyFont="1" applyFill="1" applyBorder="1" applyAlignment="1" applyProtection="1">
      <alignment horizontal="center" vertical="center"/>
      <protection hidden="1"/>
    </xf>
    <xf numFmtId="9" fontId="17" fillId="25" borderId="9" xfId="17" applyFont="1" applyFill="1" applyBorder="1" applyAlignment="1" applyProtection="1">
      <alignment horizontal="center" vertical="center"/>
      <protection hidden="1"/>
    </xf>
    <xf numFmtId="9" fontId="17" fillId="25" borderId="10" xfId="17" applyFont="1" applyFill="1" applyBorder="1" applyAlignment="1" applyProtection="1">
      <alignment horizontal="center" vertical="center"/>
      <protection hidden="1"/>
    </xf>
    <xf numFmtId="9" fontId="17" fillId="25" borderId="11" xfId="17" applyFont="1" applyFill="1" applyBorder="1" applyAlignment="1" applyProtection="1">
      <alignment horizontal="center" vertical="center"/>
      <protection hidden="1"/>
    </xf>
    <xf numFmtId="9" fontId="17" fillId="25" borderId="12" xfId="17" applyFont="1" applyFill="1" applyBorder="1" applyAlignment="1" applyProtection="1">
      <alignment horizontal="center" vertical="center"/>
      <protection hidden="1"/>
    </xf>
    <xf numFmtId="0" fontId="17" fillId="3" borderId="4" xfId="15" applyFont="1" applyFill="1" applyBorder="1" applyAlignment="1" applyProtection="1">
      <alignment vertical="center" shrinkToFit="1"/>
      <protection locked="0" hidden="1"/>
    </xf>
    <xf numFmtId="0" fontId="17" fillId="0" borderId="0" xfId="15" applyFont="1" applyAlignment="1">
      <alignment horizontal="center" vertical="center"/>
    </xf>
    <xf numFmtId="0" fontId="17" fillId="2" borderId="13" xfId="15" applyFont="1" applyFill="1" applyBorder="1" applyAlignment="1" applyProtection="1">
      <alignment horizontal="center" vertical="center" wrapText="1"/>
    </xf>
    <xf numFmtId="0" fontId="17" fillId="2" borderId="0" xfId="15" applyFont="1" applyFill="1" applyAlignment="1" applyProtection="1">
      <alignment horizontal="center" vertical="center" wrapText="1"/>
    </xf>
    <xf numFmtId="0" fontId="17" fillId="2" borderId="14" xfId="15" applyFont="1" applyFill="1" applyBorder="1" applyAlignment="1" applyProtection="1">
      <alignment horizontal="center" vertical="center" wrapText="1"/>
    </xf>
    <xf numFmtId="0" fontId="17" fillId="2" borderId="10" xfId="15" applyFont="1" applyFill="1" applyBorder="1" applyAlignment="1" applyProtection="1">
      <alignment horizontal="center" vertical="center" wrapText="1"/>
    </xf>
    <xf numFmtId="0" fontId="17" fillId="2" borderId="11" xfId="15" applyFont="1" applyFill="1" applyBorder="1" applyAlignment="1" applyProtection="1">
      <alignment horizontal="center" vertical="center" wrapText="1"/>
    </xf>
    <xf numFmtId="0" fontId="17" fillId="2" borderId="12" xfId="15" applyFont="1" applyFill="1" applyBorder="1" applyAlignment="1" applyProtection="1">
      <alignment horizontal="center" vertical="center" wrapText="1"/>
    </xf>
    <xf numFmtId="0" fontId="75" fillId="4" borderId="0" xfId="2" applyFont="1" applyFill="1" applyAlignment="1" applyProtection="1">
      <alignment horizontal="center" vertical="center" wrapText="1"/>
    </xf>
    <xf numFmtId="0" fontId="17" fillId="2" borderId="4" xfId="2" applyFont="1" applyFill="1" applyBorder="1" applyAlignment="1" applyProtection="1">
      <alignment horizontal="center" vertical="center"/>
    </xf>
    <xf numFmtId="0" fontId="17" fillId="4" borderId="0" xfId="15" applyFont="1" applyFill="1" applyAlignment="1" applyProtection="1">
      <alignment vertical="center" wrapText="1"/>
    </xf>
    <xf numFmtId="0" fontId="28" fillId="3" borderId="4" xfId="15" applyFont="1" applyFill="1" applyBorder="1" applyAlignment="1" applyProtection="1">
      <alignment vertical="center" wrapText="1"/>
      <protection locked="0"/>
    </xf>
    <xf numFmtId="0" fontId="17" fillId="3" borderId="4" xfId="15" applyFont="1" applyFill="1" applyBorder="1" applyAlignment="1" applyProtection="1">
      <alignment horizontal="center" vertical="center"/>
      <protection locked="0"/>
    </xf>
    <xf numFmtId="0" fontId="17" fillId="25" borderId="4" xfId="15" applyFont="1" applyFill="1" applyBorder="1" applyAlignment="1" applyProtection="1">
      <alignment vertical="center" wrapText="1"/>
    </xf>
    <xf numFmtId="0" fontId="74" fillId="25" borderId="4" xfId="15" applyFont="1" applyFill="1" applyBorder="1" applyAlignment="1" applyProtection="1">
      <alignment horizontal="left" vertical="center" wrapText="1"/>
    </xf>
    <xf numFmtId="38" fontId="17" fillId="25" borderId="4" xfId="18" applyFont="1" applyFill="1" applyBorder="1" applyAlignment="1" applyProtection="1">
      <alignment horizontal="center" vertical="center"/>
    </xf>
    <xf numFmtId="0" fontId="17" fillId="3" borderId="7" xfId="15" applyFont="1" applyFill="1" applyBorder="1" applyAlignment="1" applyProtection="1">
      <alignment horizontal="center" vertical="center"/>
      <protection locked="0"/>
    </xf>
    <xf numFmtId="0" fontId="17" fillId="3" borderId="8" xfId="15" applyFont="1" applyFill="1" applyBorder="1" applyAlignment="1" applyProtection="1">
      <alignment horizontal="center" vertical="center"/>
      <protection locked="0"/>
    </xf>
    <xf numFmtId="0" fontId="17" fillId="3" borderId="9" xfId="15" applyFont="1" applyFill="1" applyBorder="1" applyAlignment="1" applyProtection="1">
      <alignment horizontal="center" vertical="center"/>
      <protection locked="0"/>
    </xf>
    <xf numFmtId="0" fontId="17" fillId="3" borderId="10" xfId="15" applyFont="1" applyFill="1" applyBorder="1" applyAlignment="1" applyProtection="1">
      <alignment horizontal="center" vertical="center"/>
      <protection locked="0"/>
    </xf>
    <xf numFmtId="0" fontId="17" fillId="3" borderId="11" xfId="15" applyFont="1" applyFill="1" applyBorder="1" applyAlignment="1" applyProtection="1">
      <alignment horizontal="center" vertical="center"/>
      <protection locked="0"/>
    </xf>
    <xf numFmtId="0" fontId="17" fillId="3" borderId="12" xfId="15" applyFont="1" applyFill="1" applyBorder="1" applyAlignment="1" applyProtection="1">
      <alignment horizontal="center" vertical="center"/>
      <protection locked="0"/>
    </xf>
    <xf numFmtId="0" fontId="17" fillId="25" borderId="4" xfId="15" applyFont="1" applyFill="1" applyBorder="1" applyAlignment="1" applyProtection="1">
      <alignment vertical="center"/>
    </xf>
    <xf numFmtId="0" fontId="17" fillId="0" borderId="4" xfId="15" applyFont="1" applyBorder="1" applyAlignment="1" applyProtection="1">
      <alignment vertical="center" wrapText="1"/>
    </xf>
    <xf numFmtId="0" fontId="17" fillId="0" borderId="4" xfId="15" applyFont="1" applyBorder="1" applyAlignment="1" applyProtection="1">
      <alignment horizontal="center" vertical="center" wrapText="1"/>
    </xf>
    <xf numFmtId="0" fontId="17" fillId="0" borderId="7" xfId="15" applyFont="1" applyBorder="1" applyAlignment="1" applyProtection="1">
      <alignment vertical="center" wrapText="1"/>
    </xf>
    <xf numFmtId="0" fontId="17" fillId="0" borderId="8" xfId="15" applyFont="1" applyBorder="1" applyAlignment="1" applyProtection="1">
      <alignment vertical="center" wrapText="1"/>
    </xf>
    <xf numFmtId="0" fontId="17" fillId="0" borderId="9" xfId="15" applyFont="1" applyBorder="1" applyAlignment="1" applyProtection="1">
      <alignment vertical="center" wrapText="1"/>
    </xf>
    <xf numFmtId="0" fontId="17" fillId="0" borderId="10" xfId="15" applyFont="1" applyBorder="1" applyAlignment="1" applyProtection="1">
      <alignment vertical="center" wrapText="1"/>
    </xf>
    <xf numFmtId="0" fontId="17" fillId="0" borderId="11" xfId="15" applyFont="1" applyBorder="1" applyAlignment="1" applyProtection="1">
      <alignment vertical="center" wrapText="1"/>
    </xf>
    <xf numFmtId="0" fontId="17" fillId="0" borderId="12" xfId="15" applyFont="1" applyBorder="1" applyAlignment="1" applyProtection="1">
      <alignment vertical="center" wrapText="1"/>
    </xf>
    <xf numFmtId="0" fontId="17" fillId="0" borderId="7" xfId="15" applyFont="1" applyBorder="1" applyAlignment="1" applyProtection="1">
      <alignment horizontal="center" vertical="center" wrapText="1"/>
    </xf>
    <xf numFmtId="0" fontId="17" fillId="0" borderId="8" xfId="15" applyFont="1" applyBorder="1" applyAlignment="1" applyProtection="1">
      <alignment horizontal="center" vertical="center" wrapText="1"/>
    </xf>
    <xf numFmtId="0" fontId="17" fillId="0" borderId="9" xfId="15" applyFont="1" applyBorder="1" applyAlignment="1" applyProtection="1">
      <alignment horizontal="center" vertical="center" wrapText="1"/>
    </xf>
    <xf numFmtId="0" fontId="17" fillId="0" borderId="10" xfId="15" applyFont="1" applyBorder="1" applyAlignment="1" applyProtection="1">
      <alignment horizontal="center" vertical="center" wrapText="1"/>
    </xf>
    <xf numFmtId="0" fontId="17" fillId="0" borderId="11" xfId="15" applyFont="1" applyBorder="1" applyAlignment="1" applyProtection="1">
      <alignment horizontal="center" vertical="center" wrapText="1"/>
    </xf>
    <xf numFmtId="0" fontId="17" fillId="0" borderId="12" xfId="15" applyFont="1" applyBorder="1" applyAlignment="1" applyProtection="1">
      <alignment horizontal="center" vertical="center" wrapText="1"/>
    </xf>
    <xf numFmtId="0" fontId="17" fillId="0" borderId="4" xfId="15" applyFont="1" applyFill="1" applyBorder="1" applyAlignment="1" applyProtection="1">
      <alignment horizontal="center" vertical="center"/>
    </xf>
    <xf numFmtId="0" fontId="73" fillId="0" borderId="0" xfId="11" applyFont="1" applyAlignment="1">
      <alignment horizontal="center" vertical="center"/>
    </xf>
    <xf numFmtId="0" fontId="82" fillId="4" borderId="0" xfId="11" applyFont="1" applyFill="1" applyAlignment="1">
      <alignment horizontal="center" vertical="center" wrapText="1"/>
    </xf>
    <xf numFmtId="0" fontId="84" fillId="0" borderId="11" xfId="11" applyFont="1" applyBorder="1" applyAlignment="1">
      <alignment horizontal="left" vertical="center" wrapText="1"/>
    </xf>
    <xf numFmtId="0" fontId="84" fillId="0" borderId="0" xfId="11" applyFont="1" applyAlignment="1">
      <alignment vertical="center" wrapText="1"/>
    </xf>
    <xf numFmtId="0" fontId="73" fillId="9" borderId="1" xfId="11" applyFont="1" applyFill="1" applyBorder="1" applyAlignment="1">
      <alignment horizontal="center" vertical="center"/>
    </xf>
    <xf numFmtId="0" fontId="73" fillId="9" borderId="2" xfId="11" applyFont="1" applyFill="1" applyBorder="1" applyAlignment="1">
      <alignment horizontal="center" vertical="center"/>
    </xf>
    <xf numFmtId="0" fontId="73" fillId="9" borderId="3" xfId="11" applyFont="1" applyFill="1" applyBorder="1" applyAlignment="1">
      <alignment horizontal="center" vertical="center"/>
    </xf>
    <xf numFmtId="0" fontId="17" fillId="25" borderId="7" xfId="2" applyFont="1" applyFill="1" applyBorder="1">
      <alignment vertical="center"/>
    </xf>
    <xf numFmtId="0" fontId="17" fillId="25" borderId="8" xfId="2" applyFont="1" applyFill="1" applyBorder="1">
      <alignment vertical="center"/>
    </xf>
    <xf numFmtId="0" fontId="17" fillId="25" borderId="9" xfId="2" applyFont="1" applyFill="1" applyBorder="1">
      <alignment vertical="center"/>
    </xf>
    <xf numFmtId="0" fontId="73" fillId="0" borderId="4" xfId="2" applyFont="1" applyBorder="1" applyAlignment="1">
      <alignment horizontal="center" vertical="center"/>
    </xf>
    <xf numFmtId="0" fontId="73" fillId="9" borderId="10" xfId="11" applyFont="1" applyFill="1" applyBorder="1" applyAlignment="1">
      <alignment horizontal="center" vertical="center"/>
    </xf>
    <xf numFmtId="0" fontId="73" fillId="9" borderId="11" xfId="11" applyFont="1" applyFill="1" applyBorder="1" applyAlignment="1">
      <alignment horizontal="center" vertical="center"/>
    </xf>
    <xf numFmtId="0" fontId="73" fillId="9" borderId="12" xfId="11" applyFont="1" applyFill="1" applyBorder="1" applyAlignment="1">
      <alignment horizontal="center" vertical="center"/>
    </xf>
    <xf numFmtId="0" fontId="73" fillId="7" borderId="10" xfId="11" applyFont="1" applyFill="1" applyBorder="1" applyAlignment="1" applyProtection="1">
      <alignment vertical="center" shrinkToFit="1"/>
      <protection locked="0"/>
    </xf>
    <xf numFmtId="0" fontId="73" fillId="7" borderId="11" xfId="11" applyFont="1" applyFill="1" applyBorder="1" applyAlignment="1" applyProtection="1">
      <alignment vertical="center" shrinkToFit="1"/>
      <protection locked="0"/>
    </xf>
    <xf numFmtId="0" fontId="17" fillId="7" borderId="12" xfId="24" applyFont="1" applyFill="1" applyBorder="1" applyProtection="1">
      <alignment vertical="center"/>
      <protection locked="0"/>
    </xf>
    <xf numFmtId="0" fontId="73" fillId="9" borderId="4" xfId="11" applyFont="1" applyFill="1" applyBorder="1" applyAlignment="1">
      <alignment horizontal="center" vertical="center"/>
    </xf>
    <xf numFmtId="0" fontId="73" fillId="10" borderId="4" xfId="11" applyFont="1" applyFill="1" applyBorder="1" applyProtection="1">
      <alignment vertical="center"/>
    </xf>
    <xf numFmtId="0" fontId="17" fillId="0" borderId="4" xfId="24" applyFont="1" applyBorder="1" applyProtection="1">
      <alignment vertical="center"/>
    </xf>
    <xf numFmtId="0" fontId="73" fillId="9" borderId="4" xfId="11" applyFont="1" applyFill="1" applyBorder="1" applyAlignment="1">
      <alignment horizontal="center" vertical="center" wrapText="1"/>
    </xf>
    <xf numFmtId="0" fontId="73" fillId="7" borderId="4" xfId="2" applyFont="1" applyFill="1" applyBorder="1" applyAlignment="1">
      <alignment horizontal="center" vertical="center" wrapText="1"/>
    </xf>
    <xf numFmtId="0" fontId="73" fillId="26" borderId="4" xfId="2" applyFont="1" applyFill="1" applyBorder="1" applyAlignment="1">
      <alignment horizontal="center" vertical="center" wrapText="1"/>
    </xf>
    <xf numFmtId="0" fontId="85" fillId="10" borderId="4" xfId="11" applyFont="1" applyFill="1" applyBorder="1" applyAlignment="1">
      <alignment horizontal="center" vertical="center" wrapText="1"/>
    </xf>
    <xf numFmtId="0" fontId="17" fillId="0" borderId="4" xfId="24" applyFont="1" applyBorder="1" applyAlignment="1">
      <alignment horizontal="center" vertical="center"/>
    </xf>
    <xf numFmtId="0" fontId="73" fillId="26" borderId="4" xfId="11" applyFont="1" applyFill="1" applyBorder="1" applyAlignment="1">
      <alignment vertical="center" shrinkToFit="1"/>
    </xf>
    <xf numFmtId="0" fontId="17" fillId="25" borderId="4" xfId="24" applyFont="1" applyFill="1" applyBorder="1">
      <alignment vertical="center"/>
    </xf>
    <xf numFmtId="0" fontId="84" fillId="11" borderId="4" xfId="11" applyFont="1" applyFill="1" applyBorder="1">
      <alignment vertical="center"/>
    </xf>
    <xf numFmtId="56" fontId="86" fillId="0" borderId="4" xfId="11" quotePrefix="1" applyNumberFormat="1" applyFont="1" applyBorder="1" applyAlignment="1">
      <alignment horizontal="right" vertical="center"/>
    </xf>
    <xf numFmtId="0" fontId="86" fillId="0" borderId="4" xfId="11" applyFont="1" applyBorder="1">
      <alignment vertical="center"/>
    </xf>
    <xf numFmtId="0" fontId="86" fillId="7" borderId="4" xfId="11" applyFont="1" applyFill="1" applyBorder="1" applyAlignment="1" applyProtection="1">
      <alignment horizontal="center" vertical="center"/>
      <protection locked="0"/>
    </xf>
    <xf numFmtId="0" fontId="27" fillId="0" borderId="4" xfId="11" applyFont="1" applyFill="1" applyBorder="1">
      <alignment vertical="center"/>
    </xf>
    <xf numFmtId="0" fontId="86" fillId="0" borderId="4" xfId="11" applyFont="1" applyFill="1" applyBorder="1" applyAlignment="1">
      <alignment vertical="center" wrapText="1"/>
    </xf>
    <xf numFmtId="0" fontId="86" fillId="0" borderId="4" xfId="11" applyFont="1" applyFill="1" applyBorder="1">
      <alignment vertical="center"/>
    </xf>
    <xf numFmtId="0" fontId="86" fillId="10" borderId="4" xfId="11" applyFont="1" applyFill="1" applyBorder="1" applyProtection="1">
      <alignment vertical="center"/>
    </xf>
    <xf numFmtId="0" fontId="86" fillId="7" borderId="4" xfId="11" applyFont="1" applyFill="1" applyBorder="1" applyAlignment="1" applyProtection="1">
      <alignment horizontal="center" vertical="center" wrapText="1"/>
      <protection locked="0"/>
    </xf>
    <xf numFmtId="0" fontId="27" fillId="0" borderId="4" xfId="11" applyFont="1" applyBorder="1">
      <alignment vertical="center"/>
    </xf>
    <xf numFmtId="0" fontId="27" fillId="0" borderId="4" xfId="11" applyFont="1" applyFill="1" applyBorder="1" applyAlignment="1">
      <alignment vertical="center" wrapText="1"/>
    </xf>
    <xf numFmtId="0" fontId="28" fillId="0" borderId="4" xfId="11" applyFont="1" applyFill="1" applyBorder="1" applyAlignment="1">
      <alignment vertical="center" wrapText="1"/>
    </xf>
    <xf numFmtId="56" fontId="86" fillId="12" borderId="4" xfId="11" quotePrefix="1" applyNumberFormat="1" applyFont="1" applyFill="1" applyBorder="1" applyAlignment="1">
      <alignment horizontal="right" vertical="center"/>
    </xf>
    <xf numFmtId="0" fontId="86" fillId="12" borderId="4" xfId="11" applyFont="1" applyFill="1" applyBorder="1">
      <alignment vertical="center"/>
    </xf>
    <xf numFmtId="0" fontId="27" fillId="12" borderId="4" xfId="11" applyFont="1" applyFill="1" applyBorder="1" applyAlignment="1">
      <alignment vertical="center" wrapText="1"/>
    </xf>
    <xf numFmtId="0" fontId="27" fillId="12" borderId="4" xfId="11" applyFont="1" applyFill="1" applyBorder="1">
      <alignment vertical="center"/>
    </xf>
    <xf numFmtId="0" fontId="27" fillId="0" borderId="4" xfId="11" applyFont="1" applyBorder="1" applyAlignment="1">
      <alignment vertical="center" wrapText="1"/>
    </xf>
    <xf numFmtId="56" fontId="86" fillId="12" borderId="1" xfId="11" quotePrefix="1" applyNumberFormat="1" applyFont="1" applyFill="1" applyBorder="1" applyAlignment="1">
      <alignment horizontal="right" vertical="center"/>
    </xf>
    <xf numFmtId="56" fontId="86" fillId="12" borderId="2" xfId="11" quotePrefix="1" applyNumberFormat="1" applyFont="1" applyFill="1" applyBorder="1" applyAlignment="1">
      <alignment horizontal="right" vertical="center"/>
    </xf>
    <xf numFmtId="56" fontId="86" fillId="12" borderId="3" xfId="11" quotePrefix="1" applyNumberFormat="1" applyFont="1" applyFill="1" applyBorder="1" applyAlignment="1">
      <alignment horizontal="right" vertical="center"/>
    </xf>
    <xf numFmtId="0" fontId="86" fillId="12" borderId="1" xfId="11" applyFont="1" applyFill="1" applyBorder="1">
      <alignment vertical="center"/>
    </xf>
    <xf numFmtId="0" fontId="86" fillId="12" borderId="2" xfId="11" applyFont="1" applyFill="1" applyBorder="1">
      <alignment vertical="center"/>
    </xf>
    <xf numFmtId="0" fontId="86" fillId="12" borderId="3" xfId="11" applyFont="1" applyFill="1" applyBorder="1">
      <alignment vertical="center"/>
    </xf>
    <xf numFmtId="0" fontId="27" fillId="12" borderId="1" xfId="11" applyFont="1" applyFill="1" applyBorder="1" applyAlignment="1">
      <alignment vertical="center" wrapText="1"/>
    </xf>
    <xf numFmtId="0" fontId="27" fillId="12" borderId="2" xfId="11" applyFont="1" applyFill="1" applyBorder="1" applyAlignment="1">
      <alignment vertical="center" wrapText="1"/>
    </xf>
    <xf numFmtId="0" fontId="27" fillId="12" borderId="3" xfId="11" applyFont="1" applyFill="1" applyBorder="1" applyAlignment="1">
      <alignment vertical="center" wrapText="1"/>
    </xf>
    <xf numFmtId="0" fontId="27" fillId="0" borderId="1" xfId="11" applyFont="1" applyFill="1" applyBorder="1" applyAlignment="1">
      <alignment vertical="center" wrapText="1"/>
    </xf>
    <xf numFmtId="0" fontId="27" fillId="0" borderId="2" xfId="11" applyFont="1" applyFill="1" applyBorder="1" applyAlignment="1">
      <alignment vertical="center" wrapText="1"/>
    </xf>
    <xf numFmtId="0" fontId="27" fillId="0" borderId="2" xfId="11" applyFont="1" applyFill="1" applyBorder="1">
      <alignment vertical="center"/>
    </xf>
    <xf numFmtId="0" fontId="27" fillId="0" borderId="3" xfId="11" applyFont="1" applyFill="1" applyBorder="1">
      <alignment vertical="center"/>
    </xf>
    <xf numFmtId="0" fontId="28" fillId="12" borderId="1" xfId="11" applyFont="1" applyFill="1" applyBorder="1" applyAlignment="1">
      <alignment vertical="center" wrapText="1"/>
    </xf>
    <xf numFmtId="0" fontId="28" fillId="12" borderId="2" xfId="11" applyFont="1" applyFill="1" applyBorder="1" applyAlignment="1">
      <alignment vertical="center" wrapText="1"/>
    </xf>
    <xf numFmtId="0" fontId="28" fillId="12" borderId="3" xfId="11" applyFont="1" applyFill="1" applyBorder="1" applyAlignment="1">
      <alignment vertical="center" wrapText="1"/>
    </xf>
    <xf numFmtId="0" fontId="27" fillId="0" borderId="3" xfId="11" applyFont="1" applyFill="1" applyBorder="1" applyAlignment="1">
      <alignment vertical="center" wrapText="1"/>
    </xf>
    <xf numFmtId="56" fontId="86" fillId="0" borderId="1" xfId="11" quotePrefix="1" applyNumberFormat="1" applyFont="1" applyBorder="1" applyAlignment="1">
      <alignment horizontal="right" vertical="center"/>
    </xf>
    <xf numFmtId="56" fontId="86" fillId="0" borderId="2" xfId="11" quotePrefix="1" applyNumberFormat="1" applyFont="1" applyBorder="1" applyAlignment="1">
      <alignment horizontal="right" vertical="center"/>
    </xf>
    <xf numFmtId="56" fontId="86" fillId="0" borderId="3" xfId="11" quotePrefix="1" applyNumberFormat="1" applyFont="1" applyBorder="1" applyAlignment="1">
      <alignment horizontal="right" vertical="center"/>
    </xf>
    <xf numFmtId="0" fontId="86" fillId="12" borderId="4" xfId="11" applyFont="1" applyFill="1" applyBorder="1" applyAlignment="1">
      <alignment vertical="center" wrapText="1"/>
    </xf>
    <xf numFmtId="0" fontId="86" fillId="12" borderId="1" xfId="11" applyFont="1" applyFill="1" applyBorder="1" applyAlignment="1">
      <alignment vertical="center" wrapText="1"/>
    </xf>
    <xf numFmtId="0" fontId="86" fillId="12" borderId="2" xfId="11" applyFont="1" applyFill="1" applyBorder="1" applyAlignment="1">
      <alignment vertical="center" wrapText="1"/>
    </xf>
    <xf numFmtId="0" fontId="86" fillId="12" borderId="3" xfId="11" applyFont="1" applyFill="1" applyBorder="1" applyAlignment="1">
      <alignment vertical="center" wrapText="1"/>
    </xf>
    <xf numFmtId="177" fontId="38" fillId="0" borderId="0" xfId="57" applyNumberFormat="1" applyFont="1" applyProtection="1">
      <alignment vertical="center"/>
    </xf>
    <xf numFmtId="177" fontId="38" fillId="0" borderId="0" xfId="57" applyNumberFormat="1" applyFont="1" applyAlignment="1" applyProtection="1">
      <alignment horizontal="right" vertical="center"/>
    </xf>
    <xf numFmtId="0" fontId="38" fillId="25" borderId="1" xfId="57" applyFont="1" applyFill="1" applyBorder="1" applyProtection="1">
      <alignment vertical="center"/>
      <protection hidden="1"/>
    </xf>
    <xf numFmtId="0" fontId="38" fillId="25" borderId="3" xfId="57" applyFont="1" applyFill="1" applyBorder="1" applyProtection="1">
      <alignment vertical="center"/>
      <protection hidden="1"/>
    </xf>
    <xf numFmtId="0" fontId="30" fillId="0" borderId="4" xfId="57" applyFont="1" applyBorder="1" applyAlignment="1" applyProtection="1">
      <alignment horizontal="center" vertical="center" wrapText="1"/>
    </xf>
    <xf numFmtId="0" fontId="38" fillId="3" borderId="4" xfId="57" applyFont="1" applyFill="1" applyBorder="1" applyAlignment="1" applyProtection="1">
      <alignment horizontal="center" vertical="center"/>
    </xf>
    <xf numFmtId="0" fontId="38" fillId="25" borderId="4" xfId="57" applyFont="1" applyFill="1" applyBorder="1" applyAlignment="1" applyProtection="1">
      <alignment horizontal="center" vertical="center" wrapText="1"/>
    </xf>
    <xf numFmtId="0" fontId="38" fillId="25" borderId="4" xfId="57" applyFont="1" applyFill="1" applyBorder="1" applyAlignment="1" applyProtection="1">
      <alignment horizontal="center" vertical="center"/>
    </xf>
    <xf numFmtId="0" fontId="71" fillId="8" borderId="4" xfId="57" applyFont="1" applyFill="1" applyBorder="1" applyAlignment="1" applyProtection="1">
      <alignment horizontal="center" vertical="center" wrapText="1"/>
    </xf>
    <xf numFmtId="0" fontId="39" fillId="8" borderId="4" xfId="57" applyFont="1" applyFill="1" applyBorder="1" applyAlignment="1" applyProtection="1">
      <alignment horizontal="center" vertical="center" wrapText="1"/>
    </xf>
    <xf numFmtId="0" fontId="38" fillId="25" borderId="2" xfId="57" applyFont="1" applyFill="1" applyBorder="1" applyProtection="1">
      <alignment vertical="center"/>
      <protection hidden="1"/>
    </xf>
    <xf numFmtId="0" fontId="65" fillId="4" borderId="0" xfId="57" applyFont="1" applyFill="1" applyAlignment="1" applyProtection="1">
      <alignment horizontal="center" vertical="center" wrapText="1"/>
    </xf>
    <xf numFmtId="0" fontId="65" fillId="0" borderId="0" xfId="57" applyFont="1" applyAlignment="1" applyProtection="1">
      <alignment horizontal="center" vertical="center" wrapText="1"/>
    </xf>
    <xf numFmtId="0" fontId="26" fillId="4" borderId="0" xfId="57" applyFont="1" applyFill="1" applyAlignment="1" applyProtection="1">
      <alignment horizontal="left" vertical="center" wrapText="1"/>
    </xf>
    <xf numFmtId="0" fontId="102" fillId="0" borderId="0" xfId="57" applyFont="1" applyAlignment="1" applyProtection="1">
      <alignment horizontal="center" vertical="top"/>
    </xf>
    <xf numFmtId="0" fontId="102" fillId="0" borderId="0" xfId="0" applyFont="1" applyAlignment="1" applyProtection="1">
      <alignment horizontal="center" vertical="center"/>
    </xf>
    <xf numFmtId="0" fontId="38" fillId="3" borderId="7" xfId="57" applyFont="1" applyFill="1" applyBorder="1" applyAlignment="1" applyProtection="1">
      <alignment vertical="center" wrapText="1"/>
      <protection locked="0"/>
    </xf>
    <xf numFmtId="0" fontId="0" fillId="3" borderId="8" xfId="0" applyFill="1" applyBorder="1" applyAlignment="1" applyProtection="1">
      <alignment vertical="center" wrapText="1"/>
      <protection locked="0"/>
    </xf>
    <xf numFmtId="0" fontId="0" fillId="3" borderId="9" xfId="0" applyFill="1" applyBorder="1" applyAlignment="1" applyProtection="1">
      <alignment vertical="center" wrapText="1"/>
      <protection locked="0"/>
    </xf>
    <xf numFmtId="0" fontId="0" fillId="3" borderId="13" xfId="0" applyFill="1" applyBorder="1" applyAlignment="1" applyProtection="1">
      <alignment vertical="center" wrapText="1"/>
      <protection locked="0"/>
    </xf>
    <xf numFmtId="0" fontId="0" fillId="3" borderId="0" xfId="0" applyFill="1" applyAlignment="1" applyProtection="1">
      <alignment vertical="center" wrapText="1"/>
      <protection locked="0"/>
    </xf>
    <xf numFmtId="0" fontId="0" fillId="3" borderId="14" xfId="0" applyFill="1" applyBorder="1" applyAlignment="1" applyProtection="1">
      <alignment vertical="center" wrapText="1"/>
      <protection locked="0"/>
    </xf>
    <xf numFmtId="0" fontId="0" fillId="3" borderId="10" xfId="0" applyFill="1" applyBorder="1" applyAlignment="1" applyProtection="1">
      <alignment vertical="center" wrapText="1"/>
      <protection locked="0"/>
    </xf>
    <xf numFmtId="0" fontId="0" fillId="3" borderId="11" xfId="0" applyFill="1" applyBorder="1" applyAlignment="1" applyProtection="1">
      <alignment vertical="center" wrapText="1"/>
      <protection locked="0"/>
    </xf>
    <xf numFmtId="0" fontId="0" fillId="3" borderId="12" xfId="0" applyFill="1" applyBorder="1" applyAlignment="1" applyProtection="1">
      <alignment vertical="center" wrapText="1"/>
      <protection locked="0"/>
    </xf>
    <xf numFmtId="0" fontId="4" fillId="3" borderId="1" xfId="57" applyFill="1" applyBorder="1" applyProtection="1">
      <alignment vertical="center"/>
      <protection locked="0"/>
    </xf>
    <xf numFmtId="0" fontId="0" fillId="3" borderId="3" xfId="0" applyFill="1" applyBorder="1" applyProtection="1">
      <alignment vertical="center"/>
      <protection locked="0"/>
    </xf>
    <xf numFmtId="0" fontId="65" fillId="0" borderId="0" xfId="57" applyFont="1" applyProtection="1">
      <alignment vertical="center"/>
    </xf>
    <xf numFmtId="0" fontId="0" fillId="0" borderId="0" xfId="0" applyProtection="1">
      <alignment vertical="center"/>
    </xf>
    <xf numFmtId="0" fontId="38" fillId="0" borderId="0" xfId="57" quotePrefix="1" applyFont="1" applyAlignment="1" applyProtection="1">
      <alignment horizontal="left" vertical="center"/>
    </xf>
    <xf numFmtId="0" fontId="30" fillId="0" borderId="0" xfId="57" applyFont="1" applyAlignment="1" applyProtection="1">
      <alignment horizontal="left" vertical="center"/>
    </xf>
    <xf numFmtId="0" fontId="38" fillId="3" borderId="1" xfId="57" quotePrefix="1" applyFont="1" applyFill="1" applyBorder="1" applyAlignment="1" applyProtection="1">
      <alignment horizontal="left" vertical="center"/>
      <protection locked="0"/>
    </xf>
    <xf numFmtId="0" fontId="0" fillId="3" borderId="2" xfId="0" applyFill="1" applyBorder="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30" fillId="3" borderId="1" xfId="57"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38" fillId="0" borderId="11" xfId="57" quotePrefix="1" applyFont="1" applyBorder="1" applyAlignment="1" applyProtection="1">
      <alignment horizontal="left" vertical="center"/>
    </xf>
    <xf numFmtId="0" fontId="0" fillId="0" borderId="11" xfId="0" applyBorder="1" applyAlignment="1" applyProtection="1">
      <alignment horizontal="left" vertical="center"/>
    </xf>
    <xf numFmtId="0" fontId="28" fillId="0" borderId="0" xfId="58" applyFont="1" applyFill="1" applyAlignment="1" applyProtection="1">
      <alignment horizontal="left" vertical="center" wrapText="1"/>
    </xf>
    <xf numFmtId="0" fontId="0" fillId="0" borderId="0" xfId="0" applyFill="1" applyProtection="1">
      <alignment vertical="center"/>
    </xf>
    <xf numFmtId="0" fontId="28" fillId="3" borderId="64" xfId="0" applyFont="1" applyFill="1" applyBorder="1" applyAlignment="1" applyProtection="1">
      <alignment horizontal="left" vertical="center" wrapText="1"/>
      <protection locked="0"/>
    </xf>
    <xf numFmtId="0" fontId="28" fillId="3" borderId="65" xfId="0" applyFont="1" applyFill="1" applyBorder="1" applyAlignment="1" applyProtection="1">
      <alignment horizontal="left" vertical="center" wrapText="1"/>
      <protection locked="0"/>
    </xf>
    <xf numFmtId="0" fontId="28" fillId="3" borderId="113" xfId="0" applyFont="1" applyFill="1" applyBorder="1" applyAlignment="1" applyProtection="1">
      <alignment horizontal="left" vertical="center" wrapText="1"/>
      <protection locked="0"/>
    </xf>
    <xf numFmtId="0" fontId="28" fillId="3" borderId="114" xfId="0" applyFont="1" applyFill="1" applyBorder="1" applyAlignment="1" applyProtection="1">
      <alignment horizontal="left" vertical="center" wrapText="1"/>
      <protection locked="0"/>
    </xf>
    <xf numFmtId="0" fontId="28" fillId="0" borderId="78" xfId="58" applyFont="1" applyFill="1" applyBorder="1" applyAlignment="1" applyProtection="1">
      <alignment horizontal="left" vertical="center" wrapText="1"/>
    </xf>
    <xf numFmtId="0" fontId="28" fillId="0" borderId="111" xfId="58" applyFont="1" applyFill="1" applyBorder="1" applyAlignment="1" applyProtection="1">
      <alignment horizontal="left" vertical="center" wrapText="1"/>
    </xf>
    <xf numFmtId="0" fontId="114" fillId="18" borderId="95" xfId="58" applyFont="1" applyFill="1" applyBorder="1" applyAlignment="1" applyProtection="1">
      <alignment horizontal="center" vertical="center" wrapText="1"/>
    </xf>
    <xf numFmtId="0" fontId="114" fillId="18" borderId="79" xfId="58" applyFont="1" applyFill="1" applyBorder="1" applyAlignment="1" applyProtection="1">
      <alignment horizontal="center" vertical="center" wrapText="1"/>
    </xf>
    <xf numFmtId="0" fontId="28" fillId="0" borderId="95" xfId="58" applyFont="1" applyBorder="1" applyAlignment="1" applyProtection="1">
      <alignment horizontal="left" vertical="center" wrapText="1"/>
    </xf>
    <xf numFmtId="0" fontId="28" fillId="0" borderId="79" xfId="58" applyFont="1" applyBorder="1" applyAlignment="1" applyProtection="1">
      <alignment horizontal="left" vertical="center" wrapText="1"/>
    </xf>
    <xf numFmtId="0" fontId="28" fillId="3" borderId="91" xfId="0" applyFont="1" applyFill="1" applyBorder="1" applyAlignment="1" applyProtection="1">
      <alignment horizontal="left" vertical="center" wrapText="1"/>
      <protection locked="0"/>
    </xf>
    <xf numFmtId="0" fontId="28" fillId="3" borderId="60" xfId="0" applyFont="1" applyFill="1" applyBorder="1" applyAlignment="1" applyProtection="1">
      <alignment horizontal="left" vertical="center" wrapText="1"/>
      <protection locked="0"/>
    </xf>
  </cellXfs>
  <cellStyles count="62">
    <cellStyle name="パーセント 2" xfId="17" xr:uid="{FEB008F7-9846-49F8-AEB0-8125897237D1}"/>
    <cellStyle name="パーセント 3" xfId="34" xr:uid="{E58A71C8-D727-455D-A542-01F508399035}"/>
    <cellStyle name="パーセント 3 2" xfId="55" xr:uid="{38CDE1BE-B732-44AA-BE9B-974F188B7E5E}"/>
    <cellStyle name="パーセント 4" xfId="39" xr:uid="{8E2B2FDB-FFAF-46D5-8F54-2FEB88758483}"/>
    <cellStyle name="ハイパーリンク" xfId="21" builtinId="8"/>
    <cellStyle name="ハイパーリンク 2" xfId="37" xr:uid="{5BEDD929-BB3A-4AD8-97E6-B710F5F097B6}"/>
    <cellStyle name="ハイパーリンク 3" xfId="36" xr:uid="{6C257A8B-550C-4CFE-8D7F-F7C28BE71736}"/>
    <cellStyle name="ハイパーリンク 4" xfId="59" xr:uid="{3FF56389-D4D0-483B-BDBD-577DBE241F9D}"/>
    <cellStyle name="桁区切り" xfId="13" builtinId="6"/>
    <cellStyle name="桁区切り 2" xfId="9" xr:uid="{00000000-0005-0000-0000-000002000000}"/>
    <cellStyle name="桁区切り 2 2" xfId="18" xr:uid="{D8FF76B4-F55D-40F3-9E7A-1ADADD5979F7}"/>
    <cellStyle name="桁区切り 2 2 2" xfId="26" xr:uid="{9AAE5908-8574-47D2-A902-F405143ADA11}"/>
    <cellStyle name="桁区切り 2 3" xfId="23" xr:uid="{9851245C-A853-4E9B-BB82-8A1455E04395}"/>
    <cellStyle name="桁区切り 2 3 2" xfId="32" xr:uid="{172D721D-44B6-461A-88AF-C6900CB85F89}"/>
    <cellStyle name="桁区切り 3" xfId="16" xr:uid="{0F819FC3-9CE9-4834-9985-CF99116962BD}"/>
    <cellStyle name="桁区切り 4" xfId="20" xr:uid="{4BCCC293-4B56-45A0-8CA1-D28D3CC8D219}"/>
    <cellStyle name="桁区切り 4 2" xfId="46" xr:uid="{6A61E878-2213-46E0-98E7-0F7D8B8E348F}"/>
    <cellStyle name="標準" xfId="0" builtinId="0"/>
    <cellStyle name="標準 2" xfId="12" xr:uid="{00000000-0005-0000-0000-000004000000}"/>
    <cellStyle name="標準 2 2" xfId="5" xr:uid="{00000000-0005-0000-0000-000005000000}"/>
    <cellStyle name="標準 2 3" xfId="3" xr:uid="{00000000-0005-0000-0000-000006000000}"/>
    <cellStyle name="標準 2 3 2" xfId="35" xr:uid="{603BAC60-C1D8-4BEA-ACE9-C8A4AED85BE5}"/>
    <cellStyle name="標準 2 4" xfId="15" xr:uid="{3E080206-17F5-4D34-A3B9-94B06B400FCB}"/>
    <cellStyle name="標準 3" xfId="7" xr:uid="{00000000-0005-0000-0000-000007000000}"/>
    <cellStyle name="標準 3 2" xfId="10" xr:uid="{00000000-0005-0000-0000-000008000000}"/>
    <cellStyle name="標準 3 2 2" xfId="11" xr:uid="{00000000-0005-0000-0000-000009000000}"/>
    <cellStyle name="標準 3 2 3" xfId="43" xr:uid="{744A2E77-AC97-4154-933C-1303F3BFA60C}"/>
    <cellStyle name="標準 3 3" xfId="1" xr:uid="{00000000-0005-0000-0000-00000A000000}"/>
    <cellStyle name="標準 3 3 2" xfId="4" xr:uid="{00000000-0005-0000-0000-00000B000000}"/>
    <cellStyle name="標準 3 3 3" xfId="8" xr:uid="{00000000-0005-0000-0000-00000C000000}"/>
    <cellStyle name="標準 3 3 3 2" xfId="42" xr:uid="{BFA59DEB-FF47-4BB0-8ED0-CEBF0BA8FD89}"/>
    <cellStyle name="標準 3 3 4" xfId="27" xr:uid="{068F0A0E-4EC6-455E-9112-91C009AE0A02}"/>
    <cellStyle name="標準 3 3 4 2" xfId="49" xr:uid="{1DCC29B6-2989-42EE-8F37-097D07D56C5B}"/>
    <cellStyle name="標準 3 3 5" xfId="30" xr:uid="{0825F2CA-7B44-458C-8648-4E5F333D833B}"/>
    <cellStyle name="標準 3 3 5 2" xfId="52" xr:uid="{5B75498C-AF95-47EB-9526-126F71C0FA27}"/>
    <cellStyle name="標準 3 3 6" xfId="38" xr:uid="{C2899837-7597-4210-A5EE-A55CA95C45AD}"/>
    <cellStyle name="標準 3 3 6 2" xfId="56" xr:uid="{872C6AB2-E734-4F77-8384-6FD5F5CD0BB2}"/>
    <cellStyle name="標準 3 3 7" xfId="40" xr:uid="{B5489A5F-7A17-4DA0-9BFE-B17E7C7275C3}"/>
    <cellStyle name="標準 3 4" xfId="19" xr:uid="{2B5B73A6-6800-43C0-B9A1-F4268CEF7BB4}"/>
    <cellStyle name="標準 3 4 2" xfId="45" xr:uid="{8F24E4FC-890B-4426-9CD1-859256195A85}"/>
    <cellStyle name="標準 3 5" xfId="24" xr:uid="{421D514E-237E-4013-94BA-649A9746DE8E}"/>
    <cellStyle name="標準 3 5 2" xfId="48" xr:uid="{1FFEFDEC-E006-4363-B39B-4EBC60A981B6}"/>
    <cellStyle name="標準 3 6" xfId="33" xr:uid="{802AF0AE-DEDB-455D-8AD7-3F9F17455AD6}"/>
    <cellStyle name="標準 3 6 2" xfId="54" xr:uid="{113FAED8-781A-4003-9597-8037FC111DA8}"/>
    <cellStyle name="標準 3 7" xfId="41" xr:uid="{C222A3AE-82E5-4E9D-8FA5-E5FA1A2B52CE}"/>
    <cellStyle name="標準 3 8" xfId="60" xr:uid="{9186B889-F6CB-47E8-A6B6-E7EAB8301CA4}"/>
    <cellStyle name="標準 3 9" xfId="61" xr:uid="{CAC0D1F8-B7EC-4299-925D-8D105B6B86E6}"/>
    <cellStyle name="標準 4" xfId="25" xr:uid="{41AEB044-2E0C-4C86-8D65-6CFA925123D9}"/>
    <cellStyle name="標準 5" xfId="58" xr:uid="{168C3986-65F8-4F57-ADEA-95858DE74682}"/>
    <cellStyle name="標準 5 2" xfId="6" xr:uid="{00000000-0005-0000-0000-00000D000000}"/>
    <cellStyle name="標準 7" xfId="2" xr:uid="{00000000-0005-0000-0000-00000E000000}"/>
    <cellStyle name="標準 7 2" xfId="14" xr:uid="{603C25B3-4CD0-4590-B817-233AECCA53E2}"/>
    <cellStyle name="標準 7 2 2" xfId="22" xr:uid="{9954DB46-8B38-427C-A1DC-F05D9F5B4513}"/>
    <cellStyle name="標準 7 2 2 2" xfId="47" xr:uid="{30D79EBE-A4AA-4E74-8AF9-9203FF3BF7EA}"/>
    <cellStyle name="標準 7 2 3" xfId="28" xr:uid="{A23A95C5-6426-4804-902F-3EA451DD2378}"/>
    <cellStyle name="標準 7 2 3 2" xfId="50" xr:uid="{AB8594B7-CE94-484C-9124-484FED282D86}"/>
    <cellStyle name="標準 7 2 4" xfId="29" xr:uid="{9C5EE346-DADB-4FD1-8FBC-521A30C31030}"/>
    <cellStyle name="標準 7 2 4 2" xfId="51" xr:uid="{EABC8A58-1F27-4005-A730-210778A0BB9C}"/>
    <cellStyle name="標準 7 2 5" xfId="31" xr:uid="{BAA60610-FEEA-4895-B75B-DBCA240AEA1E}"/>
    <cellStyle name="標準 7 2 5 2" xfId="53" xr:uid="{03DBC230-E035-41C6-836B-81AE40B7E881}"/>
    <cellStyle name="標準 7 2 6" xfId="44" xr:uid="{D4798F1D-12BF-4C21-B54A-416F28033023}"/>
    <cellStyle name="標準 7 2 7" xfId="57" xr:uid="{FD0816BA-4D67-43FB-9570-188D32C34C7B}"/>
  </cellStyles>
  <dxfs count="216">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numFmt numFmtId="183" formatCode="&quot;&quot;"/>
    </dxf>
    <dxf>
      <numFmt numFmtId="183" formatCode="&quot;&quot;"/>
    </dxf>
    <dxf>
      <numFmt numFmtId="183" formatCode="&quot;&quot;"/>
    </dxf>
    <dxf>
      <numFmt numFmtId="183" formatCode="&quot;&quot;"/>
    </dxf>
    <dxf>
      <fill>
        <patternFill>
          <bgColor theme="1" tint="0.24994659260841701"/>
        </patternFill>
      </fill>
    </dxf>
    <dxf>
      <font>
        <color auto="1"/>
      </font>
    </dxf>
    <dxf>
      <numFmt numFmtId="183" formatCode="&quot;&quot;"/>
    </dxf>
    <dxf>
      <numFmt numFmtId="183" formatCode="&quot;&quot;"/>
    </dxf>
    <dxf>
      <numFmt numFmtId="183" formatCode="&quot;&quot;"/>
    </dxf>
    <dxf>
      <font>
        <color theme="1" tint="0.24994659260841701"/>
      </font>
      <fill>
        <patternFill>
          <bgColor theme="1" tint="0.24994659260841701"/>
        </patternFill>
      </fill>
    </dxf>
    <dxf>
      <font>
        <color auto="1"/>
      </font>
      <fill>
        <patternFill>
          <bgColor theme="9" tint="0.79998168889431442"/>
        </patternFill>
      </fill>
    </dxf>
    <dxf>
      <font>
        <color auto="1"/>
      </font>
      <fill>
        <patternFill>
          <bgColor theme="9" tint="0.79998168889431442"/>
        </patternFill>
      </fill>
    </dxf>
    <dxf>
      <font>
        <color theme="1"/>
      </font>
      <fill>
        <patternFill>
          <bgColor theme="9" tint="0.79998168889431442"/>
        </patternFill>
      </fill>
    </dxf>
    <dxf>
      <font>
        <color theme="1"/>
      </font>
      <fill>
        <patternFill>
          <bgColor theme="4" tint="0.79998168889431442"/>
        </patternFill>
      </fill>
    </dxf>
    <dxf>
      <font>
        <color auto="1"/>
      </font>
      <fill>
        <patternFill>
          <bgColor theme="4" tint="0.79998168889431442"/>
        </patternFill>
      </fill>
    </dxf>
    <dxf>
      <font>
        <color auto="1"/>
      </font>
      <fill>
        <patternFill>
          <bgColor theme="9" tint="0.79998168889431442"/>
        </patternFill>
      </fill>
    </dxf>
    <dxf>
      <numFmt numFmtId="183" formatCode="&quot;&quot;"/>
    </dxf>
    <dxf>
      <font>
        <color theme="1" tint="0.24994659260841701"/>
      </font>
      <fill>
        <patternFill>
          <bgColor theme="1" tint="0.24994659260841701"/>
        </patternFill>
      </fill>
    </dxf>
    <dxf>
      <numFmt numFmtId="183" formatCode="&quot;&quot;"/>
    </dxf>
    <dxf>
      <numFmt numFmtId="183" formatCode="&quot;&quot;"/>
    </dxf>
    <dxf>
      <numFmt numFmtId="183" formatCode="&quot;&quot;"/>
    </dxf>
    <dxf>
      <font>
        <color theme="1" tint="0.24994659260841701"/>
      </font>
      <fill>
        <patternFill>
          <bgColor theme="1" tint="0.24994659260841701"/>
        </patternFill>
      </fill>
    </dxf>
    <dxf>
      <numFmt numFmtId="183" formatCode="&quot;&quot;"/>
    </dxf>
    <dxf>
      <numFmt numFmtId="183" formatCode="&quot;&quot;"/>
    </dxf>
    <dxf>
      <numFmt numFmtId="183" formatCode="&quot;&quot;"/>
    </dxf>
    <dxf>
      <numFmt numFmtId="183" formatCode="&quot;&quot;"/>
    </dxf>
    <dxf>
      <numFmt numFmtId="183" formatCode="&quot;&quot;"/>
    </dxf>
    <dxf>
      <numFmt numFmtId="183" formatCode="&quot;&quot;"/>
    </dxf>
    <dxf>
      <fill>
        <patternFill>
          <bgColor theme="9" tint="-0.499984740745262"/>
        </patternFill>
      </fill>
    </dxf>
    <dxf>
      <numFmt numFmtId="183" formatCode="&quot;&quot;"/>
    </dxf>
    <dxf>
      <numFmt numFmtId="183" formatCode="&quot;&quot;"/>
    </dxf>
    <dxf>
      <numFmt numFmtId="183" formatCode="&quot;&quot;"/>
    </dxf>
    <dxf>
      <numFmt numFmtId="183" formatCode="&quot;&quot;"/>
    </dxf>
    <dxf>
      <numFmt numFmtId="183" formatCode="&quot;&quot;"/>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ill>
        <patternFill>
          <bgColor rgb="FFE8F5CF"/>
        </patternFill>
      </fill>
    </dxf>
    <dxf>
      <fill>
        <patternFill>
          <bgColor theme="4" tint="0.79998168889431442"/>
        </patternFill>
      </fill>
    </dxf>
    <dxf>
      <fill>
        <patternFill>
          <bgColor theme="4" tint="0.79998168889431442"/>
        </patternFill>
      </fill>
    </dxf>
    <dxf>
      <fill>
        <patternFill>
          <bgColor theme="1" tint="0.24994659260841701"/>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patternFill>
      </fill>
    </dxf>
    <dxf>
      <fill>
        <patternFill>
          <bgColor theme="4" tint="0.79998168889431442"/>
        </patternFill>
      </fill>
    </dxf>
    <dxf>
      <fill>
        <patternFill>
          <bgColor theme="4"/>
        </patternFill>
      </fill>
    </dxf>
    <dxf>
      <fill>
        <patternFill>
          <bgColor theme="4" tint="0.79998168889431442"/>
        </patternFill>
      </fill>
    </dxf>
    <dxf>
      <fill>
        <patternFill>
          <bgColor theme="4"/>
        </patternFill>
      </fill>
    </dxf>
    <dxf>
      <fill>
        <patternFill>
          <bgColor theme="4" tint="0.79998168889431442"/>
        </patternFill>
      </fill>
    </dxf>
    <dxf>
      <fill>
        <patternFill>
          <bgColor theme="4"/>
        </patternFill>
      </fill>
    </dxf>
    <dxf>
      <fill>
        <patternFill>
          <bgColor theme="4" tint="0.79998168889431442"/>
        </patternFill>
      </fill>
    </dxf>
    <dxf>
      <fill>
        <patternFill>
          <bgColor theme="4"/>
        </patternFill>
      </fill>
    </dxf>
    <dxf>
      <fill>
        <patternFill>
          <bgColor theme="4" tint="0.79998168889431442"/>
        </patternFill>
      </fill>
    </dxf>
    <dxf>
      <fill>
        <patternFill>
          <bgColor theme="4"/>
        </patternFill>
      </fill>
    </dxf>
    <dxf>
      <fill>
        <patternFill>
          <bgColor theme="4"/>
        </patternFill>
      </fill>
    </dxf>
    <dxf>
      <fill>
        <patternFill>
          <bgColor theme="4" tint="0.79998168889431442"/>
        </patternFill>
      </fill>
    </dxf>
  </dxfs>
  <tableStyles count="0" defaultTableStyle="TableStyleMedium2" defaultPivotStyle="PivotStyleLight16"/>
  <colors>
    <mruColors>
      <color rgb="FFF7FFFB"/>
      <color rgb="FFE8F5CF"/>
      <color rgb="FFE2E3E4"/>
      <color rgb="FF404040"/>
      <color rgb="FFD9D9D9"/>
      <color rgb="FF00A3E0"/>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takkito\AppData\Local\Temp\Deloitte.DA3\Docs\6539\1239701258200001070\23310%20&#22770;&#19978;&#20661;&#27177;&#12398;&#26908;&#3534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05300%20&#22770;&#19978;&#20661;&#27177;&#12398;&#26908;&#35342;%20&#12398;%20&#12527;&#12540;&#12463;&#12471;&#12540;&#12488;"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6543%20&#35069;&#21697;&#20445;&#35388;&#24341;&#24403;&#37329;&#12398;&#26908;&#35342;%20&#12398;%20&#12527;&#12540;&#12463;&#12471;&#12540;&#12488;"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atmiwa\Desktop\&#26032;&#12375;&#12356;&#12501;&#12457;&#12523;&#12480;&#12540;\DNJP2014&#24180;3&#26376;&#26399;&#36039;&#26009;\3Q&#36039;&#26009;\5.3Q&#35519;&#26360;&#12456;&#12463;&#12473;&#12509;&#12540;&#12488;\01&#36039;&#29987;\23310%20&#22770;&#19978;&#20661;&#27177;&#12398;&#26908;&#35342;(2014-04-03%2015.18.4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co\2011\6130429METI&#22269;&#20869;&#31435;&#22320;\999.&#30906;&#23450;&#26908;&#26619;\&#20491;&#21029;&#23550;&#24540;\&#9733;&#9733;&#9733;&#9733;&#9733;&#20491;&#21029;&#26696;&#20214;&#31649;&#29702;&#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30"/>
      <sheetName val="31"/>
      <sheetName val="40"/>
      <sheetName val="41"/>
      <sheetName val="42"/>
      <sheetName val="info1"/>
      <sheetName val="info2 "/>
      <sheetName val="info3"/>
    </sheetNames>
    <sheetDataSet>
      <sheetData sheetId="0"/>
      <sheetData sheetId="1">
        <row r="12">
          <cell r="H12">
            <v>2460312052</v>
          </cell>
        </row>
        <row r="21">
          <cell r="H21">
            <v>336012437711</v>
          </cell>
        </row>
        <row r="23">
          <cell r="H23">
            <v>43907937427</v>
          </cell>
        </row>
        <row r="25">
          <cell r="H25">
            <v>-501985809</v>
          </cell>
        </row>
        <row r="27">
          <cell r="H27">
            <v>-75905701</v>
          </cell>
        </row>
      </sheetData>
      <sheetData sheetId="2">
        <row r="30">
          <cell r="C30">
            <v>741692861.70000005</v>
          </cell>
        </row>
        <row r="31">
          <cell r="C31">
            <v>-226240350</v>
          </cell>
        </row>
      </sheetData>
      <sheetData sheetId="3"/>
      <sheetData sheetId="4"/>
      <sheetData sheetId="5"/>
      <sheetData sheetId="6"/>
      <sheetData sheetId="7"/>
      <sheetData sheetId="8">
        <row r="189">
          <cell r="H189">
            <v>2147346413</v>
          </cell>
        </row>
      </sheetData>
      <sheetData sheetId="9"/>
      <sheetData sheetId="10">
        <row r="1">
          <cell r="A1" t="str">
            <v>為替予約の方針・相関性チェック</v>
          </cell>
        </row>
      </sheetData>
      <sheetData sheetId="11"/>
      <sheetData sheetId="12"/>
      <sheetData sheetId="13"/>
      <sheetData sheetId="14"/>
      <sheetData sheetId="15"/>
      <sheetData sheetId="16"/>
      <sheetData sheetId="17"/>
      <sheetData sheetId="18"/>
      <sheetData sheetId="19"/>
      <sheetData sheetId="20">
        <row r="82">
          <cell r="I82">
            <v>113260633.63510001</v>
          </cell>
        </row>
        <row r="88">
          <cell r="I88">
            <v>-174086433.5</v>
          </cell>
        </row>
      </sheetData>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虚偽表示）"/>
      <sheetName val="INDEX"/>
      <sheetName val="1"/>
      <sheetName val="2"/>
      <sheetName val="2-1"/>
      <sheetName val="3"/>
      <sheetName val="4"/>
      <sheetName val="5"/>
      <sheetName val="6"/>
      <sheetName val="7"/>
      <sheetName val="8"/>
      <sheetName val="9"/>
      <sheetName val="CF"/>
      <sheetName val="CF2"/>
      <sheetName val="XREF"/>
      <sheetName val="Tickmarks"/>
      <sheetName val="info1"/>
      <sheetName val="info2"/>
      <sheetName val="info3"/>
      <sheetName val="INDEX四半期"/>
      <sheetName val="依頼ひな型"/>
      <sheetName val="依頼ひな型②"/>
      <sheetName val="分析的手続結果要約（記載誤り）"/>
      <sheetName val="3－1"/>
      <sheetName val="1 (2)"/>
      <sheetName val="#REF"/>
      <sheetName val="依頼中"/>
      <sheetName val="Sheet3"/>
      <sheetName val="Sheet2"/>
      <sheetName val="Sheet6"/>
      <sheetName val="Sheet1"/>
      <sheetName val="info1 (2)"/>
      <sheetName val="info2 (2)"/>
    </sheetNames>
    <sheetDataSet>
      <sheetData sheetId="0"/>
      <sheetData sheetId="1"/>
      <sheetData sheetId="2"/>
      <sheetData sheetId="3"/>
      <sheetData sheetId="4"/>
      <sheetData sheetId="5"/>
      <sheetData sheetId="6"/>
      <sheetData sheetId="7"/>
      <sheetData sheetId="8">
        <row r="1">
          <cell r="A1" t="str">
            <v>為替予約の方針・相関性チェック</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記載誤り）"/>
      <sheetName val="INDEX "/>
      <sheetName val="1"/>
      <sheetName val="2"/>
      <sheetName val="XREF"/>
      <sheetName val="Tickmarks"/>
      <sheetName val="INDEX"/>
      <sheetName val="分析的手続結果要約（虚偽表示）"/>
      <sheetName val="2-2"/>
      <sheetName val="#REF"/>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析的手続結果要約（虚偽表示）"/>
      <sheetName val="手続"/>
      <sheetName val="INDEX"/>
      <sheetName val="1"/>
      <sheetName val="2"/>
      <sheetName val="2-1"/>
      <sheetName val="3"/>
      <sheetName val="4"/>
      <sheetName val="5"/>
      <sheetName val="6"/>
      <sheetName val="7"/>
      <sheetName val="8"/>
      <sheetName val="9"/>
      <sheetName val="CF"/>
      <sheetName val="info1"/>
      <sheetName val="info2"/>
      <sheetName val="info3"/>
    </sheetNames>
    <sheetDataSet>
      <sheetData sheetId="0" refreshError="1"/>
      <sheetData sheetId="1" refreshError="1"/>
      <sheetData sheetId="2"/>
      <sheetData sheetId="3" refreshError="1"/>
      <sheetData sheetId="4">
        <row r="30">
          <cell r="C30">
            <v>976648974</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担当者一覧"/>
      <sheetName val="【入力用】個別対応（～交付決定）"/>
      <sheetName val="【入力用】個別対応（交付決定後～）"/>
      <sheetName val="【入力用】検査対応"/>
      <sheetName val="【印刷用】検査調書"/>
      <sheetName val="【印刷用】検査チェックシート"/>
      <sheetName val="【印刷用】検査記録"/>
      <sheetName val="【触らない】マスタ"/>
    </sheetNames>
    <sheetDataSet>
      <sheetData sheetId="0">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担当（事務局）主担当</v>
          </cell>
          <cell r="I1" t="str">
            <v>担当（事務局）副担当</v>
          </cell>
          <cell r="J1" t="str">
            <v>担当（METI）本省</v>
          </cell>
          <cell r="K1" t="str">
            <v>担当（METI）経済産業局</v>
          </cell>
          <cell r="L1" t="str">
            <v>担当（事業者）会社名</v>
          </cell>
          <cell r="M1" t="str">
            <v>担当（事業者）部署</v>
          </cell>
          <cell r="N1" t="str">
            <v>担当（事業者）役職</v>
          </cell>
          <cell r="O1" t="str">
            <v>担当（事業者）氏名</v>
          </cell>
          <cell r="P1" t="str">
            <v>担当（事業者）電話番号</v>
          </cell>
          <cell r="Q1" t="str">
            <v>担当（事業者）メールアドレス</v>
          </cell>
          <cell r="R1" t="str">
            <v>担当（事業者）郵便番号</v>
          </cell>
          <cell r="S1" t="str">
            <v>担当（事業者）住所</v>
          </cell>
          <cell r="T1" t="str">
            <v>事業者側代表者代表者役職</v>
          </cell>
          <cell r="U1" t="str">
            <v>事業者側代表者代表者名</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中間</v>
          </cell>
          <cell r="I5" t="str">
            <v>梶野</v>
          </cell>
          <cell r="J5" t="str">
            <v>化学課</v>
          </cell>
          <cell r="K5" t="str">
            <v>関東</v>
          </cell>
          <cell r="L5" t="str">
            <v>藤倉ゴム工業株式会社</v>
          </cell>
          <cell r="M5" t="str">
            <v>取締役</v>
          </cell>
          <cell r="N5" t="str">
            <v>経営企画室長</v>
          </cell>
          <cell r="O5" t="str">
            <v>植松　克夫</v>
          </cell>
          <cell r="P5" t="str">
            <v>03-3527-8397</v>
          </cell>
          <cell r="Q5" t="str">
            <v>uematsuk@fc.fujikura.co.jp</v>
          </cell>
          <cell r="R5">
            <v>1350063</v>
          </cell>
          <cell r="S5" t="str">
            <v>東京都江東区有明3-5-7  ＴＯＣ有明イーストタワー１０階</v>
          </cell>
          <cell r="T5" t="str">
            <v>取締役社長</v>
          </cell>
          <cell r="U5" t="str">
            <v>中 光好</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米山</v>
          </cell>
          <cell r="I6" t="str">
            <v>高本</v>
          </cell>
          <cell r="J6" t="str">
            <v>自動車課</v>
          </cell>
          <cell r="K6" t="str">
            <v>関東</v>
          </cell>
          <cell r="L6" t="str">
            <v>オートモーティブエナジーサプライ株式会社</v>
          </cell>
          <cell r="M6" t="str">
            <v>Project推進部</v>
          </cell>
          <cell r="N6" t="str">
            <v>シニアマネージャー</v>
          </cell>
          <cell r="O6" t="str">
            <v>水原　義孝</v>
          </cell>
          <cell r="P6" t="str">
            <v>046-291-4005</v>
          </cell>
          <cell r="Q6" t="str">
            <v>mihara-y@eco-aesc.com</v>
          </cell>
          <cell r="R6">
            <v>2520012</v>
          </cell>
          <cell r="S6" t="str">
            <v xml:space="preserve">神奈川県座間市広野台二丁目10番１号 </v>
          </cell>
          <cell r="T6" t="str">
            <v>代表取締役社長</v>
          </cell>
          <cell r="U6" t="str">
            <v>松本　昌一</v>
          </cell>
        </row>
        <row r="7">
          <cell r="A7" t="str">
            <v>60000</v>
          </cell>
          <cell r="B7">
            <v>6</v>
          </cell>
          <cell r="C7">
            <v>0</v>
          </cell>
          <cell r="D7" t="str">
            <v>A</v>
          </cell>
          <cell r="E7" t="str">
            <v>一次</v>
          </cell>
          <cell r="F7" t="str">
            <v>株式会社リコー</v>
          </cell>
          <cell r="G7" t="str">
            <v>重合トナーの製造設備の導入</v>
          </cell>
          <cell r="H7" t="str">
            <v>梶野</v>
          </cell>
          <cell r="I7" t="str">
            <v>中間</v>
          </cell>
          <cell r="J7" t="str">
            <v>情通課</v>
          </cell>
          <cell r="K7" t="str">
            <v>東北</v>
          </cell>
          <cell r="L7" t="str">
            <v>株式会社リコー</v>
          </cell>
          <cell r="M7" t="str">
            <v>生産事業本部 RS 事業部 事業企画室</v>
          </cell>
          <cell r="N7" t="str">
            <v>副室長</v>
          </cell>
          <cell r="O7" t="str">
            <v>辻 高史</v>
          </cell>
          <cell r="P7" t="str">
            <v/>
          </cell>
          <cell r="Q7" t="str">
            <v>takashi.tsuji@nts.ricoh.co.jp</v>
          </cell>
          <cell r="R7">
            <v>9891695</v>
          </cell>
          <cell r="S7" t="str">
            <v xml:space="preserve">宮城県柴田郡柴田町中名生神明堂3‐1 </v>
          </cell>
          <cell r="T7" t="str">
            <v>代表取締役　社長執行役員</v>
          </cell>
          <cell r="U7" t="str">
            <v>近藤 史朗</v>
          </cell>
        </row>
        <row r="8">
          <cell r="A8" t="str">
            <v>60001</v>
          </cell>
          <cell r="B8">
            <v>6</v>
          </cell>
          <cell r="C8">
            <v>1</v>
          </cell>
          <cell r="D8" t="str">
            <v>A</v>
          </cell>
          <cell r="E8" t="str">
            <v>一次</v>
          </cell>
          <cell r="F8" t="str">
            <v>東北リコー株式会社</v>
          </cell>
          <cell r="G8" t="str">
            <v>重合トナーの製造設備の導入</v>
          </cell>
          <cell r="H8" t="str">
            <v>梶野</v>
          </cell>
          <cell r="I8" t="str">
            <v>中間</v>
          </cell>
          <cell r="J8" t="str">
            <v>情通課</v>
          </cell>
          <cell r="K8" t="str">
            <v>東北</v>
          </cell>
          <cell r="L8" t="str">
            <v>東北リコー株式会社</v>
          </cell>
          <cell r="M8" t="str">
            <v>経営企画本部
経営企画本部 経営企画室</v>
          </cell>
          <cell r="N8" t="str">
            <v>本部長
室長</v>
          </cell>
          <cell r="O8" t="str">
            <v>吉野 透
村上　宏幸</v>
          </cell>
          <cell r="P8" t="str">
            <v>0224-58-3882
0224-58-1615</v>
          </cell>
          <cell r="Q8" t="str">
            <v>toru.yoshino@tohoku.ricoh.co.jp
hiroyuki.murakami@tohoku.ricoh.co.jp</v>
          </cell>
          <cell r="R8">
            <v>4100004</v>
          </cell>
          <cell r="S8" t="str">
            <v xml:space="preserve">静岡県沼津市本田町16-1 </v>
          </cell>
          <cell r="T8" t="str">
            <v>代表取締役　社長執行役員</v>
          </cell>
          <cell r="U8" t="str">
            <v>敦賀 博</v>
          </cell>
        </row>
        <row r="9">
          <cell r="A9" t="str">
            <v>70000</v>
          </cell>
          <cell r="B9">
            <v>7</v>
          </cell>
          <cell r="C9">
            <v>0</v>
          </cell>
          <cell r="D9" t="str">
            <v>A</v>
          </cell>
          <cell r="E9" t="str">
            <v>一次</v>
          </cell>
          <cell r="F9" t="str">
            <v>昭和電工株式会社</v>
          </cell>
          <cell r="G9" t="str">
            <v>パワー半導体SiCウェハ事業</v>
          </cell>
          <cell r="H9" t="str">
            <v>梶野</v>
          </cell>
          <cell r="I9" t="str">
            <v>中間</v>
          </cell>
          <cell r="J9" t="str">
            <v>非鉄課</v>
          </cell>
          <cell r="K9" t="str">
            <v/>
          </cell>
          <cell r="L9" t="str">
            <v>昭和電工株式会社　秩父事業所内</v>
          </cell>
          <cell r="M9" t="str">
            <v>研究開発センター（秩父）</v>
          </cell>
          <cell r="N9" t="str">
            <v>リーダー</v>
          </cell>
          <cell r="O9" t="str">
            <v>佐藤 貴幸</v>
          </cell>
          <cell r="P9" t="str">
            <v>0494-23-6112</v>
          </cell>
          <cell r="Q9" t="str">
            <v>Takayuki_Sato@sdk.co.jp</v>
          </cell>
          <cell r="R9">
            <v>3691871</v>
          </cell>
          <cell r="S9" t="str">
            <v xml:space="preserve">埼玉県秩父市下影森１５０５  </v>
          </cell>
          <cell r="T9" t="str">
            <v>代表取締役社長</v>
          </cell>
          <cell r="U9" t="str">
            <v>市川 秀夫</v>
          </cell>
        </row>
        <row r="10">
          <cell r="A10" t="str">
            <v>80000</v>
          </cell>
          <cell r="B10">
            <v>8</v>
          </cell>
          <cell r="C10">
            <v>0</v>
          </cell>
          <cell r="D10" t="str">
            <v>B</v>
          </cell>
          <cell r="E10" t="str">
            <v>一次</v>
          </cell>
          <cell r="F10" t="str">
            <v>パナソニック株式会社</v>
          </cell>
          <cell r="G10" t="str">
            <v>新規ディスプレイ用デバイスの量産</v>
          </cell>
          <cell r="H10" t="str">
            <v>高本</v>
          </cell>
          <cell r="I10" t="str">
            <v>米山</v>
          </cell>
          <cell r="J10" t="str">
            <v>情通課</v>
          </cell>
          <cell r="K10" t="str">
            <v>近畿</v>
          </cell>
          <cell r="L10" t="str">
            <v>パナソニック株式会社</v>
          </cell>
          <cell r="M10" t="str">
            <v>OLED事業推進部</v>
          </cell>
          <cell r="N10" t="str">
            <v>室長</v>
          </cell>
          <cell r="O10" t="str">
            <v>牧田　篤哉</v>
          </cell>
          <cell r="P10" t="str">
            <v>050-3787-7355</v>
          </cell>
          <cell r="Q10" t="str">
            <v>makita.atsuya@jp.panasonic.com</v>
          </cell>
          <cell r="R10">
            <v>5710044</v>
          </cell>
          <cell r="S10" t="str">
            <v xml:space="preserve">大阪府門真市松生町1番15号 </v>
          </cell>
          <cell r="T10" t="str">
            <v>代表取締役専務</v>
          </cell>
          <cell r="U10" t="str">
            <v>津賀　一宏</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中間</v>
          </cell>
          <cell r="I11" t="str">
            <v>梶野</v>
          </cell>
          <cell r="J11" t="str">
            <v>繊維課</v>
          </cell>
          <cell r="K11" t="str">
            <v>近畿</v>
          </cell>
          <cell r="L11" t="str">
            <v>セーレン株式会社</v>
          </cell>
          <cell r="M11" t="str">
            <v>ビスコテックス部門</v>
          </cell>
          <cell r="N11" t="str">
            <v>企画業務部　課長　</v>
          </cell>
          <cell r="O11" t="str">
            <v>大嶋雄二</v>
          </cell>
          <cell r="P11" t="str">
            <v>0776-82-7000</v>
          </cell>
          <cell r="Q11" t="str">
            <v>ohshima@tpf.co.jp</v>
          </cell>
          <cell r="R11">
            <v>9130036</v>
          </cell>
          <cell r="S11" t="str">
            <v xml:space="preserve">福井県坂井市三国町米納津48-113-2 </v>
          </cell>
          <cell r="T11" t="str">
            <v>代表取締役会長 兼 社長</v>
          </cell>
          <cell r="U11" t="str">
            <v>川田 達男</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梶野</v>
          </cell>
          <cell r="I12" t="str">
            <v>中間</v>
          </cell>
          <cell r="J12" t="str">
            <v>化学課</v>
          </cell>
          <cell r="K12" t="str">
            <v>近畿</v>
          </cell>
          <cell r="L12" t="str">
            <v>岡村製油株式会社</v>
          </cell>
          <cell r="M12" t="str">
            <v>取締役</v>
          </cell>
          <cell r="N12" t="str">
            <v>製造部長</v>
          </cell>
          <cell r="O12" t="str">
            <v>井上　清美</v>
          </cell>
          <cell r="P12" t="str">
            <v>072-971-3781</v>
          </cell>
          <cell r="Q12" t="str">
            <v>inoue@okamura-seiyu.co.jp</v>
          </cell>
          <cell r="R12">
            <v>5820004</v>
          </cell>
          <cell r="S12" t="str">
            <v xml:space="preserve">大阪府柏原市河原町４番５号 </v>
          </cell>
          <cell r="T12" t="str">
            <v>代表取締役</v>
          </cell>
          <cell r="U12" t="str">
            <v>岡村　博光</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梶野</v>
          </cell>
          <cell r="I13" t="str">
            <v>中間</v>
          </cell>
          <cell r="J13" t="str">
            <v>紙業課</v>
          </cell>
          <cell r="K13" t="str">
            <v>近畿</v>
          </cell>
          <cell r="L13" t="str">
            <v>デュポン帝人アドバンスドペーパー株式会社</v>
          </cell>
          <cell r="M13" t="str">
            <v>戦略企画</v>
          </cell>
          <cell r="N13" t="str">
            <v>担当部長</v>
          </cell>
          <cell r="O13" t="str">
            <v>西川 満</v>
          </cell>
          <cell r="P13" t="str">
            <v>03-5521-2807</v>
          </cell>
          <cell r="Q13" t="str">
            <v>mitsuru.nishikawa@jpn.dupont.com</v>
          </cell>
          <cell r="R13">
            <v>1006111</v>
          </cell>
          <cell r="S13" t="str">
            <v xml:space="preserve">東京都千代田区永田町２－１１－１ </v>
          </cell>
          <cell r="T13" t="str">
            <v>代表取締役社長</v>
          </cell>
          <cell r="U13" t="str">
            <v>山本 安信</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梶野</v>
          </cell>
          <cell r="I14" t="str">
            <v>中間</v>
          </cell>
          <cell r="J14" t="str">
            <v>紙業課</v>
          </cell>
          <cell r="K14" t="str">
            <v>近畿</v>
          </cell>
          <cell r="L14" t="str">
            <v/>
          </cell>
          <cell r="M14" t="str">
            <v/>
          </cell>
          <cell r="N14" t="str">
            <v/>
          </cell>
          <cell r="O14" t="str">
            <v/>
          </cell>
          <cell r="P14" t="str">
            <v/>
          </cell>
          <cell r="Q14" t="str">
            <v/>
          </cell>
          <cell r="T14" t="str">
            <v>代表取締役社長</v>
          </cell>
          <cell r="U14" t="str">
            <v>平川　昌宏</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栗生澤</v>
          </cell>
          <cell r="I15" t="str">
            <v>宮田</v>
          </cell>
          <cell r="J15" t="str">
            <v>化学課</v>
          </cell>
          <cell r="K15" t="str">
            <v>関東</v>
          </cell>
          <cell r="L15" t="str">
            <v>富山薬品工業株式会社</v>
          </cell>
          <cell r="M15" t="str">
            <v/>
          </cell>
          <cell r="N15" t="str">
            <v>資材部長</v>
          </cell>
          <cell r="O15" t="str">
            <v>鴇　英明</v>
          </cell>
          <cell r="P15" t="str">
            <v>03-3242-5149</v>
          </cell>
          <cell r="Q15" t="str">
            <v>toki@tomypure.co.jp</v>
          </cell>
          <cell r="R15">
            <v>1030023</v>
          </cell>
          <cell r="S15" t="str">
            <v>東京都中央区日本橋本町1-2-6  共同ビル（本町）</v>
          </cell>
          <cell r="T15" t="str">
            <v>代表取締役社長</v>
          </cell>
          <cell r="U15" t="str">
            <v>加山　信弘</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高本</v>
          </cell>
          <cell r="I16" t="str">
            <v>米山</v>
          </cell>
          <cell r="J16" t="str">
            <v>非鉄課</v>
          </cell>
          <cell r="K16" t="str">
            <v>近畿</v>
          </cell>
          <cell r="L16" t="str">
            <v>旭鍍金工業株式会社</v>
          </cell>
          <cell r="M16" t="str">
            <v>経営企画部</v>
          </cell>
          <cell r="N16" t="str">
            <v>次長</v>
          </cell>
          <cell r="O16" t="str">
            <v>三品　一幸</v>
          </cell>
          <cell r="P16" t="str">
            <v>06-6951-1831</v>
          </cell>
          <cell r="Q16" t="str">
            <v>misina@asahi-plating.co.jp</v>
          </cell>
          <cell r="R16">
            <v>5350022</v>
          </cell>
          <cell r="S16" t="str">
            <v xml:space="preserve">大阪府大阪市旭区新森4丁目5-16 </v>
          </cell>
          <cell r="T16" t="str">
            <v>代表取締役</v>
          </cell>
          <cell r="U16" t="str">
            <v>上田　泰久</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栗生澤</v>
          </cell>
          <cell r="I17" t="str">
            <v>宮田</v>
          </cell>
          <cell r="J17" t="str">
            <v>非鉄課</v>
          </cell>
          <cell r="K17" t="str">
            <v>九州</v>
          </cell>
          <cell r="L17" t="str">
            <v>東邦チタニウム株式会社</v>
          </cell>
          <cell r="M17" t="str">
            <v>統括部
北九州事業所　総務部</v>
          </cell>
          <cell r="N17" t="str">
            <v>ｲﾝｺﾞｯﾄ技術部長
-</v>
          </cell>
          <cell r="O17" t="str">
            <v>滝 千博
住吉　祐哉</v>
          </cell>
          <cell r="P17" t="str">
            <v>0467-87-2855
093-771-7553</v>
          </cell>
          <cell r="Q17" t="str">
            <v>ktaki@toho-titanium.co.jp
ysumiyoshi@toho-titanium.co.jp</v>
          </cell>
          <cell r="R17">
            <v>2538510</v>
          </cell>
          <cell r="S17" t="str">
            <v xml:space="preserve">神奈川県茅ケ崎市茅ヶ崎3－3－5 </v>
          </cell>
          <cell r="T17" t="str">
            <v>代表取締役社長</v>
          </cell>
          <cell r="U17" t="str">
            <v>久留嶋 毅</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梶野</v>
          </cell>
          <cell r="I18" t="str">
            <v>中間</v>
          </cell>
          <cell r="J18" t="str">
            <v>非鉄課</v>
          </cell>
          <cell r="K18" t="str">
            <v>東北</v>
          </cell>
          <cell r="L18" t="str">
            <v>古川エヌ・デー・ケー株式会社</v>
          </cell>
          <cell r="M18" t="str">
            <v>管理部</v>
          </cell>
          <cell r="N18" t="str">
            <v>次長</v>
          </cell>
          <cell r="O18" t="str">
            <v>渡辺 秀一</v>
          </cell>
          <cell r="P18" t="str">
            <v>0229-28-1611</v>
          </cell>
          <cell r="Q18" t="str">
            <v>wshuichi@f.ndk.com</v>
          </cell>
          <cell r="R18">
            <v>9896233</v>
          </cell>
          <cell r="S18" t="str">
            <v xml:space="preserve">宮城県大崎市古川桜ノ目字新高谷地１６－１ </v>
          </cell>
          <cell r="T18" t="str">
            <v>代表取締役社長</v>
          </cell>
          <cell r="U18" t="str">
            <v>野邊地　明雄</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梶野</v>
          </cell>
          <cell r="I19" t="str">
            <v>中間</v>
          </cell>
          <cell r="J19" t="str">
            <v>非鉄課</v>
          </cell>
          <cell r="K19" t="str">
            <v>関東</v>
          </cell>
          <cell r="L19" t="str">
            <v>株式会社オキサイド</v>
          </cell>
          <cell r="M19" t="str">
            <v/>
          </cell>
          <cell r="N19" t="str">
            <v>取締役副社長</v>
          </cell>
          <cell r="O19" t="str">
            <v>山本　正幸</v>
          </cell>
          <cell r="P19" t="str">
            <v>0551-26-0022</v>
          </cell>
          <cell r="Q19" t="str">
            <v>yamamoto@opt-oxide.com</v>
          </cell>
          <cell r="R19">
            <v>4080302</v>
          </cell>
          <cell r="S19" t="str">
            <v xml:space="preserve">山梨県北杜市武川町牧原1747-1 </v>
          </cell>
          <cell r="T19" t="str">
            <v>代表取締役社長</v>
          </cell>
          <cell r="U19" t="str">
            <v>吉川　保典</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高本</v>
          </cell>
          <cell r="I20" t="str">
            <v>米山</v>
          </cell>
          <cell r="J20" t="str">
            <v>化学課</v>
          </cell>
          <cell r="K20" t="str">
            <v>近畿</v>
          </cell>
          <cell r="L20" t="str">
            <v>エイエフティー株式会社</v>
          </cell>
          <cell r="M20" t="str">
            <v/>
          </cell>
          <cell r="N20" t="str">
            <v>代表取締役社長</v>
          </cell>
          <cell r="O20" t="str">
            <v>内平 博幸</v>
          </cell>
          <cell r="P20" t="str">
            <v>082-429-0721</v>
          </cell>
          <cell r="Q20" t="str">
            <v>h-uchihira@daikyonishikawa.co.jp</v>
          </cell>
          <cell r="R20">
            <v>5202573</v>
          </cell>
          <cell r="S20" t="str">
            <v xml:space="preserve">滋賀県蒲生郡竜王町大字鏡2293 番地 </v>
          </cell>
          <cell r="T20" t="str">
            <v>代表取締役社長</v>
          </cell>
          <cell r="U20" t="str">
            <v>内平　博幸</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高本</v>
          </cell>
          <cell r="I21" t="str">
            <v>米山</v>
          </cell>
          <cell r="J21" t="str">
            <v>化学課</v>
          </cell>
          <cell r="K21" t="str">
            <v>近畿</v>
          </cell>
          <cell r="L21" t="str">
            <v>淀川ヒューテック株式会社</v>
          </cell>
          <cell r="M21" t="str">
            <v/>
          </cell>
          <cell r="N21" t="str">
            <v>取締役　生産本部長</v>
          </cell>
          <cell r="O21" t="str">
            <v>鳥居 博之</v>
          </cell>
          <cell r="P21" t="str">
            <v>0748-62-9900</v>
          </cell>
          <cell r="Q21" t="str">
            <v>H.Torii@yodogawa.co.jp</v>
          </cell>
          <cell r="R21">
            <v>5640063</v>
          </cell>
          <cell r="S21" t="str">
            <v xml:space="preserve">大阪府吹田市江坂町２－４－８ </v>
          </cell>
          <cell r="T21" t="str">
            <v>代表取締役社長</v>
          </cell>
          <cell r="U21" t="str">
            <v>小川　克己</v>
          </cell>
        </row>
        <row r="22">
          <cell r="A22" t="str">
            <v>270000</v>
          </cell>
          <cell r="B22">
            <v>27</v>
          </cell>
          <cell r="C22">
            <v>0</v>
          </cell>
          <cell r="D22" t="str">
            <v>A</v>
          </cell>
          <cell r="E22" t="str">
            <v>一次</v>
          </cell>
          <cell r="F22" t="str">
            <v>JX日鉱日石金属株式会社</v>
          </cell>
          <cell r="G22" t="str">
            <v>ITOスクラップ精製設備の設置</v>
          </cell>
          <cell r="H22" t="str">
            <v>栗生澤</v>
          </cell>
          <cell r="I22" t="str">
            <v>中田</v>
          </cell>
          <cell r="J22" t="str">
            <v>非鉄課</v>
          </cell>
          <cell r="K22" t="str">
            <v>関東</v>
          </cell>
          <cell r="L22" t="str">
            <v>JX日鉱日石金属株式会社</v>
          </cell>
          <cell r="M22" t="str">
            <v>経営企画部</v>
          </cell>
          <cell r="N22" t="str">
            <v xml:space="preserve">主席参事 </v>
          </cell>
          <cell r="O22" t="str">
            <v>堂岡　芳隆</v>
          </cell>
          <cell r="P22" t="str">
            <v>03-5299-7020</v>
          </cell>
          <cell r="Q22" t="str">
            <v>yoshitaka.dooka@nmm.jx-group.co.jp</v>
          </cell>
          <cell r="R22">
            <v>1000004</v>
          </cell>
          <cell r="S22" t="str">
            <v xml:space="preserve">東京都千代田区大手町二丁目６番３号 </v>
          </cell>
          <cell r="T22" t="str">
            <v>代表取締役社長</v>
          </cell>
          <cell r="U22" t="str">
            <v>岡田　昌徳</v>
          </cell>
        </row>
        <row r="23">
          <cell r="A23" t="str">
            <v>280000</v>
          </cell>
          <cell r="B23">
            <v>28</v>
          </cell>
          <cell r="C23">
            <v>0</v>
          </cell>
          <cell r="D23" t="str">
            <v>A</v>
          </cell>
          <cell r="E23" t="str">
            <v>一次</v>
          </cell>
          <cell r="F23" t="str">
            <v>JX日鉱日石金属株式会社</v>
          </cell>
          <cell r="G23" t="str">
            <v>極薄電解銅箔の製造設備増強</v>
          </cell>
          <cell r="H23" t="str">
            <v>梶野</v>
          </cell>
          <cell r="I23" t="str">
            <v>中間</v>
          </cell>
          <cell r="J23" t="str">
            <v>非鉄課</v>
          </cell>
          <cell r="K23" t="str">
            <v>関東</v>
          </cell>
          <cell r="L23" t="str">
            <v>JX日鉱日石金属株式会社</v>
          </cell>
          <cell r="M23" t="str">
            <v>経営企画部</v>
          </cell>
          <cell r="N23" t="str">
            <v xml:space="preserve">主席参事 </v>
          </cell>
          <cell r="O23" t="str">
            <v>堂岡　芳隆</v>
          </cell>
          <cell r="P23" t="str">
            <v>03-5299-7020</v>
          </cell>
          <cell r="Q23" t="str">
            <v>yoshitaka.dooka@nmm.jx-group.co.jp</v>
          </cell>
          <cell r="R23">
            <v>1000004</v>
          </cell>
          <cell r="S23" t="str">
            <v xml:space="preserve">東京都千代田区大手町二丁目６番３号 </v>
          </cell>
          <cell r="T23" t="str">
            <v>代表取締役社長</v>
          </cell>
          <cell r="U23" t="str">
            <v>岡田　昌徳</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梶野</v>
          </cell>
          <cell r="I24" t="str">
            <v>中間</v>
          </cell>
          <cell r="J24" t="str">
            <v>非鉄課</v>
          </cell>
          <cell r="K24" t="str">
            <v>東北</v>
          </cell>
          <cell r="L24" t="str">
            <v>エプソンアトミックス株式会社</v>
          </cell>
          <cell r="M24" t="str">
            <v>取締役</v>
          </cell>
          <cell r="N24" t="str">
            <v>粉末事業総括部長</v>
          </cell>
          <cell r="O24" t="str">
            <v>志村 辰裕</v>
          </cell>
          <cell r="P24" t="str">
            <v>0178-73-2801</v>
          </cell>
          <cell r="Q24" t="str">
            <v>Shimura.Tokihiro@exc.epson.co.jp</v>
          </cell>
          <cell r="R24">
            <v>391161</v>
          </cell>
          <cell r="S24" t="str">
            <v xml:space="preserve">青森県八戸市大字河原木字海岸4-44 </v>
          </cell>
          <cell r="T24" t="str">
            <v>代表取締役</v>
          </cell>
          <cell r="U24" t="str">
            <v>小口 敏</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米山</v>
          </cell>
          <cell r="I25" t="str">
            <v>高本</v>
          </cell>
          <cell r="J25" t="str">
            <v>非鉄課</v>
          </cell>
          <cell r="K25" t="str">
            <v>関東</v>
          </cell>
          <cell r="L25" t="str">
            <v>JX日鉱日石金属株式会社</v>
          </cell>
          <cell r="M25" t="str">
            <v>経営企画部</v>
          </cell>
          <cell r="N25" t="str">
            <v>主席参事</v>
          </cell>
          <cell r="O25" t="str">
            <v>堂岡　芳隆</v>
          </cell>
          <cell r="P25" t="str">
            <v>03-5299-7020</v>
          </cell>
          <cell r="Q25" t="str">
            <v>yoshitaka.dooka@nmm.jx-group.co.jp</v>
          </cell>
          <cell r="R25">
            <v>1008164</v>
          </cell>
          <cell r="S25" t="str">
            <v xml:space="preserve">東京都千代田区大手町二丁目６番３号 </v>
          </cell>
          <cell r="T25" t="str">
            <v>代表取締役社長</v>
          </cell>
          <cell r="U25" t="str">
            <v>岡田　昌徳</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高本</v>
          </cell>
          <cell r="I26" t="str">
            <v>米山</v>
          </cell>
          <cell r="J26" t="str">
            <v>自動車課</v>
          </cell>
          <cell r="K26" t="str">
            <v>中部</v>
          </cell>
          <cell r="L26" t="str">
            <v>小島プレス工業株式会社</v>
          </cell>
          <cell r="M26" t="str">
            <v>小島総研</v>
          </cell>
          <cell r="N26" t="str">
            <v/>
          </cell>
          <cell r="O26" t="str">
            <v>小島　辰男</v>
          </cell>
          <cell r="P26" t="str">
            <v>0561-33-0380</v>
          </cell>
          <cell r="Q26" t="str">
            <v>ono@kojima-tns.co.jp</v>
          </cell>
          <cell r="R26">
            <v>4710875</v>
          </cell>
          <cell r="S26" t="str">
            <v xml:space="preserve">愛知県豊田市下市場町３丁目３０番地 </v>
          </cell>
          <cell r="T26" t="str">
            <v>代表取締役社長</v>
          </cell>
          <cell r="U26" t="str">
            <v>小島　洋一郎</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中間</v>
          </cell>
          <cell r="I27" t="str">
            <v>梶野</v>
          </cell>
          <cell r="J27" t="str">
            <v>化学課</v>
          </cell>
          <cell r="K27" t="str">
            <v>中部</v>
          </cell>
          <cell r="L27" t="str">
            <v>東ソー株式会社</v>
          </cell>
          <cell r="M27" t="str">
            <v>四日市事業所　機能材料製造部　機能性無機材料課</v>
          </cell>
          <cell r="O27" t="str">
            <v>徳永　努</v>
          </cell>
          <cell r="P27" t="str">
            <v>059－364－6692</v>
          </cell>
          <cell r="Q27" t="str">
            <v>tsutomu-tokunaga-fb@tosoh.co.jp</v>
          </cell>
          <cell r="R27">
            <v>5100011</v>
          </cell>
          <cell r="S27" t="str">
            <v xml:space="preserve">三重県四日市市霞一丁目8番地 </v>
          </cell>
          <cell r="T27" t="str">
            <v>代表取締役社長</v>
          </cell>
          <cell r="U27" t="str">
            <v>宇田川 憲一</v>
          </cell>
        </row>
        <row r="28">
          <cell r="A28" t="str">
            <v>470000</v>
          </cell>
          <cell r="B28">
            <v>47</v>
          </cell>
          <cell r="C28">
            <v>0</v>
          </cell>
          <cell r="D28" t="str">
            <v>A</v>
          </cell>
          <cell r="E28" t="str">
            <v>一次</v>
          </cell>
          <cell r="F28" t="str">
            <v>AGC若狭化学株式会社</v>
          </cell>
          <cell r="G28" t="str">
            <v>新規農薬製造プラント建設</v>
          </cell>
          <cell r="H28" t="str">
            <v>中田</v>
          </cell>
          <cell r="I28" t="str">
            <v>栗生澤</v>
          </cell>
          <cell r="J28" t="str">
            <v>化学課</v>
          </cell>
          <cell r="K28" t="str">
            <v>近畿</v>
          </cell>
          <cell r="L28" t="str">
            <v>AGC若狭化学株式会社</v>
          </cell>
          <cell r="M28" t="str">
            <v/>
          </cell>
          <cell r="N28" t="str">
            <v>プロジェクトエンジニア</v>
          </cell>
          <cell r="O28" t="str">
            <v>和田 明宏</v>
          </cell>
          <cell r="P28" t="str">
            <v>0770-53-1402</v>
          </cell>
          <cell r="Q28" t="str">
            <v>akihiro-wada@agc.com</v>
          </cell>
          <cell r="R28">
            <v>9170044</v>
          </cell>
          <cell r="S28" t="str">
            <v xml:space="preserve">福井県小浜市飯盛第24 号26 番地の1 </v>
          </cell>
          <cell r="T28" t="str">
            <v>代表取締役</v>
          </cell>
          <cell r="U28" t="str">
            <v>福田 博樹</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宮田</v>
          </cell>
          <cell r="I29" t="str">
            <v>米山</v>
          </cell>
          <cell r="J29" t="str">
            <v>医福室</v>
          </cell>
          <cell r="K29" t="str">
            <v>中国</v>
          </cell>
          <cell r="L29" t="str">
            <v>テルモ山口株式会社</v>
          </cell>
          <cell r="M29" t="str">
            <v/>
          </cell>
          <cell r="N29" t="str">
            <v>総務課長</v>
          </cell>
          <cell r="O29" t="str">
            <v>加藤　秀雄</v>
          </cell>
          <cell r="P29" t="str">
            <v>083-973-8221</v>
          </cell>
          <cell r="Q29" t="str">
            <v>Hideo_Katou_tyc@terumo.co.jp</v>
          </cell>
          <cell r="R29" t="str">
            <v>754-0021</v>
          </cell>
          <cell r="S29" t="str">
            <v>山口県山口市小郡小金町4-17　ゼスト小郡403</v>
          </cell>
          <cell r="T29" t="str">
            <v>代表取締役</v>
          </cell>
          <cell r="U29" t="str">
            <v>小熊 彰</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梶野</v>
          </cell>
          <cell r="I30" t="str">
            <v>中間</v>
          </cell>
          <cell r="J30" t="str">
            <v>情通課</v>
          </cell>
          <cell r="K30" t="str">
            <v>関東</v>
          </cell>
          <cell r="L30" t="str">
            <v>日本ケミコン株式会社</v>
          </cell>
          <cell r="M30" t="str">
            <v>材料事業本部</v>
          </cell>
          <cell r="N30" t="str">
            <v>事業企画部長</v>
          </cell>
          <cell r="O30" t="str">
            <v>石井 治</v>
          </cell>
          <cell r="P30" t="str">
            <v>0293-24-6005</v>
          </cell>
          <cell r="Q30" t="str">
            <v>oishii@nippon.chemi-con.co.jp</v>
          </cell>
          <cell r="R30">
            <v>3180021</v>
          </cell>
          <cell r="S30" t="str">
            <v xml:space="preserve">茨城県高萩市安良川下ノ内３６３ </v>
          </cell>
          <cell r="T30" t="str">
            <v>代表取締役社長</v>
          </cell>
          <cell r="U30" t="str">
            <v>内山 郁夫</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高本</v>
          </cell>
          <cell r="I31" t="str">
            <v>米山</v>
          </cell>
          <cell r="J31" t="str">
            <v>自動車課</v>
          </cell>
          <cell r="K31" t="str">
            <v/>
          </cell>
          <cell r="L31" t="str">
            <v>日立ビークルエナジー株式会社</v>
          </cell>
          <cell r="M31" t="str">
            <v>事業戦略本部　営業戦略＆企画部</v>
          </cell>
          <cell r="N31" t="str">
            <v>主任</v>
          </cell>
          <cell r="O31" t="str">
            <v>川和 光春</v>
          </cell>
          <cell r="P31" t="str">
            <v>029-276-3123</v>
          </cell>
          <cell r="Q31" t="str">
            <v>mitsuharu.kawawa.xh@hitachi.com</v>
          </cell>
          <cell r="R31">
            <v>3120061</v>
          </cell>
          <cell r="S31" t="str">
            <v xml:space="preserve">茨城県ひたちなか市稲田1410番地 </v>
          </cell>
          <cell r="T31" t="str">
            <v>取締役社長</v>
          </cell>
          <cell r="U31" t="str">
            <v>湯原 政文</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米山</v>
          </cell>
          <cell r="I32" t="str">
            <v>高本</v>
          </cell>
          <cell r="J32" t="str">
            <v>非鉄課</v>
          </cell>
          <cell r="K32" t="str">
            <v/>
          </cell>
          <cell r="L32" t="str">
            <v>並木精密宝石株式会社</v>
          </cell>
          <cell r="M32" t="str">
            <v>管理グループ</v>
          </cell>
          <cell r="N32" t="str">
            <v>-
マネージャー</v>
          </cell>
          <cell r="O32" t="str">
            <v>斉藤　亨
高橋　一夫</v>
          </cell>
          <cell r="P32" t="str">
            <v>0183-73-5121
-</v>
          </cell>
          <cell r="Q32" t="str">
            <v>aknamiki@namiki.co.jp
ipu@namiki.co.jp</v>
          </cell>
          <cell r="R32">
            <v>1230865</v>
          </cell>
          <cell r="S32" t="str">
            <v xml:space="preserve">東京都足立区新田三丁目8番22号 </v>
          </cell>
          <cell r="T32" t="str">
            <v>代表取締役</v>
          </cell>
          <cell r="U32" t="str">
            <v>並木　章二</v>
          </cell>
        </row>
        <row r="33">
          <cell r="A33" t="str">
            <v>600000</v>
          </cell>
          <cell r="B33">
            <v>60</v>
          </cell>
          <cell r="C33">
            <v>0</v>
          </cell>
          <cell r="D33" t="str">
            <v>B</v>
          </cell>
          <cell r="E33" t="str">
            <v>一次</v>
          </cell>
          <cell r="F33" t="str">
            <v>東レ株式会社</v>
          </cell>
          <cell r="G33" t="str">
            <v>炭素繊維製造設備の建設・設置</v>
          </cell>
          <cell r="H33" t="str">
            <v>高本</v>
          </cell>
          <cell r="I33" t="str">
            <v>宮田</v>
          </cell>
          <cell r="J33" t="str">
            <v>繊維課</v>
          </cell>
          <cell r="K33" t="str">
            <v>四国</v>
          </cell>
          <cell r="L33" t="str">
            <v>東レ株式会社</v>
          </cell>
          <cell r="M33" t="str">
            <v>生産技術第３部</v>
          </cell>
          <cell r="N33" t="str">
            <v/>
          </cell>
          <cell r="O33" t="str">
            <v>後藤　英実</v>
          </cell>
          <cell r="P33" t="str">
            <v>03-3245-5408</v>
          </cell>
          <cell r="Q33" t="str">
            <v>Hidemi_Goto@nts.toray.co.jp</v>
          </cell>
          <cell r="R33">
            <v>7913193</v>
          </cell>
          <cell r="S33" t="str">
            <v xml:space="preserve">愛媛県伊予郡松前町大字筒井1515 </v>
          </cell>
          <cell r="T33" t="str">
            <v>代表取締役社長</v>
          </cell>
          <cell r="U33" t="str">
            <v>日覺 昭廣</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栗生澤</v>
          </cell>
          <cell r="I34" t="str">
            <v>宮田</v>
          </cell>
          <cell r="J34" t="str">
            <v>非鉄課</v>
          </cell>
          <cell r="K34" t="str">
            <v>中国</v>
          </cell>
          <cell r="L34" t="str">
            <v>中國工業株式会社</v>
          </cell>
          <cell r="M34" t="str">
            <v>取締役</v>
          </cell>
          <cell r="N34" t="str">
            <v>総務部長</v>
          </cell>
          <cell r="O34" t="str">
            <v>西村　哲也</v>
          </cell>
          <cell r="P34" t="str">
            <v>0833-72-0830</v>
          </cell>
          <cell r="Q34" t="str">
            <v>t-nishimura@chugokukogyo.co.jp</v>
          </cell>
          <cell r="R34">
            <v>7430021</v>
          </cell>
          <cell r="S34" t="str">
            <v xml:space="preserve">山口県光市浅江五丁目２５番３号 </v>
          </cell>
          <cell r="T34" t="str">
            <v>代表取締役</v>
          </cell>
          <cell r="U34" t="str">
            <v>松岡　滿壽男</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宮田</v>
          </cell>
          <cell r="I35" t="str">
            <v>米山</v>
          </cell>
          <cell r="J35" t="str">
            <v>医福室</v>
          </cell>
          <cell r="K35" t="str">
            <v>北海道</v>
          </cell>
          <cell r="L35" t="str">
            <v>日本メディカルプロダクツ株式会社</v>
          </cell>
          <cell r="M35" t="str">
            <v>企画部
企画部　生産管理課</v>
          </cell>
          <cell r="N35" t="str">
            <v xml:space="preserve">部長
</v>
          </cell>
          <cell r="O35" t="str">
            <v>遠山　雅徳
伊藤　学人</v>
          </cell>
          <cell r="P35" t="str">
            <v>0166-32-5320</v>
          </cell>
          <cell r="Q35" t="str">
            <v>tohyama@hopes.co.jp
itoh@hopes.co.jp</v>
          </cell>
          <cell r="R35">
            <v>788232</v>
          </cell>
          <cell r="S35" t="str">
            <v xml:space="preserve">北海道旭川市豊岡2条4丁目4番14号 </v>
          </cell>
          <cell r="T35" t="str">
            <v>代表取締役社長</v>
          </cell>
          <cell r="U35" t="str">
            <v>山本　倫生</v>
          </cell>
        </row>
        <row r="36">
          <cell r="A36" t="str">
            <v>630000</v>
          </cell>
          <cell r="B36">
            <v>63</v>
          </cell>
          <cell r="C36">
            <v>0</v>
          </cell>
          <cell r="D36" t="str">
            <v>A</v>
          </cell>
          <cell r="E36" t="str">
            <v>一次</v>
          </cell>
          <cell r="F36" t="str">
            <v>JX日鉱日石金属株式会社</v>
          </cell>
          <cell r="G36" t="str">
            <v>高機能伸銅品の製造設備増強</v>
          </cell>
          <cell r="H36" t="str">
            <v>梶野</v>
          </cell>
          <cell r="I36" t="str">
            <v>中間</v>
          </cell>
          <cell r="J36" t="str">
            <v>非鉄課</v>
          </cell>
          <cell r="K36" t="str">
            <v>関東</v>
          </cell>
          <cell r="L36" t="str">
            <v>JX日鉱日石金属株式会社</v>
          </cell>
          <cell r="M36" t="str">
            <v>経営企画部</v>
          </cell>
          <cell r="N36" t="str">
            <v xml:space="preserve">主席参事 </v>
          </cell>
          <cell r="O36" t="str">
            <v>堂岡　芳隆</v>
          </cell>
          <cell r="P36" t="str">
            <v>03-5299-7020</v>
          </cell>
          <cell r="Q36" t="str">
            <v>yoshitaka.dooka@nmm.jx-group.co.jp</v>
          </cell>
          <cell r="R36">
            <v>1000004</v>
          </cell>
          <cell r="S36" t="str">
            <v xml:space="preserve">東京都千代田区大手町二丁目6 番3 号 </v>
          </cell>
          <cell r="T36" t="str">
            <v>代表取締役社長</v>
          </cell>
          <cell r="U36" t="str">
            <v>岡田 昌徳</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梶野</v>
          </cell>
          <cell r="I37" t="str">
            <v>中間</v>
          </cell>
          <cell r="J37" t="str">
            <v>化学課</v>
          </cell>
          <cell r="K37" t="str">
            <v>関東</v>
          </cell>
          <cell r="L37" t="str">
            <v>住友ベークライト株式会社</v>
          </cell>
          <cell r="M37" t="str">
            <v>ＬαＺ宇都宮工場建設プロジェクトチーム</v>
          </cell>
          <cell r="N37" t="str">
            <v>生産準備グループ　グループリーダー</v>
          </cell>
          <cell r="O37" t="str">
            <v>金沢 敏秀</v>
          </cell>
          <cell r="P37" t="str">
            <v>054-635-6255</v>
          </cell>
          <cell r="Q37" t="str">
            <v>kanazawa@sumibe.co.jp</v>
          </cell>
          <cell r="R37">
            <v>4260041</v>
          </cell>
          <cell r="S37" t="str">
            <v xml:space="preserve">静岡県藤枝市高柳2100 </v>
          </cell>
          <cell r="T37" t="str">
            <v>代表取締役社長</v>
          </cell>
          <cell r="U37" t="str">
            <v>林 茂</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中間</v>
          </cell>
          <cell r="I38" t="str">
            <v>梶野</v>
          </cell>
          <cell r="J38" t="str">
            <v>素形室</v>
          </cell>
          <cell r="K38" t="str">
            <v>沖縄</v>
          </cell>
          <cell r="L38" t="str">
            <v>大垣精工株式会社</v>
          </cell>
          <cell r="M38" t="str">
            <v/>
          </cell>
          <cell r="N38" t="str">
            <v>沖縄工場長</v>
          </cell>
          <cell r="O38" t="str">
            <v>大森　正末</v>
          </cell>
          <cell r="P38" t="str">
            <v>098-989-6640</v>
          </cell>
          <cell r="Q38" t="str">
            <v>oogaki-okinawa@drive.ocn.ne.jp</v>
          </cell>
          <cell r="R38">
            <v>5030945</v>
          </cell>
          <cell r="S38" t="str">
            <v xml:space="preserve">岐阜県大垣市浅西３丁目９２番地の１ </v>
          </cell>
          <cell r="T38" t="str">
            <v>代表取締役社長</v>
          </cell>
          <cell r="U38" t="str">
            <v>上田　勝弘</v>
          </cell>
        </row>
        <row r="39">
          <cell r="A39" t="str">
            <v>750000</v>
          </cell>
          <cell r="B39">
            <v>75</v>
          </cell>
          <cell r="C39">
            <v>0</v>
          </cell>
          <cell r="D39" t="str">
            <v>A</v>
          </cell>
          <cell r="E39" t="str">
            <v>一次</v>
          </cell>
          <cell r="F39" t="str">
            <v>株式会社ニフコ</v>
          </cell>
          <cell r="G39" t="str">
            <v>宇都宮工場の設備増強</v>
          </cell>
          <cell r="H39" t="str">
            <v>中間</v>
          </cell>
          <cell r="I39" t="str">
            <v>梶野</v>
          </cell>
          <cell r="J39" t="str">
            <v/>
          </cell>
          <cell r="K39" t="str">
            <v>関東</v>
          </cell>
          <cell r="L39" t="str">
            <v>株式会社ニフコ　宇都宮工場</v>
          </cell>
          <cell r="M39" t="str">
            <v>宇都宮工場</v>
          </cell>
          <cell r="N39" t="str">
            <v>製造部長</v>
          </cell>
          <cell r="O39" t="str">
            <v>山本　博巳</v>
          </cell>
          <cell r="P39" t="str">
            <v>028-674-3780</v>
          </cell>
          <cell r="Q39" t="str">
            <v>yamamoto.hrm@jp.nifco.com</v>
          </cell>
          <cell r="R39">
            <v>2440813</v>
          </cell>
          <cell r="S39" t="str">
            <v xml:space="preserve">神奈川県横浜市戸塚区舞岡町184-1 </v>
          </cell>
          <cell r="T39" t="str">
            <v>代表取締役社長</v>
          </cell>
          <cell r="U39" t="str">
            <v>小野寺　優</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栗生澤</v>
          </cell>
          <cell r="I40" t="str">
            <v>中田</v>
          </cell>
          <cell r="J40" t="str">
            <v>非鉄課</v>
          </cell>
          <cell r="K40" t="str">
            <v>関東</v>
          </cell>
          <cell r="L40" t="str">
            <v>株式会社オーピーシー</v>
          </cell>
          <cell r="M40" t="str">
            <v/>
          </cell>
          <cell r="N40" t="str">
            <v>取締役総務部長</v>
          </cell>
          <cell r="O40" t="str">
            <v>中井　幸治</v>
          </cell>
          <cell r="P40" t="str">
            <v>042-774-5977</v>
          </cell>
          <cell r="Q40" t="str">
            <v>knakai@opc-inc.co.jp</v>
          </cell>
          <cell r="R40">
            <v>2520205</v>
          </cell>
          <cell r="S40" t="str">
            <v xml:space="preserve">神奈川県相模原市中央区小山1-15-38 </v>
          </cell>
          <cell r="T40" t="str">
            <v>代表取締役社長</v>
          </cell>
          <cell r="U40" t="str">
            <v>唐澤 祥夫</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梶野</v>
          </cell>
          <cell r="I41" t="str">
            <v>中間</v>
          </cell>
          <cell r="J41" t="str">
            <v>化学課</v>
          </cell>
          <cell r="K41" t="str">
            <v>関東</v>
          </cell>
          <cell r="L41" t="str">
            <v>住友化学株式会社</v>
          </cell>
          <cell r="M41" t="str">
            <v>半導体・表示材料事業部</v>
          </cell>
          <cell r="N41" t="str">
            <v>チームリーダー</v>
          </cell>
          <cell r="O41" t="str">
            <v>杉本 健一</v>
          </cell>
          <cell r="P41" t="str">
            <v>03-5543-5812</v>
          </cell>
          <cell r="Q41" t="str">
            <v>sugimotok1@sc.sumitomo-chem.co.jp</v>
          </cell>
          <cell r="R41">
            <v>1040033</v>
          </cell>
          <cell r="S41" t="str">
            <v xml:space="preserve">東京都中央区新川２丁目２７番１号 </v>
          </cell>
          <cell r="T41" t="str">
            <v>代表取締役社長</v>
          </cell>
          <cell r="U41" t="str">
            <v>十倉 雅和</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中田</v>
          </cell>
          <cell r="I42" t="str">
            <v>宮田</v>
          </cell>
          <cell r="J42" t="str">
            <v/>
          </cell>
          <cell r="K42" t="str">
            <v/>
          </cell>
          <cell r="L42" t="str">
            <v>廣瀬製紙株式会社</v>
          </cell>
          <cell r="M42" t="str">
            <v>管理部</v>
          </cell>
          <cell r="N42" t="str">
            <v>部長</v>
          </cell>
          <cell r="O42" t="str">
            <v>石川　秀樹</v>
          </cell>
          <cell r="P42" t="str">
            <v>088-852-2161</v>
          </cell>
          <cell r="Q42" t="str">
            <v>h-ishikawa@hirose-paper-mfg.co.jp</v>
          </cell>
          <cell r="R42">
            <v>7811103</v>
          </cell>
          <cell r="S42" t="str">
            <v xml:space="preserve">高知県土佐市高岡町丙529番地イ </v>
          </cell>
          <cell r="T42" t="str">
            <v>代表取締役社長</v>
          </cell>
          <cell r="U42" t="str">
            <v>岡田　勝利</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中田</v>
          </cell>
          <cell r="I43" t="str">
            <v>宮田</v>
          </cell>
          <cell r="J43" t="str">
            <v/>
          </cell>
          <cell r="K43" t="str">
            <v/>
          </cell>
          <cell r="L43" t="str">
            <v>フロンティアヒロセ株式会社</v>
          </cell>
          <cell r="M43" t="str">
            <v>管理部</v>
          </cell>
          <cell r="N43" t="str">
            <v>部長</v>
          </cell>
          <cell r="O43" t="str">
            <v>石川　秀樹</v>
          </cell>
          <cell r="P43" t="str">
            <v>088-852-2161</v>
          </cell>
          <cell r="Q43" t="str">
            <v>h-ishikawa@hirose-paper-mfg.co.jp</v>
          </cell>
          <cell r="R43">
            <v>7812151</v>
          </cell>
          <cell r="S43" t="str">
            <v xml:space="preserve">高知県土佐市高岡町乙3182番地 </v>
          </cell>
          <cell r="T43" t="str">
            <v>代表取締役社長</v>
          </cell>
          <cell r="U43" t="str">
            <v>岡田　勝利</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中田</v>
          </cell>
          <cell r="I44" t="str">
            <v>宮田</v>
          </cell>
          <cell r="J44" t="str">
            <v/>
          </cell>
          <cell r="K44" t="str">
            <v/>
          </cell>
          <cell r="L44" t="str">
            <v>テクノヒロセ株式会社</v>
          </cell>
          <cell r="M44" t="str">
            <v/>
          </cell>
          <cell r="N44" t="str">
            <v>代表取締役社長</v>
          </cell>
          <cell r="O44" t="str">
            <v>石川　秀樹</v>
          </cell>
          <cell r="P44" t="str">
            <v>088-852-2161</v>
          </cell>
          <cell r="Q44" t="str">
            <v>h-ishikawa@hirose-paper-mfg.co.jp</v>
          </cell>
          <cell r="R44">
            <v>7812151</v>
          </cell>
          <cell r="S44" t="str">
            <v xml:space="preserve">高知県高岡郡日高村下分277番地2 </v>
          </cell>
          <cell r="T44" t="str">
            <v>代表取締役社長</v>
          </cell>
          <cell r="U44" t="str">
            <v>石川　秀樹</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中田</v>
          </cell>
          <cell r="I45" t="str">
            <v>宮田</v>
          </cell>
          <cell r="J45" t="str">
            <v/>
          </cell>
          <cell r="K45" t="str">
            <v/>
          </cell>
          <cell r="L45" t="str">
            <v>帝人ファイバー株式会社</v>
          </cell>
          <cell r="M45" t="str">
            <v>産業資材・製品SBU機能製品グループ</v>
          </cell>
          <cell r="N45" t="str">
            <v/>
          </cell>
          <cell r="O45" t="str">
            <v>今樫　佑介</v>
          </cell>
          <cell r="P45" t="str">
            <v>06-6268-2506</v>
          </cell>
          <cell r="Q45" t="str">
            <v>y.imagashi@teijin.co.jp</v>
          </cell>
          <cell r="R45">
            <v>5410054</v>
          </cell>
          <cell r="S45" t="str">
            <v xml:space="preserve">大阪府大阪市中央区南本町一丁目6番7号 </v>
          </cell>
          <cell r="T45" t="str">
            <v>代表取締役社長</v>
          </cell>
          <cell r="U45" t="str">
            <v>福島　敏秀</v>
          </cell>
        </row>
        <row r="46">
          <cell r="A46" t="str">
            <v>820000</v>
          </cell>
          <cell r="B46">
            <v>82</v>
          </cell>
          <cell r="C46">
            <v>0</v>
          </cell>
          <cell r="D46" t="str">
            <v>A</v>
          </cell>
          <cell r="E46" t="str">
            <v>一次</v>
          </cell>
          <cell r="F46" t="str">
            <v>株式会社クラレ</v>
          </cell>
          <cell r="G46" t="str">
            <v>オキソ設備設置</v>
          </cell>
          <cell r="H46" t="str">
            <v>栗生澤</v>
          </cell>
          <cell r="I46" t="str">
            <v>宮田</v>
          </cell>
          <cell r="J46" t="str">
            <v>化学課</v>
          </cell>
          <cell r="K46" t="str">
            <v>関東</v>
          </cell>
          <cell r="L46" t="str">
            <v>株式会社クラレ</v>
          </cell>
          <cell r="M46" t="str">
            <v>化学品カンパニー生産技術統括部</v>
          </cell>
          <cell r="N46" t="str">
            <v/>
          </cell>
          <cell r="O46" t="str">
            <v>瀬戸口 洋幸</v>
          </cell>
          <cell r="P46" t="str">
            <v>03-6701-1503</v>
          </cell>
          <cell r="Q46" t="str">
            <v>Hiroyuki_Setoguchi@kuraray.co.jp</v>
          </cell>
          <cell r="R46">
            <v>1000004</v>
          </cell>
          <cell r="S46" t="str">
            <v xml:space="preserve">東京都千代田区大手町1-1-3 </v>
          </cell>
          <cell r="T46" t="str">
            <v>代表取締役社長</v>
          </cell>
          <cell r="U46" t="str">
            <v>伊藤　文大</v>
          </cell>
        </row>
        <row r="47">
          <cell r="A47" t="str">
            <v>830000</v>
          </cell>
          <cell r="B47">
            <v>83</v>
          </cell>
          <cell r="C47">
            <v>0</v>
          </cell>
          <cell r="D47" t="str">
            <v>A</v>
          </cell>
          <cell r="E47" t="str">
            <v>一次</v>
          </cell>
          <cell r="F47" t="str">
            <v>DIC株式会社</v>
          </cell>
          <cell r="G47" t="str">
            <v>PPS樹脂の生産能力増強（新ブラント建設）</v>
          </cell>
          <cell r="H47" t="str">
            <v>栗生澤</v>
          </cell>
          <cell r="I47" t="str">
            <v>宮田</v>
          </cell>
          <cell r="J47" t="str">
            <v>化学課</v>
          </cell>
          <cell r="K47" t="str">
            <v>関東</v>
          </cell>
          <cell r="L47" t="str">
            <v>DIC株式会社</v>
          </cell>
          <cell r="M47" t="str">
            <v>生産管理部</v>
          </cell>
          <cell r="N47" t="str">
            <v>担当部長</v>
          </cell>
          <cell r="O47" t="str">
            <v>棒原　勧</v>
          </cell>
          <cell r="P47" t="str">
            <v>03-5203-7752</v>
          </cell>
          <cell r="Q47" t="str">
            <v>susumu-haibara@ma.dic.co.jp</v>
          </cell>
          <cell r="R47">
            <v>1740043</v>
          </cell>
          <cell r="S47" t="str">
            <v xml:space="preserve">東京都板橋区坂下三丁目35番58号 </v>
          </cell>
          <cell r="T47" t="str">
            <v>代表取締役社長執行役員</v>
          </cell>
          <cell r="U47" t="str">
            <v>杉江 和男</v>
          </cell>
        </row>
        <row r="48">
          <cell r="A48" t="str">
            <v>830001</v>
          </cell>
          <cell r="B48">
            <v>83</v>
          </cell>
          <cell r="C48">
            <v>1</v>
          </cell>
          <cell r="D48" t="str">
            <v>A</v>
          </cell>
          <cell r="E48" t="str">
            <v>一次</v>
          </cell>
          <cell r="F48" t="str">
            <v>DIC EP株式会社</v>
          </cell>
          <cell r="G48" t="str">
            <v>PPS樹脂の生産能力増強（新ブラント建設）</v>
          </cell>
          <cell r="H48" t="str">
            <v>栗生澤</v>
          </cell>
          <cell r="I48" t="str">
            <v>宮田</v>
          </cell>
          <cell r="J48" t="str">
            <v>化学課</v>
          </cell>
          <cell r="K48" t="str">
            <v>関東</v>
          </cell>
          <cell r="L48" t="str">
            <v>DIC EP株式会社</v>
          </cell>
          <cell r="M48" t="str">
            <v/>
          </cell>
          <cell r="N48" t="str">
            <v>鹿島工場長</v>
          </cell>
          <cell r="O48" t="str">
            <v>川端　隆広</v>
          </cell>
          <cell r="P48" t="str">
            <v>0299-93-8142</v>
          </cell>
          <cell r="Q48" t="str">
            <v>takahiro-kawabata@mf.dic.co.jp</v>
          </cell>
          <cell r="R48">
            <v>3140103</v>
          </cell>
          <cell r="S48" t="str">
            <v xml:space="preserve">茨城県神栖市東深芝18 </v>
          </cell>
          <cell r="T48" t="str">
            <v>代表取締役社長</v>
          </cell>
          <cell r="U48" t="str">
            <v>伊藤 哲夫</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中田</v>
          </cell>
          <cell r="I49" t="str">
            <v>栗生澤</v>
          </cell>
          <cell r="J49" t="str">
            <v>化学課</v>
          </cell>
          <cell r="K49" t="str">
            <v>中国</v>
          </cell>
          <cell r="L49" t="str">
            <v>エア・ウォーター株式会社　オンサイトカンパニー</v>
          </cell>
          <cell r="M49" t="str">
            <v>VSU推進部　</v>
          </cell>
          <cell r="N49" t="str">
            <v>部長</v>
          </cell>
          <cell r="O49" t="str">
            <v>金澤　一成</v>
          </cell>
          <cell r="P49" t="str">
            <v>06-6252-1324</v>
          </cell>
          <cell r="Q49" t="str">
            <v>kanazawa-kaz@awi.co.jp</v>
          </cell>
          <cell r="R49">
            <v>5420081</v>
          </cell>
          <cell r="S49" t="str">
            <v>大阪市中央区南船場2 丁目12 番8 号 エア・ウォータービル</v>
          </cell>
          <cell r="T49" t="str">
            <v>代表取締役社長</v>
          </cell>
          <cell r="U49" t="str">
            <v>今井 康夫</v>
          </cell>
        </row>
        <row r="50">
          <cell r="A50" t="str">
            <v>900000</v>
          </cell>
          <cell r="B50">
            <v>90</v>
          </cell>
          <cell r="C50">
            <v>0</v>
          </cell>
          <cell r="D50" t="str">
            <v>A</v>
          </cell>
          <cell r="E50" t="str">
            <v>一次</v>
          </cell>
          <cell r="F50" t="str">
            <v>みどり化学株式会社</v>
          </cell>
          <cell r="G50" t="str">
            <v>みどりが丘工場増設工事</v>
          </cell>
          <cell r="H50" t="str">
            <v>栗生澤</v>
          </cell>
          <cell r="I50" t="str">
            <v>宮田</v>
          </cell>
          <cell r="J50" t="str">
            <v>化学課</v>
          </cell>
          <cell r="K50" t="str">
            <v>関東</v>
          </cell>
          <cell r="L50" t="str">
            <v>みどり化学株式会社</v>
          </cell>
          <cell r="M50" t="str">
            <v/>
          </cell>
          <cell r="N50" t="str">
            <v>常務取締役</v>
          </cell>
          <cell r="O50" t="str">
            <v>山岸　秀行</v>
          </cell>
          <cell r="P50" t="str">
            <v>0494-63-2211</v>
          </cell>
          <cell r="Q50" t="str">
            <v>yamagishi@midori-kagaku.com</v>
          </cell>
          <cell r="R50">
            <v>3680067</v>
          </cell>
          <cell r="S50" t="str">
            <v xml:space="preserve">埼玉県秩父市みどりが丘4－3 </v>
          </cell>
          <cell r="T50" t="str">
            <v>代表取締役</v>
          </cell>
          <cell r="U50" t="str">
            <v>堀江　晴夫</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中間</v>
          </cell>
          <cell r="I51" t="str">
            <v>梶野</v>
          </cell>
          <cell r="J51" t="str">
            <v>自動車課</v>
          </cell>
          <cell r="K51" t="str">
            <v>中部</v>
          </cell>
          <cell r="L51" t="str">
            <v>株式会社アドヴィックス</v>
          </cell>
          <cell r="M51" t="str">
            <v>経営管理部</v>
          </cell>
          <cell r="N51" t="str">
            <v>経営企画室長</v>
          </cell>
          <cell r="O51" t="str">
            <v>井上 満</v>
          </cell>
          <cell r="P51" t="str">
            <v>0566-63-8050</v>
          </cell>
          <cell r="Q51" t="str">
            <v>mitsuru_inoue@nts.advics.co.jp</v>
          </cell>
          <cell r="R51">
            <v>4480029</v>
          </cell>
          <cell r="S51" t="str">
            <v xml:space="preserve">愛知県刈谷市昭和町二丁目1 番地 </v>
          </cell>
          <cell r="T51" t="str">
            <v>取締役社長</v>
          </cell>
          <cell r="U51" t="str">
            <v>川田 武司</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中間</v>
          </cell>
          <cell r="I52" t="str">
            <v>梶野</v>
          </cell>
          <cell r="J52" t="str">
            <v>素形室</v>
          </cell>
          <cell r="K52" t="str">
            <v>北海道</v>
          </cell>
          <cell r="L52" t="str">
            <v>アイシン北海道株式会社</v>
          </cell>
          <cell r="M52" t="str">
            <v>総務グループ</v>
          </cell>
          <cell r="N52" t="str">
            <v>係長</v>
          </cell>
          <cell r="O52" t="str">
            <v>木下　雅一</v>
          </cell>
          <cell r="P52" t="str">
            <v>0144-53-7111</v>
          </cell>
          <cell r="Q52" t="str">
            <v>kinoshita@ai-h.co.jp</v>
          </cell>
          <cell r="R52">
            <v>591362</v>
          </cell>
          <cell r="S52" t="str">
            <v xml:space="preserve">北海道苫小牧市字柏原32-5 </v>
          </cell>
          <cell r="T52" t="str">
            <v>代表取締役</v>
          </cell>
          <cell r="U52" t="str">
            <v>後藤　正治</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栗生澤</v>
          </cell>
          <cell r="I53" t="str">
            <v>宮田</v>
          </cell>
          <cell r="J53" t="str">
            <v>コンテンツ課</v>
          </cell>
          <cell r="K53" t="str">
            <v/>
          </cell>
          <cell r="L53" t="str">
            <v>朋和産業株式会社</v>
          </cell>
          <cell r="M53" t="str">
            <v>管理本部</v>
          </cell>
          <cell r="N53" t="str">
            <v>副本部長</v>
          </cell>
          <cell r="O53" t="str">
            <v>工藤　克彦</v>
          </cell>
          <cell r="P53" t="str">
            <v>047-473-4183</v>
          </cell>
          <cell r="Q53" t="str">
            <v>k-kudo@howa-s.co.jp</v>
          </cell>
          <cell r="R53">
            <v>2740071</v>
          </cell>
          <cell r="S53" t="str">
            <v xml:space="preserve">千葉県船橋市習志野4丁目11番10号 </v>
          </cell>
          <cell r="T53" t="str">
            <v>代表取締役社長</v>
          </cell>
          <cell r="U53" t="str">
            <v>竹中 淳</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中間</v>
          </cell>
          <cell r="I54" t="str">
            <v>梶野</v>
          </cell>
          <cell r="J54" t="str">
            <v>自動車課</v>
          </cell>
          <cell r="K54" t="str">
            <v>北海道</v>
          </cell>
          <cell r="L54" t="str">
            <v>株式会社むろらん東郷</v>
          </cell>
          <cell r="M54" t="str">
            <v>輸送機器部品製造</v>
          </cell>
          <cell r="N54" t="str">
            <v>代表取締役社長</v>
          </cell>
          <cell r="O54" t="str">
            <v>稲川 圭二</v>
          </cell>
          <cell r="P54" t="str">
            <v>0143-47-2106</v>
          </cell>
          <cell r="Q54" t="str">
            <v>t700307@togoh.co.jp</v>
          </cell>
          <cell r="R54">
            <v>500087</v>
          </cell>
          <cell r="S54" t="str">
            <v xml:space="preserve">北海道室蘭市仲町５番地１ </v>
          </cell>
          <cell r="T54" t="str">
            <v>代表取締役</v>
          </cell>
          <cell r="U54" t="str">
            <v>稲川 圭二</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高本</v>
          </cell>
          <cell r="I55" t="str">
            <v>米山</v>
          </cell>
          <cell r="J55" t="str">
            <v>自動車課</v>
          </cell>
          <cell r="K55" t="str">
            <v>中国</v>
          </cell>
          <cell r="L55" t="str">
            <v>倉敷化工株式会社</v>
          </cell>
          <cell r="M55" t="str">
            <v>自動車部品事業部　事業企画室</v>
          </cell>
          <cell r="N55" t="str">
            <v>課長</v>
          </cell>
          <cell r="O55" t="str">
            <v>太田 勝敏</v>
          </cell>
          <cell r="P55" t="str">
            <v>086-465-2279</v>
          </cell>
          <cell r="Q55" t="str">
            <v>ohta-k@kuraka.co.jp</v>
          </cell>
          <cell r="R55">
            <v>7128015</v>
          </cell>
          <cell r="S55" t="str">
            <v xml:space="preserve">岡山県倉敷市連島町矢柄四の町4630 </v>
          </cell>
          <cell r="T55" t="str">
            <v>代表取締役社長</v>
          </cell>
          <cell r="U55" t="str">
            <v>立山　修</v>
          </cell>
        </row>
        <row r="56">
          <cell r="A56" t="str">
            <v>1000000</v>
          </cell>
          <cell r="B56">
            <v>100</v>
          </cell>
          <cell r="C56">
            <v>0</v>
          </cell>
          <cell r="D56" t="str">
            <v>A</v>
          </cell>
          <cell r="E56" t="str">
            <v>一次</v>
          </cell>
          <cell r="F56" t="str">
            <v>セイカ株式会社</v>
          </cell>
          <cell r="G56" t="str">
            <v>セイカ海南工場 新製造設備</v>
          </cell>
          <cell r="H56" t="str">
            <v>中田</v>
          </cell>
          <cell r="I56" t="str">
            <v>栗生澤</v>
          </cell>
          <cell r="J56" t="str">
            <v>化学課</v>
          </cell>
          <cell r="K56" t="str">
            <v>近畿</v>
          </cell>
          <cell r="L56" t="str">
            <v>セイカ株式会社</v>
          </cell>
          <cell r="M56" t="str">
            <v/>
          </cell>
          <cell r="N56" t="str">
            <v>総務部</v>
          </cell>
          <cell r="O56" t="str">
            <v>幅　道行</v>
          </cell>
          <cell r="P56" t="str">
            <v>073-433-2191</v>
          </cell>
          <cell r="Q56" t="str">
            <v>m-haba@waseika.com</v>
          </cell>
          <cell r="R56">
            <v>6408232</v>
          </cell>
          <cell r="S56" t="str">
            <v xml:space="preserve">和歌山県和歌山市南汀丁8番地 </v>
          </cell>
          <cell r="T56" t="str">
            <v>代表取締役社長</v>
          </cell>
          <cell r="U56" t="str">
            <v>竹田　純久</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米山</v>
          </cell>
          <cell r="I57" t="str">
            <v>高本</v>
          </cell>
          <cell r="J57" t="str">
            <v>素形材室</v>
          </cell>
          <cell r="K57" t="str">
            <v>関東</v>
          </cell>
          <cell r="L57" t="str">
            <v>日野精機株式会社</v>
          </cell>
          <cell r="M57" t="str">
            <v>総務部　総務課</v>
          </cell>
          <cell r="N57" t="str">
            <v/>
          </cell>
          <cell r="O57" t="str">
            <v>嶋田 豪</v>
          </cell>
          <cell r="P57" t="str">
            <v>042-582-1861</v>
          </cell>
          <cell r="Q57" t="str">
            <v>shimada@hinoseiki.co.jp</v>
          </cell>
          <cell r="R57">
            <v>1910003</v>
          </cell>
          <cell r="S57" t="str">
            <v xml:space="preserve">東京都日野市日野台1-17-3 </v>
          </cell>
          <cell r="T57" t="str">
            <v>代表取締役社長</v>
          </cell>
          <cell r="U57" t="str">
            <v>川俣　英雄</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栗生澤</v>
          </cell>
          <cell r="I58" t="str">
            <v>中田</v>
          </cell>
          <cell r="J58" t="str">
            <v>素形室</v>
          </cell>
          <cell r="K58" t="str">
            <v>北海道</v>
          </cell>
          <cell r="L58" t="str">
            <v>大岡技研株式会社</v>
          </cell>
          <cell r="M58" t="str">
            <v>執行役員</v>
          </cell>
          <cell r="N58" t="str">
            <v>総務部長</v>
          </cell>
          <cell r="O58" t="str">
            <v>小林　卓</v>
          </cell>
          <cell r="P58" t="str">
            <v>0565-52-3441</v>
          </cell>
          <cell r="Q58" t="str">
            <v>ta-kobayashi@o-oka.co.jp</v>
          </cell>
          <cell r="R58">
            <v>4730933</v>
          </cell>
          <cell r="S58" t="str">
            <v xml:space="preserve">愛知県豊田市高岡町秋葉山１－１ </v>
          </cell>
          <cell r="T58" t="str">
            <v>代表取締役社長</v>
          </cell>
          <cell r="U58" t="str">
            <v>大岡 三茂</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栗生澤</v>
          </cell>
          <cell r="I59" t="str">
            <v>宮田</v>
          </cell>
          <cell r="J59" t="str">
            <v>医福室</v>
          </cell>
          <cell r="K59" t="str">
            <v>関東</v>
          </cell>
          <cell r="L59" t="str">
            <v>日本ケミカルコート株式会社</v>
          </cell>
          <cell r="M59" t="str">
            <v/>
          </cell>
          <cell r="N59" t="str">
            <v>代表取締役</v>
          </cell>
          <cell r="O59" t="str">
            <v>犬飼　隆</v>
          </cell>
          <cell r="P59" t="str">
            <v>042-770-0531</v>
          </cell>
          <cell r="Q59" t="str">
            <v>ncc-no2@jcom.home.ne.jp</v>
          </cell>
          <cell r="R59">
            <v>2520216</v>
          </cell>
          <cell r="S59" t="str">
            <v xml:space="preserve">神奈川県相模原市中央区清新８－１７－２５ </v>
          </cell>
          <cell r="T59" t="str">
            <v>代表取締役</v>
          </cell>
          <cell r="U59" t="str">
            <v>犬飼 隆</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高本</v>
          </cell>
          <cell r="I60" t="str">
            <v>米山</v>
          </cell>
          <cell r="J60" t="str">
            <v>情通課</v>
          </cell>
          <cell r="K60" t="str">
            <v/>
          </cell>
          <cell r="L60" t="str">
            <v>新神戸電機株式会社</v>
          </cell>
          <cell r="M60" t="str">
            <v>彦根事業所 Li製造部</v>
          </cell>
          <cell r="O60" t="str">
            <v>真庭　重雄</v>
          </cell>
          <cell r="P60" t="str">
            <v>0749-28-1315</v>
          </cell>
          <cell r="Q60" t="str">
            <v>s.maniwa@shinkobe-denki.co.jp</v>
          </cell>
          <cell r="R60" t="str">
            <v>522-0297</v>
          </cell>
          <cell r="S60" t="str">
            <v>滋賀県彦根市川瀬馬場町800番地</v>
          </cell>
          <cell r="T60" t="str">
            <v>代表取締役社長</v>
          </cell>
          <cell r="U60" t="str">
            <v>伊藤　繁</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米山</v>
          </cell>
          <cell r="I61" t="str">
            <v>高本</v>
          </cell>
          <cell r="J61" t="str">
            <v>非鉄課</v>
          </cell>
          <cell r="K61" t="str">
            <v>中部</v>
          </cell>
          <cell r="L61" t="str">
            <v>日本電工株式会社</v>
          </cell>
          <cell r="M61" t="str">
            <v>電池材料事業部</v>
          </cell>
          <cell r="N61" t="str">
            <v>高岡工場長</v>
          </cell>
          <cell r="O61" t="str">
            <v>岸川　勉</v>
          </cell>
          <cell r="P61" t="str">
            <v>0766-21-0610</v>
          </cell>
          <cell r="Q61" t="str">
            <v>kisikawa@nippondenko.co.jp</v>
          </cell>
          <cell r="R61">
            <v>9330002</v>
          </cell>
          <cell r="S61" t="str">
            <v xml:space="preserve">富山県高岡市吉久1丁目1番37号 </v>
          </cell>
          <cell r="T61" t="str">
            <v>代表取締役社長</v>
          </cell>
          <cell r="U61" t="str">
            <v>石山　照明</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中間</v>
          </cell>
          <cell r="I62" t="str">
            <v>梶野</v>
          </cell>
          <cell r="J62" t="str">
            <v>化学課</v>
          </cell>
          <cell r="K62" t="str">
            <v>関東</v>
          </cell>
          <cell r="L62" t="str">
            <v>株式会社日本触媒</v>
          </cell>
          <cell r="M62" t="str">
            <v>川崎製造所技術部</v>
          </cell>
          <cell r="N62" t="str">
            <v>主任</v>
          </cell>
          <cell r="O62" t="str">
            <v>杉浦　秀人</v>
          </cell>
          <cell r="P62" t="str">
            <v>044-288-7369</v>
          </cell>
          <cell r="Q62" t="str">
            <v>hideto_sugiura@shokubai.co.jp</v>
          </cell>
          <cell r="R62">
            <v>5410043</v>
          </cell>
          <cell r="S62" t="str">
            <v xml:space="preserve">大阪府大阪市中央区高麗橋四丁目１番１号 </v>
          </cell>
          <cell r="T62" t="str">
            <v>代表取締役社長</v>
          </cell>
          <cell r="U62" t="str">
            <v>池田 全德</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中間</v>
          </cell>
          <cell r="I63" t="str">
            <v>梶野</v>
          </cell>
          <cell r="J63" t="str">
            <v>非鉄課</v>
          </cell>
          <cell r="K63" t="str">
            <v>四国</v>
          </cell>
          <cell r="L63" t="str">
            <v>住友金属鉱山株式会社</v>
          </cell>
          <cell r="M63" t="str">
            <v>機能性材料事業部事業室</v>
          </cell>
          <cell r="N63" t="str">
            <v>戦略企画グループ　グループ長</v>
          </cell>
          <cell r="O63" t="str">
            <v>滝沢　和紀</v>
          </cell>
          <cell r="P63" t="str">
            <v>03-3436-7854</v>
          </cell>
          <cell r="Q63" t="str">
            <v>Kazunori_Takizawa@ni.smm.co.jp</v>
          </cell>
          <cell r="R63">
            <v>1050004</v>
          </cell>
          <cell r="S63" t="str">
            <v xml:space="preserve">東京都港区新橋5丁目11番3号 </v>
          </cell>
          <cell r="T63" t="str">
            <v>代表取締役社長</v>
          </cell>
          <cell r="U63" t="str">
            <v>家守　伸正</v>
          </cell>
        </row>
        <row r="64">
          <cell r="A64" t="str">
            <v>1180000</v>
          </cell>
          <cell r="B64">
            <v>118</v>
          </cell>
          <cell r="C64">
            <v>0</v>
          </cell>
          <cell r="D64" t="str">
            <v>A</v>
          </cell>
          <cell r="E64" t="str">
            <v>一次</v>
          </cell>
          <cell r="F64" t="str">
            <v>JFE継手株式会社</v>
          </cell>
          <cell r="G64" t="str">
            <v>高周波るつぼ炉設置</v>
          </cell>
          <cell r="H64" t="str">
            <v>栗生澤</v>
          </cell>
          <cell r="I64" t="str">
            <v>中田</v>
          </cell>
          <cell r="J64" t="str">
            <v>鉄鋼課</v>
          </cell>
          <cell r="K64" t="str">
            <v>近畿</v>
          </cell>
          <cell r="L64" t="str">
            <v>Ｊ Ｆ Ｅ 継手株式会社</v>
          </cell>
          <cell r="M64" t="str">
            <v/>
          </cell>
          <cell r="N64" t="str">
            <v>管理部長</v>
          </cell>
          <cell r="O64" t="str">
            <v>浜田 二郎</v>
          </cell>
          <cell r="P64" t="str">
            <v>072-445-0401</v>
          </cell>
          <cell r="Q64" t="str">
            <v>hamada@jfe-pf.co.jp</v>
          </cell>
          <cell r="R64">
            <v>5960805</v>
          </cell>
          <cell r="S64" t="str">
            <v xml:space="preserve">大阪府岸和田市田治米町153 番地の1 </v>
          </cell>
          <cell r="T64" t="str">
            <v>代表取締役社長</v>
          </cell>
          <cell r="U64" t="str">
            <v>安岡 秀憲</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米山</v>
          </cell>
          <cell r="I65" t="str">
            <v>高本</v>
          </cell>
          <cell r="J65" t="str">
            <v>住宅課</v>
          </cell>
          <cell r="K65" t="str">
            <v>関東</v>
          </cell>
          <cell r="L65" t="str">
            <v>日本板硝子ビルディングプロダクツ株式会社</v>
          </cell>
          <cell r="M65" t="str">
            <v>総務部</v>
          </cell>
          <cell r="O65" t="str">
            <v>金子　義治</v>
          </cell>
          <cell r="P65" t="str">
            <v>0436-61-7030</v>
          </cell>
          <cell r="Q65" t="str">
            <v>Yoshiharu.Kaneko@nsg.com</v>
          </cell>
          <cell r="R65">
            <v>2990107</v>
          </cell>
          <cell r="S65" t="str">
            <v xml:space="preserve">千葉県市原市姉崎海岸6 </v>
          </cell>
          <cell r="T65" t="str">
            <v>代表取締役社長</v>
          </cell>
          <cell r="U65" t="str">
            <v>鈴木　隆</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中間</v>
          </cell>
          <cell r="I66" t="str">
            <v>梶野</v>
          </cell>
          <cell r="J66" t="str">
            <v>産機課</v>
          </cell>
          <cell r="K66" t="str">
            <v>関東</v>
          </cell>
          <cell r="L66" t="str">
            <v>株式会社イズラシ</v>
          </cell>
          <cell r="M66" t="str">
            <v/>
          </cell>
          <cell r="N66" t="str">
            <v>常務取締役</v>
          </cell>
          <cell r="O66" t="str">
            <v>河上　浩三</v>
          </cell>
          <cell r="P66" t="str">
            <v>0558-94-3033</v>
          </cell>
          <cell r="Q66" t="str">
            <v>kouzou_kawakami@izurashi.co.jp</v>
          </cell>
          <cell r="R66">
            <v>4103402</v>
          </cell>
          <cell r="S66" t="str">
            <v xml:space="preserve">静岡県沼津市戸田1008-1 </v>
          </cell>
          <cell r="T66" t="str">
            <v>代表取締役社長</v>
          </cell>
          <cell r="U66" t="str">
            <v>堤　親朗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米山</v>
          </cell>
          <cell r="I67" t="str">
            <v>高本</v>
          </cell>
          <cell r="J67" t="str">
            <v>情通課</v>
          </cell>
          <cell r="K67" t="str">
            <v>中部</v>
          </cell>
          <cell r="L67" t="str">
            <v>加賀東芝エレクトロニクス株式会社</v>
          </cell>
          <cell r="M67" t="str">
            <v>生産部</v>
          </cell>
          <cell r="N67" t="str">
            <v>参事</v>
          </cell>
          <cell r="O67" t="str">
            <v>黒崎 有弘</v>
          </cell>
          <cell r="P67" t="str">
            <v>0761-51-7138</v>
          </cell>
          <cell r="Q67" t="str">
            <v>kunihiro.kurosaki@toshiba.co.jp</v>
          </cell>
          <cell r="R67">
            <v>9231201</v>
          </cell>
          <cell r="S67" t="str">
            <v xml:space="preserve">石川県能美市岩内町１番地１ </v>
          </cell>
          <cell r="T67" t="str">
            <v>代表取締役社長</v>
          </cell>
          <cell r="U67" t="str">
            <v>谷全　祥市</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宮田</v>
          </cell>
          <cell r="I68" t="str">
            <v>中田</v>
          </cell>
          <cell r="J68" t="str">
            <v/>
          </cell>
          <cell r="K68" t="str">
            <v>関東</v>
          </cell>
          <cell r="L68" t="str">
            <v>株式会社 トライヤーン</v>
          </cell>
          <cell r="M68" t="str">
            <v/>
          </cell>
          <cell r="N68" t="str">
            <v>専務取締役</v>
          </cell>
          <cell r="O68" t="str">
            <v>田井　洋雄</v>
          </cell>
          <cell r="P68" t="str">
            <v>042-564-3311</v>
          </cell>
          <cell r="Q68" t="str">
            <v>taihr@try-yn.co.jp</v>
          </cell>
          <cell r="R68">
            <v>9402022</v>
          </cell>
          <cell r="S68" t="str">
            <v xml:space="preserve">新潟県長岡市鉄工町1-2-10 </v>
          </cell>
          <cell r="T68" t="str">
            <v>代表取締役</v>
          </cell>
          <cell r="U68" t="str">
            <v>田井　義昭</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宮田</v>
          </cell>
          <cell r="I69" t="str">
            <v>中田</v>
          </cell>
          <cell r="J69" t="str">
            <v/>
          </cell>
          <cell r="K69" t="str">
            <v>関東</v>
          </cell>
          <cell r="L69" t="str">
            <v>株式会社 丸菱電子</v>
          </cell>
          <cell r="M69" t="str">
            <v/>
          </cell>
          <cell r="N69" t="str">
            <v xml:space="preserve">取締役社長
</v>
          </cell>
          <cell r="O69" t="str">
            <v>南　直樹
讃岐（社長不在時）</v>
          </cell>
          <cell r="P69" t="str">
            <v>0258-28-2222</v>
          </cell>
          <cell r="Q69" t="str">
            <v>minami@marubishi-ht.com
info@marubishi-ht.com</v>
          </cell>
          <cell r="R69">
            <v>2070021</v>
          </cell>
          <cell r="S69" t="str">
            <v xml:space="preserve">東京都東大和市立野3-581 </v>
          </cell>
          <cell r="T69" t="str">
            <v>代表取締役社長</v>
          </cell>
          <cell r="U69" t="str">
            <v>南　直樹</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梶野</v>
          </cell>
          <cell r="I70" t="str">
            <v>中間</v>
          </cell>
          <cell r="J70" t="str">
            <v>情通課</v>
          </cell>
          <cell r="K70" t="str">
            <v>九州</v>
          </cell>
          <cell r="L70" t="str">
            <v>株式会社 杉山製作所</v>
          </cell>
          <cell r="M70" t="str">
            <v/>
          </cell>
          <cell r="N70" t="str">
            <v>係長</v>
          </cell>
          <cell r="O70" t="str">
            <v>高野　文彦</v>
          </cell>
          <cell r="P70" t="str">
            <v>03-3711-7471</v>
          </cell>
          <cell r="Q70" t="str">
            <v>takano@css-sugiyama.co.jp</v>
          </cell>
          <cell r="R70">
            <v>1520002</v>
          </cell>
          <cell r="S70" t="str">
            <v xml:space="preserve">東京都目黒区目黒本町2-15-9 </v>
          </cell>
          <cell r="T70" t="str">
            <v>代表取締役社長</v>
          </cell>
          <cell r="U70" t="str">
            <v>杉山 賢一</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米山</v>
          </cell>
          <cell r="I71" t="str">
            <v>高本</v>
          </cell>
          <cell r="J71" t="str">
            <v>化学課</v>
          </cell>
          <cell r="K71" t="str">
            <v>関東</v>
          </cell>
          <cell r="L71" t="str">
            <v>Green Earth Institute 株式会社</v>
          </cell>
          <cell r="M71" t="str">
            <v/>
          </cell>
          <cell r="N71" t="str">
            <v>取締役会長・最高技術責任者</v>
          </cell>
          <cell r="O71" t="str">
            <v>湯川 英明</v>
          </cell>
          <cell r="P71" t="str">
            <v>03-3818-9211</v>
          </cell>
          <cell r="Q71" t="str">
            <v>info-green@gei.co.jp</v>
          </cell>
          <cell r="R71">
            <v>1130033</v>
          </cell>
          <cell r="S71" t="str">
            <v>東京都文京区本郷7丁目3番1号 東京大学アントレプレナープラザ602号</v>
          </cell>
          <cell r="T71" t="str">
            <v>代表取締役</v>
          </cell>
          <cell r="U71" t="str">
            <v>前田 浩</v>
          </cell>
        </row>
        <row r="72">
          <cell r="A72" t="str">
            <v>1330000</v>
          </cell>
          <cell r="B72">
            <v>133</v>
          </cell>
          <cell r="C72">
            <v>0</v>
          </cell>
          <cell r="D72" t="str">
            <v>A</v>
          </cell>
          <cell r="E72" t="str">
            <v>一次</v>
          </cell>
          <cell r="F72" t="str">
            <v>大同特殊鋼株式会社</v>
          </cell>
          <cell r="G72" t="str">
            <v>知多工場鋼材事業合理化</v>
          </cell>
          <cell r="H72" t="str">
            <v>栗生澤</v>
          </cell>
          <cell r="I72" t="str">
            <v>中田</v>
          </cell>
          <cell r="J72" t="str">
            <v>鉄鋼課</v>
          </cell>
          <cell r="K72" t="str">
            <v>中部</v>
          </cell>
          <cell r="L72" t="str">
            <v>大同特殊鋼株式会社
特殊鋼事業部　知多工場</v>
          </cell>
          <cell r="M72" t="str">
            <v/>
          </cell>
          <cell r="N72" t="str">
            <v>建設班班長
-
-
-</v>
          </cell>
          <cell r="O72" t="str">
            <v>森　義昭
永谷　哲洋
土田　泰規
大島　浩一</v>
          </cell>
          <cell r="P72" t="str">
            <v>0562-33-5761
-
-
-</v>
          </cell>
          <cell r="Q72" t="str">
            <v>y-mori@ac.daido.co.jp
a-nagatani@ac.daido.co.jp
y-tsuchida@ac.daido.co.jp
k-ooshima@ac.daido.co.jp</v>
          </cell>
          <cell r="R72">
            <v>4770035</v>
          </cell>
          <cell r="S72" t="str">
            <v xml:space="preserve">愛知県東海市元浜町３９ </v>
          </cell>
          <cell r="T72" t="str">
            <v>代表取締役社長</v>
          </cell>
          <cell r="U72" t="str">
            <v>嶋尾 正</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高本</v>
          </cell>
          <cell r="I73" t="str">
            <v>米山</v>
          </cell>
          <cell r="J73" t="str">
            <v>非鉄課</v>
          </cell>
          <cell r="K73" t="str">
            <v>中国</v>
          </cell>
          <cell r="L73" t="str">
            <v>株式会社新興製作所</v>
          </cell>
          <cell r="M73" t="str">
            <v>管理部</v>
          </cell>
          <cell r="N73" t="str">
            <v>部長</v>
          </cell>
          <cell r="O73" t="str">
            <v>石井　正教</v>
          </cell>
          <cell r="P73" t="str">
            <v>0867-52-3781</v>
          </cell>
          <cell r="Q73" t="str">
            <v>m.ishii@sinko-fh.co.jp</v>
          </cell>
          <cell r="R73">
            <v>7193145</v>
          </cell>
          <cell r="S73" t="str">
            <v xml:space="preserve">岡山県真庭市西河内170-6 </v>
          </cell>
          <cell r="T73" t="str">
            <v>代表取締役</v>
          </cell>
          <cell r="U73" t="str">
            <v>浅野 幸宏</v>
          </cell>
        </row>
        <row r="74">
          <cell r="A74" t="str">
            <v>1400000</v>
          </cell>
          <cell r="B74">
            <v>140</v>
          </cell>
          <cell r="C74">
            <v>0</v>
          </cell>
          <cell r="D74" t="str">
            <v>B</v>
          </cell>
          <cell r="E74" t="str">
            <v>一次</v>
          </cell>
          <cell r="F74" t="str">
            <v>アピ株式会社</v>
          </cell>
          <cell r="G74" t="str">
            <v>バイオ医薬品の製剤受託製造設備の整備</v>
          </cell>
          <cell r="H74" t="str">
            <v>宮田</v>
          </cell>
          <cell r="I74" t="str">
            <v>米山</v>
          </cell>
          <cell r="J74" t="str">
            <v/>
          </cell>
          <cell r="K74" t="str">
            <v>中部</v>
          </cell>
          <cell r="L74" t="str">
            <v>アピ株式会社</v>
          </cell>
          <cell r="M74" t="str">
            <v>医薬事業本部 開発企画部</v>
          </cell>
          <cell r="N74" t="str">
            <v/>
          </cell>
          <cell r="O74" t="str">
            <v>内村 章
10月、11月はこちら→
12月に事務所移動予定</v>
          </cell>
          <cell r="P74" t="str">
            <v xml:space="preserve">
0585-44-0538
</v>
          </cell>
          <cell r="Q74" t="str">
            <v>uchimura-akira@api3838.co.jp</v>
          </cell>
          <cell r="R74">
            <v>5008468</v>
          </cell>
          <cell r="S74" t="str">
            <v xml:space="preserve">岐阜県岐阜市加納桜田町1-1 </v>
          </cell>
          <cell r="T74" t="str">
            <v>代表取締役社長</v>
          </cell>
          <cell r="U74" t="str">
            <v>野々垣 孝彦</v>
          </cell>
        </row>
        <row r="75">
          <cell r="A75" t="str">
            <v>1410000</v>
          </cell>
          <cell r="B75">
            <v>141</v>
          </cell>
          <cell r="C75">
            <v>0</v>
          </cell>
          <cell r="D75" t="str">
            <v>A</v>
          </cell>
          <cell r="E75" t="str">
            <v>一次</v>
          </cell>
          <cell r="F75" t="str">
            <v>JSR株式会社</v>
          </cell>
          <cell r="G75" t="str">
            <v>小型携帯端末の部材原料の製造</v>
          </cell>
          <cell r="H75" t="str">
            <v>梶野</v>
          </cell>
          <cell r="I75" t="str">
            <v>中間</v>
          </cell>
          <cell r="J75" t="str">
            <v>化学課</v>
          </cell>
          <cell r="K75" t="str">
            <v>関東</v>
          </cell>
          <cell r="L75" t="str">
            <v>Ｊ Ｓ Ｒ 株式会社</v>
          </cell>
          <cell r="M75" t="str">
            <v>技術企画部</v>
          </cell>
          <cell r="N75" t="str">
            <v>参事</v>
          </cell>
          <cell r="O75" t="str">
            <v>小窪　和則</v>
          </cell>
          <cell r="P75" t="str">
            <v>03-6218-3590</v>
          </cell>
          <cell r="Q75" t="str">
            <v>kazunori_kokubo@jsr.co.jp</v>
          </cell>
          <cell r="R75">
            <v>1050021</v>
          </cell>
          <cell r="S75" t="str">
            <v>東京都港区東新橋一丁目9 番2 号 汐留住友ビル</v>
          </cell>
          <cell r="T75" t="str">
            <v>代表取締役社長</v>
          </cell>
          <cell r="U75" t="str">
            <v>小柴 満信</v>
          </cell>
        </row>
        <row r="76">
          <cell r="A76" t="str">
            <v>1420000</v>
          </cell>
          <cell r="B76">
            <v>142</v>
          </cell>
          <cell r="C76">
            <v>0</v>
          </cell>
          <cell r="D76" t="str">
            <v>A</v>
          </cell>
          <cell r="E76" t="str">
            <v>一次</v>
          </cell>
          <cell r="F76" t="str">
            <v>帝人株式会社</v>
          </cell>
          <cell r="G76" t="str">
            <v>炭素繊維強化複合材料連続一貫生産設備</v>
          </cell>
          <cell r="H76" t="str">
            <v>中間</v>
          </cell>
          <cell r="I76" t="str">
            <v>梶野</v>
          </cell>
          <cell r="J76" t="str">
            <v>繊維課</v>
          </cell>
          <cell r="K76" t="str">
            <v>四国</v>
          </cell>
          <cell r="L76" t="str">
            <v>帝人株式会社</v>
          </cell>
          <cell r="M76" t="str">
            <v/>
          </cell>
          <cell r="N76" t="str">
            <v>複合材料開発センター設備統轄</v>
          </cell>
          <cell r="O76" t="str">
            <v>三谷　昌彦</v>
          </cell>
          <cell r="P76" t="str">
            <v>03-3506-6802</v>
          </cell>
          <cell r="Q76" t="str">
            <v>ma.mitani@teijin.co.jp</v>
          </cell>
          <cell r="R76">
            <v>5410054</v>
          </cell>
          <cell r="S76" t="str">
            <v xml:space="preserve">大阪府大阪市中央区南本町1 丁目6 番7 号 </v>
          </cell>
          <cell r="T76" t="str">
            <v>代表取締役社長</v>
          </cell>
          <cell r="U76" t="str">
            <v>大八木 成男</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高本</v>
          </cell>
          <cell r="I77" t="str">
            <v>米山</v>
          </cell>
          <cell r="J77" t="str">
            <v>産機課</v>
          </cell>
          <cell r="K77" t="str">
            <v>中国</v>
          </cell>
          <cell r="L77" t="str">
            <v>株式会社音戸工作所</v>
          </cell>
          <cell r="M77" t="str">
            <v>開発技術本部 生産企画課</v>
          </cell>
          <cell r="N77" t="str">
            <v>主幹</v>
          </cell>
          <cell r="O77" t="str">
            <v>樋渡 善昭</v>
          </cell>
          <cell r="P77" t="str">
            <v>082-428-2217</v>
          </cell>
          <cell r="Q77" t="str">
            <v>y_hiwatashi@ondo.co.jp</v>
          </cell>
          <cell r="R77">
            <v>7390146</v>
          </cell>
          <cell r="S77" t="str">
            <v xml:space="preserve">広島県東広島市八本松飯田1丁目1-1 </v>
          </cell>
          <cell r="T77" t="str">
            <v>代表取締役社長</v>
          </cell>
          <cell r="U77" t="str">
            <v>加藤 千明</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栗生澤</v>
          </cell>
          <cell r="I78" t="str">
            <v>梶野</v>
          </cell>
          <cell r="J78" t="str">
            <v>非鉄課</v>
          </cell>
          <cell r="K78" t="str">
            <v>九州</v>
          </cell>
          <cell r="L78" t="str">
            <v>京セラ株式会社</v>
          </cell>
          <cell r="M78" t="str">
            <v>鹿児島国分工場</v>
          </cell>
          <cell r="N78" t="str">
            <v>経理経管部責任者</v>
          </cell>
          <cell r="O78" t="str">
            <v>中馬　修</v>
          </cell>
          <cell r="P78" t="str">
            <v>0995-46-1844</v>
          </cell>
          <cell r="Q78" t="str">
            <v>osamu.chuuman.hs@kyocera.jp</v>
          </cell>
          <cell r="R78">
            <v>8994312</v>
          </cell>
          <cell r="S78" t="str">
            <v xml:space="preserve">鹿児島県霧島市国分山下町１－１ </v>
          </cell>
          <cell r="T78" t="str">
            <v>代表取締役社長</v>
          </cell>
          <cell r="U78" t="str">
            <v>久芳　徹夫</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梶野</v>
          </cell>
          <cell r="I79" t="str">
            <v>中間</v>
          </cell>
          <cell r="J79" t="str">
            <v>非鉄課</v>
          </cell>
          <cell r="K79" t="str">
            <v>近畿</v>
          </cell>
          <cell r="L79" t="str">
            <v>株式会社アドマテックス</v>
          </cell>
          <cell r="M79" t="str">
            <v>調達室</v>
          </cell>
          <cell r="N79" t="str">
            <v>主任</v>
          </cell>
          <cell r="O79" t="str">
            <v>森下　敬行</v>
          </cell>
          <cell r="P79" t="str">
            <v>0561-32-6567</v>
          </cell>
          <cell r="Q79" t="str">
            <v>morishita@admatechs.co.jp</v>
          </cell>
          <cell r="R79">
            <v>5928331</v>
          </cell>
          <cell r="S79" t="str">
            <v xml:space="preserve">大阪府堺市西区築港新町3 丁27 </v>
          </cell>
          <cell r="T79" t="str">
            <v>代表取締役社長</v>
          </cell>
          <cell r="U79" t="str">
            <v>安部 賛</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梶野</v>
          </cell>
          <cell r="I80" t="str">
            <v>中間</v>
          </cell>
          <cell r="J80" t="str">
            <v>非鉄課</v>
          </cell>
          <cell r="K80" t="str">
            <v>近畿</v>
          </cell>
          <cell r="L80" t="str">
            <v>森田化学工業株式会社</v>
          </cell>
          <cell r="M80" t="str">
            <v/>
          </cell>
          <cell r="N80" t="str">
            <v>堺事業所長</v>
          </cell>
          <cell r="O80" t="str">
            <v>藤田　仁</v>
          </cell>
          <cell r="P80" t="str">
            <v>072-244-1721</v>
          </cell>
          <cell r="Q80" t="str">
            <v>fujita@morita-kagaku.co.jp</v>
          </cell>
          <cell r="R80">
            <v>4700201</v>
          </cell>
          <cell r="S80" t="str">
            <v xml:space="preserve">愛知県みよし市黒笹町丸根1099 番地20 </v>
          </cell>
          <cell r="T80" t="str">
            <v>代表取締役社長</v>
          </cell>
          <cell r="U80" t="str">
            <v>森田　康夫</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中間</v>
          </cell>
          <cell r="I81" t="str">
            <v>梶野</v>
          </cell>
          <cell r="J81" t="str">
            <v>非鉄課</v>
          </cell>
          <cell r="K81" t="str">
            <v>関東</v>
          </cell>
          <cell r="L81" t="str">
            <v>吉野電化工業株式会社</v>
          </cell>
          <cell r="M81" t="str">
            <v/>
          </cell>
          <cell r="N81" t="str">
            <v>執行役副工場長</v>
          </cell>
          <cell r="O81" t="str">
            <v>阿久澤　博之</v>
          </cell>
          <cell r="P81" t="str">
            <v>048-960-1111</v>
          </cell>
          <cell r="Q81" t="str">
            <v>h-akuzawa@yoshinodenka.com</v>
          </cell>
          <cell r="R81">
            <v>3430024</v>
          </cell>
          <cell r="S81" t="str">
            <v xml:space="preserve">埼玉県越谷市越ヶ谷2849 </v>
          </cell>
          <cell r="T81" t="str">
            <v>代表取締役社長</v>
          </cell>
          <cell r="U81" t="str">
            <v>吉野 寛治</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栗生澤</v>
          </cell>
          <cell r="I82" t="str">
            <v>宮田</v>
          </cell>
          <cell r="J82" t="str">
            <v>非鉄課</v>
          </cell>
          <cell r="K82" t="str">
            <v>九州</v>
          </cell>
          <cell r="L82" t="str">
            <v>タテホ化学工業株式会社</v>
          </cell>
          <cell r="M82" t="str">
            <v>取締役</v>
          </cell>
          <cell r="N82" t="str">
            <v>事業開発本部長</v>
          </cell>
          <cell r="O82" t="str">
            <v>吉岡　治夫</v>
          </cell>
          <cell r="P82" t="str">
            <v>0791-45-2041</v>
          </cell>
          <cell r="Q82" t="str">
            <v>h_yoshioka@tateho.co.jp</v>
          </cell>
          <cell r="R82">
            <v>6780239</v>
          </cell>
          <cell r="S82" t="str">
            <v xml:space="preserve">兵庫県赤穂市加里屋字加藤974 番地 </v>
          </cell>
          <cell r="T82" t="str">
            <v>代表取締役社長</v>
          </cell>
          <cell r="U82" t="str">
            <v>湊 哲則</v>
          </cell>
        </row>
        <row r="83">
          <cell r="A83" t="str">
            <v>1650000</v>
          </cell>
          <cell r="B83">
            <v>165</v>
          </cell>
          <cell r="C83">
            <v>0</v>
          </cell>
          <cell r="D83" t="str">
            <v>A</v>
          </cell>
          <cell r="E83" t="str">
            <v>一次</v>
          </cell>
          <cell r="F83" t="str">
            <v>株式会社 ダイセル</v>
          </cell>
          <cell r="G83" t="str">
            <v>フィルタートウ国内増産計画</v>
          </cell>
          <cell r="H83" t="str">
            <v>中田</v>
          </cell>
          <cell r="I83" t="str">
            <v>栗生澤</v>
          </cell>
          <cell r="J83" t="str">
            <v>化学課</v>
          </cell>
          <cell r="K83" t="str">
            <v/>
          </cell>
          <cell r="L83" t="str">
            <v>株式会社 ダイセル</v>
          </cell>
          <cell r="M83" t="str">
            <v>セルロースカンパニー生産統括室</v>
          </cell>
          <cell r="N83" t="str">
            <v>室長</v>
          </cell>
          <cell r="O83" t="str">
            <v>小島　昭男</v>
          </cell>
          <cell r="P83" t="str">
            <v>079-273-8849</v>
          </cell>
          <cell r="Q83" t="str">
            <v>ak_kojima@jp.daicel.com</v>
          </cell>
          <cell r="R83">
            <v>6711234</v>
          </cell>
          <cell r="S83" t="str">
            <v xml:space="preserve">兵庫県姫路市網干区新在家１２３９ </v>
          </cell>
          <cell r="T83" t="str">
            <v>代表取締役社長</v>
          </cell>
          <cell r="U83" t="str">
            <v>札場 操</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高本</v>
          </cell>
          <cell r="I84" t="str">
            <v>宮田</v>
          </cell>
          <cell r="J84" t="str">
            <v>自動車課</v>
          </cell>
          <cell r="K84" t="str">
            <v>中国</v>
          </cell>
          <cell r="L84" t="str">
            <v>株式会社ヒロテック</v>
          </cell>
          <cell r="M84" t="str">
            <v>経営企画室</v>
          </cell>
          <cell r="N84" t="str">
            <v>副参事</v>
          </cell>
          <cell r="O84" t="str">
            <v>木村　一成
中山　寛人</v>
          </cell>
          <cell r="P84" t="str">
            <v>082-941-7807</v>
          </cell>
          <cell r="Q84" t="str">
            <v>nnakayama@hirotec.co.jp
kazukim@hirotec.co.jp</v>
          </cell>
          <cell r="R84">
            <v>7315108</v>
          </cell>
          <cell r="S84" t="str">
            <v xml:space="preserve">広島県広島市佐伯区石内南5－2－1 </v>
          </cell>
          <cell r="T84" t="str">
            <v>代表取締役社長</v>
          </cell>
          <cell r="U84" t="str">
            <v>鵜野 政人</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梶野</v>
          </cell>
          <cell r="I85" t="str">
            <v>中間</v>
          </cell>
          <cell r="J85" t="str">
            <v>非鉄課</v>
          </cell>
          <cell r="K85" t="str">
            <v>近畿</v>
          </cell>
          <cell r="L85" t="str">
            <v>昭和電工株式会社</v>
          </cell>
          <cell r="M85" t="str">
            <v>アルミニウム事業部門　アルミニウム事業企画室</v>
          </cell>
          <cell r="N85" t="str">
            <v>マネージャー</v>
          </cell>
          <cell r="O85" t="str">
            <v>猪川　克彦</v>
          </cell>
          <cell r="P85" t="str">
            <v>03-5470-3447</v>
          </cell>
          <cell r="Q85" t="str">
            <v>Katsuhiko_Ikawa@sdk.co.jp</v>
          </cell>
          <cell r="R85">
            <v>1050012</v>
          </cell>
          <cell r="S85" t="str">
            <v xml:space="preserve">東京都港区芝大門1-13-9 </v>
          </cell>
          <cell r="T85" t="str">
            <v>代表取締役社長</v>
          </cell>
          <cell r="U85" t="str">
            <v>市川 秀夫</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高本</v>
          </cell>
          <cell r="I86" t="str">
            <v>宮田</v>
          </cell>
          <cell r="J86" t="str">
            <v>素形材室</v>
          </cell>
          <cell r="K86" t="str">
            <v>中国</v>
          </cell>
          <cell r="L86" t="str">
            <v>広島精密工業株式会社</v>
          </cell>
          <cell r="M86" t="str">
            <v>総務部</v>
          </cell>
          <cell r="N86" t="str">
            <v>部長</v>
          </cell>
          <cell r="O86" t="str">
            <v>田中 光</v>
          </cell>
          <cell r="P86" t="str">
            <v>082-281-6451</v>
          </cell>
          <cell r="Q86" t="str">
            <v>t.y.008.822@hseimitsu.co.jp</v>
          </cell>
          <cell r="R86">
            <v>7320802</v>
          </cell>
          <cell r="S86" t="str">
            <v xml:space="preserve">広島市南区大州2丁目5番13号 </v>
          </cell>
          <cell r="T86" t="str">
            <v>代表取締役</v>
          </cell>
          <cell r="U86" t="str">
            <v>森野　浩志</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高本</v>
          </cell>
          <cell r="I87" t="str">
            <v>宮田</v>
          </cell>
          <cell r="J87" t="str">
            <v>素形材室</v>
          </cell>
          <cell r="K87" t="str">
            <v>中国</v>
          </cell>
          <cell r="L87" t="str">
            <v>株式会社久保田鐵工所</v>
          </cell>
          <cell r="M87" t="str">
            <v>営業部</v>
          </cell>
          <cell r="N87" t="str">
            <v>課長</v>
          </cell>
          <cell r="O87" t="str">
            <v>石井　久敬</v>
          </cell>
          <cell r="P87" t="str">
            <v>082-893-1121</v>
          </cell>
          <cell r="Q87" t="str">
            <v>h.ishii@kubota-iron-works.co.jp</v>
          </cell>
          <cell r="R87">
            <v>7390321</v>
          </cell>
          <cell r="S87" t="str">
            <v xml:space="preserve">広島県広島市安芸区中野1丁目6番1号 </v>
          </cell>
          <cell r="T87" t="str">
            <v>代表取締役</v>
          </cell>
          <cell r="U87" t="str">
            <v>久保田　卓</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高本</v>
          </cell>
          <cell r="I88" t="str">
            <v>米山</v>
          </cell>
          <cell r="J88" t="str">
            <v>化学課</v>
          </cell>
          <cell r="K88" t="str">
            <v>近畿</v>
          </cell>
          <cell r="L88" t="str">
            <v>大和化成株式会社</v>
          </cell>
          <cell r="M88" t="str">
            <v/>
          </cell>
          <cell r="N88" t="str">
            <v>専務取締役</v>
          </cell>
          <cell r="O88" t="str">
            <v>澤田　明文</v>
          </cell>
          <cell r="P88" t="str">
            <v>072-224-3300</v>
          </cell>
          <cell r="Q88" t="str">
            <v>akifumi.sawada@daiwa-kasei.jp</v>
          </cell>
          <cell r="R88">
            <v>5900908</v>
          </cell>
          <cell r="S88" t="str">
            <v>大阪府堺市堺区匠町17-11</v>
          </cell>
          <cell r="T88" t="str">
            <v>代表取締役</v>
          </cell>
          <cell r="U88" t="str">
            <v>澤田　明伸</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高本</v>
          </cell>
          <cell r="I89" t="str">
            <v>米山</v>
          </cell>
          <cell r="J89" t="str">
            <v>化学課</v>
          </cell>
          <cell r="K89" t="str">
            <v>近畿</v>
          </cell>
          <cell r="L89" t="str">
            <v>オリックス株式会社</v>
          </cell>
          <cell r="M89" t="str">
            <v>南大阪支店</v>
          </cell>
          <cell r="N89" t="str">
            <v>次長</v>
          </cell>
          <cell r="O89" t="str">
            <v>林　正彦</v>
          </cell>
          <cell r="P89" t="str">
            <v>072-223-0261</v>
          </cell>
          <cell r="Q89" t="str">
            <v>masahiko_hayashi@orix.co.jp</v>
          </cell>
          <cell r="R89">
            <v>5900908</v>
          </cell>
          <cell r="S89" t="str">
            <v xml:space="preserve">大阪府堺市堺区匠町17-11 </v>
          </cell>
          <cell r="T89" t="str">
            <v>代表執行役</v>
          </cell>
          <cell r="U89" t="str">
            <v>井上　亮</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中間</v>
          </cell>
          <cell r="I90" t="str">
            <v>梶野</v>
          </cell>
          <cell r="J90" t="str">
            <v>自動車課</v>
          </cell>
          <cell r="K90" t="str">
            <v>東北</v>
          </cell>
          <cell r="L90" t="str">
            <v>トヨタ紡織東北株式会社</v>
          </cell>
          <cell r="M90" t="str">
            <v>業務部経理室財務Ｇｒ</v>
          </cell>
          <cell r="N90" t="str">
            <v>ＧＬ</v>
          </cell>
          <cell r="O90" t="str">
            <v>渡辺　晴義</v>
          </cell>
          <cell r="P90" t="str">
            <v xml:space="preserve">0197-67-1150 </v>
          </cell>
          <cell r="Q90" t="str">
            <v>h-watanabe@tb-tohoku.co.jp</v>
          </cell>
          <cell r="R90">
            <v>240051</v>
          </cell>
          <cell r="S90" t="str">
            <v xml:space="preserve">岩手県北上市相去町平林15番13 </v>
          </cell>
          <cell r="T90" t="str">
            <v>代表取締役社長</v>
          </cell>
          <cell r="U90" t="str">
            <v>鈴木　栄次</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梶野</v>
          </cell>
          <cell r="I91" t="str">
            <v>中間</v>
          </cell>
          <cell r="J91" t="str">
            <v>情通課</v>
          </cell>
          <cell r="K91" t="str">
            <v>関東</v>
          </cell>
          <cell r="L91" t="str">
            <v>太陽誘電株式会社</v>
          </cell>
          <cell r="M91" t="str">
            <v>経営管理部</v>
          </cell>
          <cell r="N91" t="str">
            <v>次長</v>
          </cell>
          <cell r="O91" t="str">
            <v>中村　和志</v>
          </cell>
          <cell r="P91" t="str">
            <v>027-324-2320</v>
          </cell>
          <cell r="Q91" t="str">
            <v>naca-mura@jty.yuden.co.jp</v>
          </cell>
          <cell r="R91">
            <v>1100005</v>
          </cell>
          <cell r="S91" t="str">
            <v>東京都台東区上野6－16－20 松村ビル</v>
          </cell>
          <cell r="T91" t="str">
            <v>代表取締役社長</v>
          </cell>
          <cell r="U91" t="str">
            <v>綿貫 英治</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栗生澤</v>
          </cell>
          <cell r="I92" t="str">
            <v>宮田</v>
          </cell>
          <cell r="J92" t="str">
            <v>化学課</v>
          </cell>
          <cell r="K92" t="str">
            <v>関東</v>
          </cell>
          <cell r="L92" t="str">
            <v>ダイヤゴム株式会社</v>
          </cell>
          <cell r="M92" t="str">
            <v>統括管理部</v>
          </cell>
          <cell r="N92" t="str">
            <v>経営企画課　主任</v>
          </cell>
          <cell r="O92" t="str">
            <v>石綿　勇一</v>
          </cell>
          <cell r="P92" t="str">
            <v>027-268-0481</v>
          </cell>
          <cell r="Q92" t="str">
            <v>01.yuichi.ishiwata@dailove.co.jp</v>
          </cell>
          <cell r="R92">
            <v>3792111</v>
          </cell>
          <cell r="S92" t="str">
            <v xml:space="preserve">群馬県前橋市飯土井町1244 </v>
          </cell>
          <cell r="T92" t="str">
            <v>代表取締役社長</v>
          </cell>
          <cell r="U92" t="str">
            <v>石綿　正彦</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中間</v>
          </cell>
          <cell r="I93" t="str">
            <v>梶野</v>
          </cell>
          <cell r="J93" t="str">
            <v>自動車課</v>
          </cell>
          <cell r="K93" t="str">
            <v>中部</v>
          </cell>
          <cell r="L93" t="str">
            <v>アイシン精機株式会社</v>
          </cell>
          <cell r="M93" t="str">
            <v>生技管理部</v>
          </cell>
          <cell r="O93" t="str">
            <v>山野　元一</v>
          </cell>
          <cell r="P93" t="str">
            <v>0566-24-9479</v>
          </cell>
          <cell r="Q93" t="str">
            <v>g-yamano@ped.aisin.co.jp</v>
          </cell>
          <cell r="R93">
            <v>4480032</v>
          </cell>
          <cell r="S93" t="str">
            <v xml:space="preserve">愛知県刈谷市朝日町２丁目１番地 </v>
          </cell>
          <cell r="T93" t="str">
            <v>取締役社長</v>
          </cell>
          <cell r="U93" t="str">
            <v>藤森　文雄</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梶野</v>
          </cell>
          <cell r="I94" t="str">
            <v>中間</v>
          </cell>
          <cell r="J94" t="str">
            <v>情通課</v>
          </cell>
          <cell r="K94" t="str">
            <v>関東</v>
          </cell>
          <cell r="L94" t="str">
            <v>太陽誘電モバイルテクノロジープロダクツ株式会社</v>
          </cell>
          <cell r="M94" t="str">
            <v>総務部</v>
          </cell>
          <cell r="N94" t="str">
            <v>課長</v>
          </cell>
          <cell r="O94" t="str">
            <v>蜂谷　俊輔</v>
          </cell>
          <cell r="P94" t="str">
            <v>090-4722-5962</v>
          </cell>
          <cell r="Q94" t="str">
            <v>hachiya-acc@jmty.yuden.co.jp</v>
          </cell>
          <cell r="R94">
            <v>3828501</v>
          </cell>
          <cell r="S94" t="str">
            <v xml:space="preserve">長野県須坂市大字小山460 番地 </v>
          </cell>
          <cell r="T94" t="str">
            <v>代表取締役社長</v>
          </cell>
          <cell r="U94" t="str">
            <v>池田 雄二</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中田</v>
          </cell>
          <cell r="I95" t="str">
            <v>宮田</v>
          </cell>
          <cell r="J95" t="str">
            <v/>
          </cell>
          <cell r="K95" t="str">
            <v>中国</v>
          </cell>
          <cell r="L95" t="str">
            <v>株式会社　サンメック</v>
          </cell>
          <cell r="M95" t="str">
            <v/>
          </cell>
          <cell r="N95" t="str">
            <v>部長</v>
          </cell>
          <cell r="O95" t="str">
            <v>奥迫　日出夫</v>
          </cell>
          <cell r="P95" t="str">
            <v>0835-25-7777</v>
          </cell>
          <cell r="Q95" t="str">
            <v>okusako.h@sunmech.co.jp</v>
          </cell>
          <cell r="R95">
            <v>7360055</v>
          </cell>
          <cell r="S95" t="str">
            <v xml:space="preserve">広島県安芸郡海田町南明神町2-51 </v>
          </cell>
          <cell r="T95" t="str">
            <v>代表取締役執行役員</v>
          </cell>
          <cell r="U95" t="str">
            <v>瀬濤　康寛</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中田</v>
          </cell>
          <cell r="I96" t="str">
            <v>宮田</v>
          </cell>
          <cell r="J96" t="str">
            <v/>
          </cell>
          <cell r="K96" t="str">
            <v>中国</v>
          </cell>
          <cell r="L96" t="str">
            <v>株式会社キーレックス</v>
          </cell>
          <cell r="M96" t="str">
            <v/>
          </cell>
          <cell r="N96" t="str">
            <v>主幹</v>
          </cell>
          <cell r="O96" t="str">
            <v>小倉　真</v>
          </cell>
          <cell r="P96" t="str">
            <v>082-822-2145</v>
          </cell>
          <cell r="Q96" t="str">
            <v>m.ogura@keylex.co.jp</v>
          </cell>
          <cell r="R96">
            <v>7470833</v>
          </cell>
          <cell r="S96" t="str">
            <v xml:space="preserve">山口県防府市大字浜片534-5 </v>
          </cell>
          <cell r="T96" t="str">
            <v>代表取締役社長</v>
          </cell>
          <cell r="U96" t="str">
            <v>三浦　孝司</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米山</v>
          </cell>
          <cell r="I97" t="str">
            <v>高本</v>
          </cell>
          <cell r="J97" t="str">
            <v>素形材室</v>
          </cell>
          <cell r="K97" t="str">
            <v>関東</v>
          </cell>
          <cell r="L97" t="str">
            <v>富士機械株式会社</v>
          </cell>
          <cell r="M97" t="str">
            <v>生産技術部</v>
          </cell>
          <cell r="N97" t="str">
            <v>部長</v>
          </cell>
          <cell r="O97" t="str">
            <v>太田　正章</v>
          </cell>
          <cell r="P97" t="str">
            <v>027-231-3115</v>
          </cell>
          <cell r="Q97" t="str">
            <v>ma-ota@fuji-machinery.co.jp</v>
          </cell>
          <cell r="R97">
            <v>3710035</v>
          </cell>
          <cell r="S97" t="str">
            <v xml:space="preserve">群馬県前橋市岩神町二丁目24番3号 </v>
          </cell>
          <cell r="T97" t="str">
            <v>代表取締役</v>
          </cell>
          <cell r="U97" t="str">
            <v>森川 道雄</v>
          </cell>
        </row>
        <row r="98">
          <cell r="A98" t="str">
            <v>2010000</v>
          </cell>
          <cell r="B98">
            <v>201</v>
          </cell>
          <cell r="C98">
            <v>0</v>
          </cell>
          <cell r="D98" t="str">
            <v>A</v>
          </cell>
          <cell r="E98" t="str">
            <v>一次</v>
          </cell>
          <cell r="F98" t="str">
            <v>日本製紙株式会社</v>
          </cell>
          <cell r="G98" t="str">
            <v>PPC用紙・塗工紙事業</v>
          </cell>
          <cell r="H98" t="str">
            <v>中田</v>
          </cell>
          <cell r="I98" t="str">
            <v>栗生澤</v>
          </cell>
          <cell r="J98" t="str">
            <v>紙業課</v>
          </cell>
          <cell r="K98" t="str">
            <v>東北</v>
          </cell>
          <cell r="L98" t="str">
            <v>日本製紙株式会社</v>
          </cell>
          <cell r="M98" t="str">
            <v>技術本部生産部</v>
          </cell>
          <cell r="N98" t="str">
            <v>主席技術調査役</v>
          </cell>
          <cell r="O98" t="str">
            <v>多田（柿野氏の後任）</v>
          </cell>
          <cell r="P98" t="str">
            <v>03-6665-1542</v>
          </cell>
          <cell r="Q98" t="str">
            <v>0950235@np-g.com</v>
          </cell>
          <cell r="R98">
            <v>1000003</v>
          </cell>
          <cell r="S98" t="str">
            <v xml:space="preserve">東京都千代田区一ツ橋一丁目２番２号 </v>
          </cell>
          <cell r="T98" t="str">
            <v>代表取締役社長</v>
          </cell>
          <cell r="U98" t="str">
            <v>芳賀　義雄</v>
          </cell>
        </row>
        <row r="99">
          <cell r="A99" t="str">
            <v>2020000</v>
          </cell>
          <cell r="B99">
            <v>202</v>
          </cell>
          <cell r="C99">
            <v>0</v>
          </cell>
          <cell r="D99" t="str">
            <v>B</v>
          </cell>
          <cell r="E99" t="str">
            <v>一次</v>
          </cell>
          <cell r="F99" t="str">
            <v>三菱樹脂株式会社</v>
          </cell>
          <cell r="G99" t="str">
            <v>バッテリーセパレータ生産設備増強</v>
          </cell>
          <cell r="H99" t="str">
            <v>高本</v>
          </cell>
          <cell r="I99" t="str">
            <v>米山</v>
          </cell>
          <cell r="J99" t="str">
            <v>化学課</v>
          </cell>
          <cell r="K99" t="str">
            <v>近畿</v>
          </cell>
          <cell r="L99" t="str">
            <v>三菱樹脂株式会社</v>
          </cell>
          <cell r="M99" t="str">
            <v>長浜工場　フィルム開発部</v>
          </cell>
          <cell r="N99" t="str">
            <v>部長</v>
          </cell>
          <cell r="O99" t="str">
            <v>坂井 昭彦</v>
          </cell>
          <cell r="P99" t="str">
            <v>0749-65-5178</v>
          </cell>
          <cell r="Q99" t="str">
            <v>sakai.akihiko@mb.mpi.co.jp</v>
          </cell>
          <cell r="R99">
            <v>5260023</v>
          </cell>
          <cell r="S99" t="str">
            <v xml:space="preserve">滋賀県長浜市三ツ矢町5-8 </v>
          </cell>
          <cell r="T99" t="str">
            <v>代表取締役社長</v>
          </cell>
          <cell r="U99" t="str">
            <v>吉田 宏</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梶野</v>
          </cell>
          <cell r="I100" t="str">
            <v>中間</v>
          </cell>
          <cell r="J100" t="str">
            <v>情通課</v>
          </cell>
          <cell r="K100" t="str">
            <v>東北</v>
          </cell>
          <cell r="L100" t="str">
            <v>古川エヌ・デー・ケー株式会社</v>
          </cell>
          <cell r="M100" t="str">
            <v>管理部</v>
          </cell>
          <cell r="N100" t="str">
            <v>次長</v>
          </cell>
          <cell r="O100" t="str">
            <v>渡辺　秀一</v>
          </cell>
          <cell r="P100" t="str">
            <v>0229-28-1611</v>
          </cell>
          <cell r="Q100" t="str">
            <v>wshuichi@f.ndk.com</v>
          </cell>
          <cell r="R100">
            <v>9896233</v>
          </cell>
          <cell r="S100" t="str">
            <v xml:space="preserve">宮城県大崎市古川桜ノ目字新高谷地１６－１ </v>
          </cell>
          <cell r="T100" t="str">
            <v>代表取締役社長</v>
          </cell>
          <cell r="U100" t="str">
            <v>野邊地　明雄</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高本</v>
          </cell>
          <cell r="I101" t="str">
            <v>宮田</v>
          </cell>
          <cell r="J101" t="str">
            <v>素形材室</v>
          </cell>
          <cell r="K101" t="str">
            <v>中国</v>
          </cell>
          <cell r="L101" t="str">
            <v>双葉工業株式会社</v>
          </cell>
          <cell r="M101" t="str">
            <v>技術部</v>
          </cell>
          <cell r="N101" t="str">
            <v>部長</v>
          </cell>
          <cell r="O101" t="str">
            <v>今田　光政</v>
          </cell>
          <cell r="P101" t="str">
            <v>082-282-2221</v>
          </cell>
          <cell r="Q101" t="str">
            <v>m.imada@y-futaba.co.jp</v>
          </cell>
          <cell r="R101">
            <v>7320802</v>
          </cell>
          <cell r="S101" t="str">
            <v xml:space="preserve">広島県広島市南区大州４丁目８－１７ </v>
          </cell>
          <cell r="T101" t="str">
            <v>代表取締役社長</v>
          </cell>
          <cell r="U101" t="str">
            <v>吉田　信秀</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米山</v>
          </cell>
          <cell r="I102" t="str">
            <v>高本</v>
          </cell>
          <cell r="J102" t="str">
            <v>非鉄課</v>
          </cell>
          <cell r="K102" t="str">
            <v>関東</v>
          </cell>
          <cell r="L102" t="str">
            <v>日立電線株式会社</v>
          </cell>
          <cell r="M102" t="str">
            <v>情報デバイス事業本部</v>
          </cell>
          <cell r="N102" t="str">
            <v>事業企画部</v>
          </cell>
          <cell r="O102" t="str">
            <v>今泉　豊明</v>
          </cell>
          <cell r="P102" t="str">
            <v>03-6381-1343</v>
          </cell>
          <cell r="Q102" t="str">
            <v>imaizumi.toyoaki@hitachi-cable.co.jp</v>
          </cell>
          <cell r="R102">
            <v>1010021</v>
          </cell>
          <cell r="S102" t="str">
            <v>東京都千代田区外神田4丁目14番1号 秋葉原UDX</v>
          </cell>
          <cell r="T102" t="str">
            <v>執行役社長</v>
          </cell>
          <cell r="U102" t="str">
            <v>髙橋　秀明</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米山</v>
          </cell>
          <cell r="I103" t="str">
            <v>高本</v>
          </cell>
          <cell r="J103" t="str">
            <v>自動車課</v>
          </cell>
          <cell r="K103" t="str">
            <v>中部</v>
          </cell>
          <cell r="L103" t="str">
            <v>トヨタ自動車株式会社</v>
          </cell>
          <cell r="M103" t="str">
            <v/>
          </cell>
          <cell r="N103" t="str">
            <v>主幹</v>
          </cell>
          <cell r="O103" t="str">
            <v>金澤 敬</v>
          </cell>
          <cell r="P103" t="str">
            <v>0565-23-6080</v>
          </cell>
          <cell r="Q103" t="str">
            <v>takashi_kanazawa@mail.toyota.co.jp</v>
          </cell>
          <cell r="R103">
            <v>4710826</v>
          </cell>
          <cell r="S103" t="str">
            <v xml:space="preserve">愛知県豊田市トヨタ町1番地 </v>
          </cell>
          <cell r="T103" t="str">
            <v>代表取締役社長</v>
          </cell>
          <cell r="U103" t="str">
            <v>豊田 章男</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梶野</v>
          </cell>
          <cell r="I104" t="str">
            <v>中間</v>
          </cell>
          <cell r="J104" t="str">
            <v>化学課</v>
          </cell>
          <cell r="K104" t="str">
            <v>中国</v>
          </cell>
          <cell r="L104" t="str">
            <v>クラレケミカル株式会社</v>
          </cell>
          <cell r="M104" t="str">
            <v>常務取締役</v>
          </cell>
          <cell r="N104" t="str">
            <v>研究開発センター長 兼 企画管理室長</v>
          </cell>
          <cell r="O104" t="str">
            <v>赤木 孝夫</v>
          </cell>
          <cell r="P104" t="str">
            <v>0869-65-8436</v>
          </cell>
          <cell r="Q104" t="str">
            <v>Takao_Akagi@kuraray.co.jp</v>
          </cell>
          <cell r="R104">
            <v>7050025</v>
          </cell>
          <cell r="S104" t="str">
            <v xml:space="preserve">岡山県備前市鶴海４３４２ </v>
          </cell>
          <cell r="T104" t="str">
            <v>代表取締役社長</v>
          </cell>
          <cell r="U104" t="str">
            <v>岩脇 伸夫</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梶野</v>
          </cell>
          <cell r="I105" t="str">
            <v>中間</v>
          </cell>
          <cell r="J105" t="str">
            <v>化学課</v>
          </cell>
          <cell r="K105" t="str">
            <v>中国</v>
          </cell>
          <cell r="L105" t="str">
            <v>株式会社クレハ・バッテリー・マテリアルズジャパン</v>
          </cell>
          <cell r="M105" t="str">
            <v/>
          </cell>
          <cell r="N105" t="str">
            <v/>
          </cell>
          <cell r="O105" t="str">
            <v/>
          </cell>
          <cell r="P105" t="str">
            <v/>
          </cell>
          <cell r="Q105" t="str">
            <v>futoki-saito@kureha-battery.co.jp</v>
          </cell>
          <cell r="R105">
            <v>1030007</v>
          </cell>
          <cell r="S105" t="str">
            <v xml:space="preserve">東京都中央区日本橋浜町３－３－２ </v>
          </cell>
          <cell r="T105" t="str">
            <v>代表取締役社長</v>
          </cell>
          <cell r="U105" t="str">
            <v>中谷 秀雄</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中間</v>
          </cell>
          <cell r="I106" t="str">
            <v>梶野</v>
          </cell>
          <cell r="J106" t="str">
            <v>非鉄課</v>
          </cell>
          <cell r="K106" t="str">
            <v>中部</v>
          </cell>
          <cell r="L106" t="str">
            <v>パナソニックエコシステムズ株式会社</v>
          </cell>
          <cell r="M106" t="str">
            <v>環境デバイスビジネスユニット 新規事業プロジェクト</v>
          </cell>
          <cell r="N106" t="str">
            <v>プロジェクトリーダー</v>
          </cell>
          <cell r="O106" t="str">
            <v>中島　隆弘</v>
          </cell>
          <cell r="P106" t="str">
            <v>050-3787-1539</v>
          </cell>
          <cell r="Q106" t="str">
            <v>nakajima.takahiro@jp.panasonic.com</v>
          </cell>
          <cell r="R106">
            <v>4868522</v>
          </cell>
          <cell r="S106" t="str">
            <v xml:space="preserve">愛知県春日井市鷹来町字下仲田4017番 </v>
          </cell>
          <cell r="T106" t="str">
            <v>代表取締役社長</v>
          </cell>
          <cell r="U106" t="str">
            <v>田中 昌行</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栗生澤</v>
          </cell>
          <cell r="I107" t="str">
            <v>中田</v>
          </cell>
          <cell r="J107" t="str">
            <v>産機課</v>
          </cell>
          <cell r="K107" t="str">
            <v>近畿</v>
          </cell>
          <cell r="L107" t="str">
            <v>中部抵抗器株式会社</v>
          </cell>
          <cell r="M107" t="str">
            <v/>
          </cell>
          <cell r="N107" t="str">
            <v>空調統括部長</v>
          </cell>
          <cell r="O107" t="str">
            <v>光松　克祐</v>
          </cell>
          <cell r="P107" t="str">
            <v>0587-36-2113</v>
          </cell>
          <cell r="Q107" t="str">
            <v>katsumi@chutei.com</v>
          </cell>
          <cell r="R107">
            <v>4928411</v>
          </cell>
          <cell r="S107" t="str">
            <v xml:space="preserve">愛知県稲沢市北島町大門東 37番地1 </v>
          </cell>
          <cell r="T107" t="str">
            <v>代表取締役社長</v>
          </cell>
          <cell r="U107" t="str">
            <v>光松 謙一</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宮田</v>
          </cell>
          <cell r="I108" t="str">
            <v>米山</v>
          </cell>
          <cell r="J108" t="str">
            <v>ヘルスケア</v>
          </cell>
          <cell r="K108" t="str">
            <v>北海道</v>
          </cell>
          <cell r="L108" t="str">
            <v>株式会社ハーバー研究所</v>
          </cell>
          <cell r="M108" t="str">
            <v>K&amp;K生命科学研究所</v>
          </cell>
          <cell r="N108" t="str">
            <v>取締役（ハーバー研究所（親会社）取締役兼務。アシスタント相沢さん）</v>
          </cell>
          <cell r="O108" t="str">
            <v>柴田 浩樹</v>
          </cell>
          <cell r="P108" t="str">
            <v>03-5296-6278</v>
          </cell>
          <cell r="Q108" t="str">
            <v>shibata@haba.co.jp</v>
          </cell>
          <cell r="R108">
            <v>1010041</v>
          </cell>
          <cell r="S108" t="str">
            <v>東京都千代田区神田須田町1-24-11 HABAビル</v>
          </cell>
          <cell r="T108" t="str">
            <v>代表取締役</v>
          </cell>
          <cell r="U108" t="str">
            <v>小柳 典子</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米山</v>
          </cell>
          <cell r="I109" t="str">
            <v>高本</v>
          </cell>
          <cell r="J109" t="str">
            <v>素形材室</v>
          </cell>
          <cell r="K109" t="str">
            <v>関東</v>
          </cell>
          <cell r="L109" t="str">
            <v>株式会社 武部鉄工所</v>
          </cell>
          <cell r="M109" t="str">
            <v>執行役員</v>
          </cell>
          <cell r="N109" t="str">
            <v>生産企画室長</v>
          </cell>
          <cell r="O109" t="str">
            <v>佐藤　秀夫</v>
          </cell>
          <cell r="P109" t="str">
            <v>046-221-5240</v>
          </cell>
          <cell r="Q109" t="str">
            <v>hid-satou@takebe.co.jp</v>
          </cell>
          <cell r="R109">
            <v>2430041</v>
          </cell>
          <cell r="S109" t="str">
            <v xml:space="preserve">神奈川県厚木市緑ケ丘5-18-1 </v>
          </cell>
          <cell r="T109" t="str">
            <v>代表取締役社長</v>
          </cell>
          <cell r="U109" t="str">
            <v>武部　一顯</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高本</v>
          </cell>
          <cell r="I110" t="str">
            <v>宮田</v>
          </cell>
          <cell r="J110" t="str">
            <v>化学課</v>
          </cell>
          <cell r="K110" t="str">
            <v>九州</v>
          </cell>
          <cell r="L110" t="str">
            <v>東ソー日向株式会社</v>
          </cell>
          <cell r="M110" t="str">
            <v>総務部</v>
          </cell>
          <cell r="N110" t="str">
            <v>部長</v>
          </cell>
          <cell r="O110" t="str">
            <v>田中 康嗣</v>
          </cell>
          <cell r="P110" t="str">
            <v>0982-52-5351</v>
          </cell>
          <cell r="Q110" t="str">
            <v>yasuji_t@tosoh.co.jp</v>
          </cell>
          <cell r="R110">
            <v>8830065</v>
          </cell>
          <cell r="S110" t="str">
            <v xml:space="preserve">宮崎県日向市船場町１番地 </v>
          </cell>
          <cell r="T110" t="str">
            <v>取締役社長</v>
          </cell>
          <cell r="U110" t="str">
            <v>鯉江 泰行</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中間</v>
          </cell>
          <cell r="I111" t="str">
            <v>梶野</v>
          </cell>
          <cell r="J111" t="str">
            <v>非鉄課</v>
          </cell>
          <cell r="K111" t="str">
            <v>中部</v>
          </cell>
          <cell r="L111" t="str">
            <v>日本特殊陶業株式会社</v>
          </cell>
          <cell r="M111" t="str">
            <v>自動車関連事業本部　センサー事業部</v>
          </cell>
          <cell r="N111" t="str">
            <v>企画管理部　次長</v>
          </cell>
          <cell r="O111" t="str">
            <v>加藤　章良</v>
          </cell>
          <cell r="P111" t="str">
            <v>0586-76-1229</v>
          </cell>
          <cell r="Q111" t="str">
            <v>a-kato@mg.ngkntk.co.jp</v>
          </cell>
          <cell r="R111">
            <v>4850781</v>
          </cell>
          <cell r="S111" t="str">
            <v xml:space="preserve">愛知県小牧市大字横内字横内391-5 </v>
          </cell>
          <cell r="T111" t="str">
            <v>代表取締役</v>
          </cell>
          <cell r="U111" t="str">
            <v>尾堂　真一</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中間</v>
          </cell>
          <cell r="I112" t="str">
            <v>梶野</v>
          </cell>
          <cell r="J112" t="str">
            <v>非鉄課</v>
          </cell>
          <cell r="K112" t="str">
            <v>中部</v>
          </cell>
          <cell r="L112" t="str">
            <v>セラミックセンサ株式会社</v>
          </cell>
          <cell r="M112" t="str">
            <v/>
          </cell>
          <cell r="N112" t="str">
            <v/>
          </cell>
          <cell r="O112" t="str">
            <v/>
          </cell>
          <cell r="P112" t="str">
            <v/>
          </cell>
          <cell r="Q112" t="str">
            <v/>
          </cell>
          <cell r="R112">
            <v>4670872</v>
          </cell>
          <cell r="S112" t="str">
            <v xml:space="preserve">愛知県名古屋市瑞穂区高辻町14-18 </v>
          </cell>
          <cell r="T112" t="str">
            <v>代表取締役</v>
          </cell>
          <cell r="U112" t="str">
            <v>長江　秀記</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中田</v>
          </cell>
          <cell r="I113" t="str">
            <v>栗生澤</v>
          </cell>
          <cell r="J113" t="str">
            <v>産機課</v>
          </cell>
          <cell r="K113" t="str">
            <v>関東</v>
          </cell>
          <cell r="L113" t="str">
            <v>日立建機株式会社</v>
          </cell>
          <cell r="M113" t="str">
            <v/>
          </cell>
          <cell r="N113" t="str">
            <v>副センタ長</v>
          </cell>
          <cell r="O113" t="str">
            <v>氏家　健明</v>
          </cell>
          <cell r="P113" t="str">
            <v>029-832-7150</v>
          </cell>
          <cell r="Q113" t="str">
            <v>t.ujiie.tq@hitachi-kenki.com</v>
          </cell>
          <cell r="R113">
            <v>3000013</v>
          </cell>
          <cell r="S113" t="str">
            <v xml:space="preserve">茨城県土浦市神立町650番地 </v>
          </cell>
          <cell r="T113" t="str">
            <v>代表執行役　執行役社長</v>
          </cell>
          <cell r="U113" t="str">
            <v>木川　理二郎</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宮田</v>
          </cell>
          <cell r="I114" t="str">
            <v>中田</v>
          </cell>
          <cell r="J114" t="str">
            <v/>
          </cell>
          <cell r="K114" t="str">
            <v/>
          </cell>
          <cell r="L114" t="str">
            <v>紀州技研工業株式会社</v>
          </cell>
          <cell r="M114" t="str">
            <v>製造本部生産管理部</v>
          </cell>
          <cell r="N114" t="str">
            <v>課長 兼務 総務・企画部部長付</v>
          </cell>
          <cell r="O114" t="str">
            <v>岩田　泰之</v>
          </cell>
          <cell r="P114" t="str">
            <v>073-445-6801</v>
          </cell>
          <cell r="Q114" t="str">
            <v>yiwata@kishugiken.co.jp</v>
          </cell>
          <cell r="R114">
            <v>6410015</v>
          </cell>
          <cell r="S114" t="str">
            <v xml:space="preserve">和歌山県和歌山市布引466 </v>
          </cell>
          <cell r="T114" t="str">
            <v>代表取締役・社長</v>
          </cell>
          <cell r="U114" t="str">
            <v>釜中　甫干　</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宮田</v>
          </cell>
          <cell r="I115" t="str">
            <v>中田</v>
          </cell>
          <cell r="J115" t="str">
            <v/>
          </cell>
          <cell r="K115" t="str">
            <v/>
          </cell>
          <cell r="L115" t="str">
            <v>オプトウエア株式会社</v>
          </cell>
          <cell r="M115" t="str">
            <v/>
          </cell>
          <cell r="N115" t="str">
            <v>代表取締役社長</v>
          </cell>
          <cell r="O115" t="str">
            <v>菊池　弘</v>
          </cell>
          <cell r="P115" t="str">
            <v>0284-40-1240</v>
          </cell>
          <cell r="Q115" t="str">
            <v>kikuchi@optoware.co.jp</v>
          </cell>
          <cell r="R115">
            <v>3260035</v>
          </cell>
          <cell r="S115" t="str">
            <v xml:space="preserve">栃木県足利市芳町50 </v>
          </cell>
          <cell r="T115" t="str">
            <v>代表取締役・社長</v>
          </cell>
          <cell r="U115" t="str">
            <v>菊池　弘</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米山</v>
          </cell>
          <cell r="I116" t="str">
            <v>高本</v>
          </cell>
          <cell r="J116" t="str">
            <v>素形材室</v>
          </cell>
          <cell r="K116" t="str">
            <v>関東</v>
          </cell>
          <cell r="L116" t="str">
            <v>東成エレクトロビーム株式会社</v>
          </cell>
          <cell r="M116" t="str">
            <v/>
          </cell>
          <cell r="N116" t="str">
            <v>代表取締役</v>
          </cell>
          <cell r="O116" t="str">
            <v>上野　邦香</v>
          </cell>
          <cell r="P116" t="str">
            <v>042-556-0611</v>
          </cell>
          <cell r="Q116" t="str">
            <v>k-ueno@tosei.co.jp</v>
          </cell>
          <cell r="R116">
            <v>1901203</v>
          </cell>
          <cell r="S116" t="str">
            <v xml:space="preserve">東京都西多摩郡瑞穂町高根651-6 </v>
          </cell>
          <cell r="T116" t="str">
            <v>代表取締役社長</v>
          </cell>
          <cell r="U116" t="str">
            <v>上野　保</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中田</v>
          </cell>
          <cell r="I117" t="str">
            <v>栗生澤</v>
          </cell>
          <cell r="J117" t="str">
            <v>化学課</v>
          </cell>
          <cell r="K117" t="str">
            <v>中国</v>
          </cell>
          <cell r="L117" t="str">
            <v>ダイソー株式会社</v>
          </cell>
          <cell r="M117" t="str">
            <v>-
生産技術部</v>
          </cell>
          <cell r="N117" t="str">
            <v>水島工場長
-</v>
          </cell>
          <cell r="O117" t="str">
            <v>松本 敏
笠原　洋一</v>
          </cell>
          <cell r="P117" t="str">
            <v>086-475-0331
086-475-0331</v>
          </cell>
          <cell r="Q117" t="str">
            <v>smatsumo@daiso.co.jp
ykasahar@daiso.co.jp</v>
          </cell>
          <cell r="R117">
            <v>7110934</v>
          </cell>
          <cell r="S117" t="str">
            <v xml:space="preserve">岡山県倉敷市児島塩生字新浜２７６７番１３号 </v>
          </cell>
          <cell r="T117" t="str">
            <v>代表取締役 社長執行役員</v>
          </cell>
          <cell r="U117" t="str">
            <v>佐藤 存</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米山</v>
          </cell>
          <cell r="I118" t="str">
            <v>高本</v>
          </cell>
          <cell r="J118" t="str">
            <v>非鉄課</v>
          </cell>
          <cell r="K118" t="str">
            <v>関東</v>
          </cell>
          <cell r="L118" t="str">
            <v>住軽アルミ箔株式会社</v>
          </cell>
          <cell r="M118" t="str">
            <v>管理部</v>
          </cell>
          <cell r="N118" t="str">
            <v>部長</v>
          </cell>
          <cell r="O118" t="str">
            <v>大図　二郎</v>
          </cell>
          <cell r="P118" t="str">
            <v>0270-23-1189</v>
          </cell>
          <cell r="Q118" t="str">
            <v>ohzuj@saf.co.jp</v>
          </cell>
          <cell r="R118">
            <v>3720023</v>
          </cell>
          <cell r="S118" t="str">
            <v xml:space="preserve">群馬県伊勢崎市粕川町1670 </v>
          </cell>
          <cell r="T118" t="str">
            <v>代表取締役</v>
          </cell>
          <cell r="U118" t="str">
            <v>前川 行弘</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米山</v>
          </cell>
          <cell r="I119" t="str">
            <v>高本</v>
          </cell>
          <cell r="J119" t="str">
            <v>非鉄課</v>
          </cell>
          <cell r="K119" t="str">
            <v>関東</v>
          </cell>
          <cell r="L119" t="str">
            <v>東京センチュリーリース株式会社</v>
          </cell>
          <cell r="M119" t="str">
            <v/>
          </cell>
          <cell r="N119" t="str">
            <v/>
          </cell>
          <cell r="O119" t="str">
            <v/>
          </cell>
          <cell r="P119" t="str">
            <v/>
          </cell>
          <cell r="Q119" t="str">
            <v>aoki.t@ctl.co.jp</v>
          </cell>
          <cell r="R119">
            <v>1056110</v>
          </cell>
          <cell r="S119" t="str">
            <v>東京都港区浜松町2-4-1 世界貿易センタービル</v>
          </cell>
          <cell r="T119" t="str">
            <v>代表取締役</v>
          </cell>
          <cell r="U119" t="str">
            <v>浅田 俊一</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米山</v>
          </cell>
          <cell r="I120" t="str">
            <v>高本</v>
          </cell>
          <cell r="J120" t="str">
            <v>非鉄課</v>
          </cell>
          <cell r="K120" t="str">
            <v>関東</v>
          </cell>
          <cell r="L120" t="str">
            <v>群馬合金株式会社</v>
          </cell>
          <cell r="M120" t="str">
            <v>テクニカルセンター</v>
          </cell>
          <cell r="N120" t="str">
            <v>センター長</v>
          </cell>
          <cell r="O120" t="str">
            <v>数納 宏紀
中島 隆信</v>
          </cell>
          <cell r="P120" t="str">
            <v>0270-76-3501</v>
          </cell>
          <cell r="Q120" t="str">
            <v>h-suno@gkg-gr.com
t-nakajima@gkg-gr.com</v>
          </cell>
          <cell r="R120">
            <v>3700101</v>
          </cell>
          <cell r="S120" t="str">
            <v xml:space="preserve">群馬県伊勢崎市境東新井1048-19 </v>
          </cell>
          <cell r="T120" t="str">
            <v>代表取締役</v>
          </cell>
          <cell r="U120" t="str">
            <v>六本木 恒宏</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梶野</v>
          </cell>
          <cell r="I121" t="str">
            <v>中間</v>
          </cell>
          <cell r="J121" t="str">
            <v>化学課</v>
          </cell>
          <cell r="K121" t="str">
            <v>関東</v>
          </cell>
          <cell r="L121" t="str">
            <v>クレハ エクステック株式会社</v>
          </cell>
          <cell r="M121" t="str">
            <v/>
          </cell>
          <cell r="N121" t="str">
            <v>常務取締役（兼）技術部長</v>
          </cell>
          <cell r="O121" t="str">
            <v>多田 正人</v>
          </cell>
          <cell r="P121" t="str">
            <v>029-831-1311</v>
          </cell>
          <cell r="Q121" t="str">
            <v>m-tada@kureha-xt.co.jp</v>
          </cell>
          <cell r="R121">
            <v>3000121</v>
          </cell>
          <cell r="S121" t="str">
            <v xml:space="preserve">茨城県かすみがうら市宍倉5691 </v>
          </cell>
          <cell r="T121" t="str">
            <v>代表取締役社長</v>
          </cell>
          <cell r="U121" t="str">
            <v>松尾 修介</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中間</v>
          </cell>
          <cell r="I122" t="str">
            <v>梶野</v>
          </cell>
          <cell r="J122" t="str">
            <v>素形室</v>
          </cell>
          <cell r="K122" t="str">
            <v>関東</v>
          </cell>
          <cell r="L122" t="str">
            <v>プレス工業株式会社</v>
          </cell>
          <cell r="M122" t="str">
            <v/>
          </cell>
          <cell r="N122" t="str">
            <v>総務部長</v>
          </cell>
          <cell r="O122" t="str">
            <v>矢原　洋</v>
          </cell>
          <cell r="P122" t="str">
            <v>044-276-3901</v>
          </cell>
          <cell r="Q122" t="str">
            <v>h-yahara@presskogyo.co.jp</v>
          </cell>
          <cell r="R122">
            <v>2100826</v>
          </cell>
          <cell r="S122" t="str">
            <v xml:space="preserve">神奈川県川崎市川崎区塩浜１丁目1番1号 </v>
          </cell>
          <cell r="T122" t="str">
            <v>代表取締役社長</v>
          </cell>
          <cell r="U122" t="str">
            <v>真柄　秀一</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中間</v>
          </cell>
          <cell r="I123" t="str">
            <v>梶野</v>
          </cell>
          <cell r="J123" t="str">
            <v>鉄鋼課</v>
          </cell>
          <cell r="K123" t="str">
            <v>東北</v>
          </cell>
          <cell r="L123" t="str">
            <v>Ｊ Ｆ Ｅ 条鋼株式会社</v>
          </cell>
          <cell r="M123" t="str">
            <v/>
          </cell>
          <cell r="N123" t="str">
            <v>企画部長</v>
          </cell>
          <cell r="O123" t="str">
            <v>奥田　昌吾</v>
          </cell>
          <cell r="P123" t="str">
            <v>03-6381-5631</v>
          </cell>
          <cell r="Q123" t="str">
            <v>syougo-okuda@jfe-bs.co.jp</v>
          </cell>
          <cell r="R123">
            <v>1050004</v>
          </cell>
          <cell r="S123" t="str">
            <v xml:space="preserve">東京都港区新橋5-11-3 </v>
          </cell>
          <cell r="T123" t="str">
            <v>代表取締役社長</v>
          </cell>
          <cell r="U123" t="str">
            <v>日野　光興</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高本</v>
          </cell>
          <cell r="I124" t="str">
            <v>米山</v>
          </cell>
          <cell r="J124" t="str">
            <v>素形室</v>
          </cell>
          <cell r="K124" t="str">
            <v>中部</v>
          </cell>
          <cell r="L124" t="str">
            <v>株式会社 大矢鋳造所</v>
          </cell>
          <cell r="M124" t="str">
            <v>取締役</v>
          </cell>
          <cell r="N124" t="str">
            <v>企画室長</v>
          </cell>
          <cell r="O124" t="str">
            <v>大矢　泰正</v>
          </cell>
          <cell r="P124" t="str">
            <v>052-351-7211</v>
          </cell>
          <cell r="Q124" t="str">
            <v>yasumasa.oya@oyagrp.co.jp</v>
          </cell>
          <cell r="R124">
            <v>4540804</v>
          </cell>
          <cell r="S124" t="str">
            <v xml:space="preserve">愛知県名古屋市中川区月島町１１－５ </v>
          </cell>
          <cell r="T124" t="str">
            <v>取締役社長</v>
          </cell>
          <cell r="U124" t="str">
            <v>大矢　正明</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宮田</v>
          </cell>
          <cell r="I125" t="str">
            <v>米山</v>
          </cell>
          <cell r="J125" t="str">
            <v/>
          </cell>
          <cell r="K125" t="str">
            <v>関東</v>
          </cell>
          <cell r="L125" t="str">
            <v>株式会社シノテスト</v>
          </cell>
          <cell r="M125" t="str">
            <v>常務取締役</v>
          </cell>
          <cell r="N125" t="str">
            <v>生産部門長</v>
          </cell>
          <cell r="O125" t="str">
            <v>内藤　正宏</v>
          </cell>
          <cell r="P125" t="str">
            <v>042-753-1279</v>
          </cell>
          <cell r="Q125" t="str">
            <v>masahiro.naito@shino-test.co.jp</v>
          </cell>
          <cell r="R125">
            <v>2520331</v>
          </cell>
          <cell r="S125" t="str">
            <v xml:space="preserve">神奈川県相模原市南区大野台4-1-93 </v>
          </cell>
          <cell r="T125" t="str">
            <v>代表取締役</v>
          </cell>
          <cell r="U125" t="str">
            <v>塚田　聡</v>
          </cell>
        </row>
        <row r="126">
          <cell r="A126" t="str">
            <v>2510000</v>
          </cell>
          <cell r="B126">
            <v>251</v>
          </cell>
          <cell r="C126">
            <v>0</v>
          </cell>
          <cell r="D126" t="str">
            <v>B</v>
          </cell>
          <cell r="E126" t="str">
            <v>一次</v>
          </cell>
          <cell r="F126" t="str">
            <v>株式会社ダイセル</v>
          </cell>
          <cell r="G126" t="str">
            <v>ナノダイヤモンド生産設備設置</v>
          </cell>
          <cell r="H126" t="str">
            <v>宮田</v>
          </cell>
          <cell r="I126" t="str">
            <v>米山</v>
          </cell>
          <cell r="J126" t="str">
            <v>化学課</v>
          </cell>
          <cell r="K126" t="str">
            <v/>
          </cell>
          <cell r="L126" t="str">
            <v>株式会社ダイセル</v>
          </cell>
          <cell r="M126" t="str">
            <v>新事業企画開発室</v>
          </cell>
          <cell r="N126" t="str">
            <v>主席部員</v>
          </cell>
          <cell r="O126" t="str">
            <v>川崎 本博</v>
          </cell>
          <cell r="P126" t="str">
            <v>03-6711-8152</v>
          </cell>
          <cell r="Q126" t="str">
            <v>mt_kawasaki@jp.daicel.com</v>
          </cell>
          <cell r="R126">
            <v>1088230</v>
          </cell>
          <cell r="S126" t="str">
            <v>東京都港区港南2-18-1 JR品川イーストビル</v>
          </cell>
          <cell r="T126" t="str">
            <v>代表取締役社長</v>
          </cell>
          <cell r="U126" t="str">
            <v>札場　操</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高本</v>
          </cell>
          <cell r="I127" t="str">
            <v>米山</v>
          </cell>
          <cell r="J127" t="str">
            <v>自動車課</v>
          </cell>
          <cell r="K127" t="str">
            <v>近畿</v>
          </cell>
          <cell r="L127" t="str">
            <v>株式会社ブルーエナジー</v>
          </cell>
          <cell r="M127" t="str">
            <v>事業管理部</v>
          </cell>
          <cell r="N127" t="str">
            <v>担当部長</v>
          </cell>
          <cell r="O127" t="str">
            <v>樋口 健志</v>
          </cell>
          <cell r="P127" t="str">
            <v>0773-27-4160</v>
          </cell>
          <cell r="Q127" t="str">
            <v>kenji.higuchi@jp.gs-yuasa.com</v>
          </cell>
          <cell r="R127">
            <v>6200853</v>
          </cell>
          <cell r="S127" t="str">
            <v xml:space="preserve">京都府福知山市長田野町1-37 </v>
          </cell>
          <cell r="T127" t="str">
            <v>代表取締役社長</v>
          </cell>
          <cell r="U127" t="str">
            <v>沢田　勝</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宮田</v>
          </cell>
          <cell r="I128" t="str">
            <v>米山</v>
          </cell>
          <cell r="J128" t="str">
            <v/>
          </cell>
          <cell r="K128" t="str">
            <v>関東</v>
          </cell>
          <cell r="L128" t="str">
            <v>株式会社マルヨシ</v>
          </cell>
          <cell r="M128" t="str">
            <v/>
          </cell>
          <cell r="N128" t="str">
            <v>専務取締役</v>
          </cell>
          <cell r="O128" t="str">
            <v>小林　正典</v>
          </cell>
          <cell r="P128" t="str">
            <v>054-624-2132</v>
          </cell>
          <cell r="Q128" t="str">
            <v>maruyoshi@marute-g.co.jp</v>
          </cell>
          <cell r="R128">
            <v>4250065</v>
          </cell>
          <cell r="S128" t="str">
            <v xml:space="preserve">静岡県焼津市惣右衛門1280-3 </v>
          </cell>
          <cell r="T128" t="str">
            <v>代表取締役社長</v>
          </cell>
          <cell r="U128" t="str">
            <v>小林　義信</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高本</v>
          </cell>
          <cell r="I129" t="str">
            <v>宮田</v>
          </cell>
          <cell r="J129" t="str">
            <v>化学課</v>
          </cell>
          <cell r="K129" t="str">
            <v>中国</v>
          </cell>
          <cell r="L129" t="str">
            <v>山口ﾘｷｯﾄﾞﾊｲﾄﾞﾛｼﾞｪﾝ株式会社</v>
          </cell>
          <cell r="M129" t="str">
            <v/>
          </cell>
          <cell r="N129" t="str">
            <v>取締役</v>
          </cell>
          <cell r="O129" t="str">
            <v>上田　恭久</v>
          </cell>
          <cell r="P129" t="str">
            <v>06-7637-3002</v>
          </cell>
          <cell r="Q129" t="str">
            <v>yasuhisa@iwatani.co.jp</v>
          </cell>
          <cell r="R129">
            <v>5390000</v>
          </cell>
          <cell r="S129" t="str">
            <v xml:space="preserve">大阪府大阪市中央区３－６－４ </v>
          </cell>
          <cell r="T129" t="str">
            <v>代表取締役社長</v>
          </cell>
          <cell r="U129" t="str">
            <v>上羽　尚登</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栗生澤</v>
          </cell>
          <cell r="I130" t="str">
            <v>中田</v>
          </cell>
          <cell r="J130" t="str">
            <v>非鉄課</v>
          </cell>
          <cell r="K130" t="str">
            <v>関東</v>
          </cell>
          <cell r="L130" t="str">
            <v>昭和電工株式会社</v>
          </cell>
          <cell r="M130" t="str">
            <v>レアアース事業部 生産･技術統括部</v>
          </cell>
          <cell r="N130" t="str">
            <v>技術グループリーダー</v>
          </cell>
          <cell r="O130" t="str">
            <v>長谷川 寛</v>
          </cell>
          <cell r="P130" t="str">
            <v>0494-23-6114</v>
          </cell>
          <cell r="Q130" t="str">
            <v>Hiroshi_Hasegawa@sdk.co.jp</v>
          </cell>
          <cell r="R130">
            <v>3691871</v>
          </cell>
          <cell r="S130" t="str">
            <v xml:space="preserve">埼玉県秩父市下影森１ ５ ０ ５ </v>
          </cell>
          <cell r="T130" t="str">
            <v>代表取締役社長</v>
          </cell>
          <cell r="U130" t="str">
            <v>市川 秀夫</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宮田</v>
          </cell>
          <cell r="I131" t="str">
            <v>米山</v>
          </cell>
          <cell r="J131" t="str">
            <v/>
          </cell>
          <cell r="K131" t="str">
            <v>中部</v>
          </cell>
          <cell r="L131" t="str">
            <v>株式会社UNIGEN</v>
          </cell>
          <cell r="M131" t="str">
            <v>管理部</v>
          </cell>
          <cell r="N131" t="str">
            <v>ユニットリーダー</v>
          </cell>
          <cell r="O131" t="str">
            <v>茂木　浩</v>
          </cell>
          <cell r="P131" t="str">
            <v>018-892-6880</v>
          </cell>
          <cell r="Q131" t="str">
            <v>hiroshi_motegi@unigen-bio.com</v>
          </cell>
          <cell r="R131">
            <v>101415</v>
          </cell>
          <cell r="S131" t="str">
            <v xml:space="preserve">秋田県秋田市御所野湯本4－2－3 </v>
          </cell>
          <cell r="T131" t="str">
            <v>代表取締役社長</v>
          </cell>
          <cell r="U131" t="str">
            <v>天辻 康夫</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中田</v>
          </cell>
          <cell r="I132" t="str">
            <v>栗生澤</v>
          </cell>
          <cell r="J132" t="str">
            <v>紙業課</v>
          </cell>
          <cell r="K132" t="str">
            <v>九州</v>
          </cell>
          <cell r="L132" t="str">
            <v>日本製紙株式会社</v>
          </cell>
          <cell r="M132" t="str">
            <v>技術本部生産部</v>
          </cell>
          <cell r="N132" t="str">
            <v>主席技術調査役</v>
          </cell>
          <cell r="O132" t="str">
            <v>浅野　康雄</v>
          </cell>
          <cell r="P132" t="str">
            <v>03-6665-1547</v>
          </cell>
          <cell r="Q132" t="str">
            <v>0910308@np-g.com</v>
          </cell>
          <cell r="R132">
            <v>1000003</v>
          </cell>
          <cell r="S132" t="str">
            <v xml:space="preserve">東京都千代田区一ツ橋一丁目２番２号 </v>
          </cell>
          <cell r="T132" t="str">
            <v>代表取締役社長</v>
          </cell>
          <cell r="U132" t="str">
            <v>芳賀 義雄</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中間</v>
          </cell>
          <cell r="I133" t="str">
            <v>梶野</v>
          </cell>
          <cell r="J133" t="str">
            <v>化学課</v>
          </cell>
          <cell r="K133" t="str">
            <v>中部</v>
          </cell>
          <cell r="L133" t="str">
            <v>ハマプロト株式会社</v>
          </cell>
          <cell r="M133" t="str">
            <v/>
          </cell>
          <cell r="N133" t="str">
            <v>総務次長</v>
          </cell>
          <cell r="O133" t="str">
            <v>海野 完治</v>
          </cell>
          <cell r="P133" t="str">
            <v>0561-33-4340</v>
          </cell>
          <cell r="Q133" t="str">
            <v>k-unno@kojima-tns.co.jp</v>
          </cell>
          <cell r="R133">
            <v>4700224</v>
          </cell>
          <cell r="S133" t="str">
            <v xml:space="preserve">愛知県みよし市三好町森曽１３０番地 </v>
          </cell>
          <cell r="T133" t="str">
            <v>取締役社長</v>
          </cell>
          <cell r="U133" t="str">
            <v>小島　洋一郎</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高本</v>
          </cell>
          <cell r="I134" t="str">
            <v>宮田</v>
          </cell>
          <cell r="J134" t="str">
            <v>素形材室</v>
          </cell>
          <cell r="K134" t="str">
            <v>九州</v>
          </cell>
          <cell r="L134" t="str">
            <v>株式会社三井ハイテック</v>
          </cell>
          <cell r="M134" t="str">
            <v>管理本部 総務管理部</v>
          </cell>
          <cell r="N134" t="str">
            <v>総務部長
総務部総務グループ長</v>
          </cell>
          <cell r="O134" t="str">
            <v>山下泰
尾園康一</v>
          </cell>
          <cell r="P134" t="str">
            <v>093-614-1111</v>
          </cell>
          <cell r="Q134" t="str">
            <v>yasushi-yamashita@mitsui-high-tec.com
kouichi-ozono@mitsui-high-tec.com</v>
          </cell>
          <cell r="R134">
            <v>8070081</v>
          </cell>
          <cell r="S134" t="str">
            <v xml:space="preserve">福岡県北九州市八幡西区小嶺二丁目10番1号 </v>
          </cell>
          <cell r="T134" t="str">
            <v>代表取締役社長</v>
          </cell>
          <cell r="U134" t="str">
            <v>三井　康誠</v>
          </cell>
        </row>
        <row r="135">
          <cell r="A135" t="str">
            <v>2910000</v>
          </cell>
          <cell r="B135">
            <v>291</v>
          </cell>
          <cell r="C135">
            <v>0</v>
          </cell>
          <cell r="D135" t="str">
            <v>B</v>
          </cell>
          <cell r="E135" t="str">
            <v>一次</v>
          </cell>
          <cell r="F135" t="str">
            <v>パイオニア株式会社</v>
          </cell>
          <cell r="G135" t="str">
            <v>塗布型有機ＥＬ照明事業</v>
          </cell>
          <cell r="H135" t="str">
            <v>米山</v>
          </cell>
          <cell r="I135" t="str">
            <v>高本</v>
          </cell>
          <cell r="J135" t="str">
            <v>情通課</v>
          </cell>
          <cell r="K135" t="str">
            <v>東北</v>
          </cell>
          <cell r="L135" t="str">
            <v>パイオニア株式会社</v>
          </cell>
          <cell r="M135" t="str">
            <v/>
          </cell>
          <cell r="N135" t="str">
            <v>国家プロジェクト担当</v>
          </cell>
          <cell r="O135" t="str">
            <v>杉浦 聡</v>
          </cell>
          <cell r="P135" t="str">
            <v>044-580-1071</v>
          </cell>
          <cell r="Q135" t="str">
            <v>satoshi_sugiura@post.pioneer.co.jp</v>
          </cell>
          <cell r="R135">
            <v>2120031</v>
          </cell>
          <cell r="S135" t="str">
            <v xml:space="preserve">神奈川県川崎市幸区新小倉1番1号 </v>
          </cell>
          <cell r="T135" t="str">
            <v>代表取締役社長</v>
          </cell>
          <cell r="U135" t="str">
            <v>小谷 進</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米山</v>
          </cell>
          <cell r="I136" t="str">
            <v>高本</v>
          </cell>
          <cell r="J136" t="str">
            <v>情通課</v>
          </cell>
          <cell r="K136" t="str">
            <v>関東</v>
          </cell>
          <cell r="L136" t="str">
            <v>アルプス・グリーンデバイス株式会社</v>
          </cell>
          <cell r="M136" t="str">
            <v>経営企画部企画グループ</v>
          </cell>
          <cell r="N136" t="str">
            <v/>
          </cell>
          <cell r="O136" t="str">
            <v>高鳥拓也</v>
          </cell>
          <cell r="P136" t="str">
            <v>03-5499-9075</v>
          </cell>
          <cell r="Q136" t="str">
            <v>takuya.takatori@alpsgd.com</v>
          </cell>
          <cell r="R136">
            <v>1450067</v>
          </cell>
          <cell r="S136" t="str">
            <v xml:space="preserve">東京都大田区雪谷大塚町1番7号 </v>
          </cell>
          <cell r="T136" t="str">
            <v>代表取締役社長</v>
          </cell>
          <cell r="U136" t="str">
            <v>藤井　康裕</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米山</v>
          </cell>
          <cell r="I137" t="str">
            <v>高本</v>
          </cell>
          <cell r="J137" t="str">
            <v>情通課</v>
          </cell>
          <cell r="K137" t="str">
            <v>関東</v>
          </cell>
          <cell r="L137" t="str">
            <v>アルプス・グリーンデバイス株式会社</v>
          </cell>
          <cell r="M137" t="str">
            <v/>
          </cell>
          <cell r="N137" t="str">
            <v/>
          </cell>
          <cell r="O137" t="str">
            <v/>
          </cell>
          <cell r="P137" t="str">
            <v/>
          </cell>
          <cell r="Q137" t="str">
            <v/>
          </cell>
          <cell r="R137">
            <v>1450067</v>
          </cell>
          <cell r="S137" t="str">
            <v xml:space="preserve">東京都大田区雪谷大塚町1番7号 </v>
          </cell>
          <cell r="T137" t="str">
            <v>代表取締役社長</v>
          </cell>
          <cell r="U137" t="str">
            <v>片岡 政隆</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米山</v>
          </cell>
          <cell r="I138" t="str">
            <v>高本</v>
          </cell>
          <cell r="J138" t="str">
            <v>情通課</v>
          </cell>
          <cell r="K138" t="str">
            <v>関東</v>
          </cell>
          <cell r="L138" t="str">
            <v>アルプスファイナンスサービス株式会社</v>
          </cell>
          <cell r="M138" t="str">
            <v/>
          </cell>
          <cell r="N138" t="str">
            <v/>
          </cell>
          <cell r="O138" t="str">
            <v/>
          </cell>
          <cell r="P138" t="str">
            <v>03-5499-4368</v>
          </cell>
          <cell r="Q138" t="str">
            <v>hiroshi.nukariya@jp.alps.com</v>
          </cell>
          <cell r="R138">
            <v>1450067</v>
          </cell>
          <cell r="S138" t="str">
            <v xml:space="preserve">東京都大田区雪谷大塚町1番7号 </v>
          </cell>
          <cell r="T138" t="str">
            <v>代表取締役社長</v>
          </cell>
          <cell r="U138" t="str">
            <v>石田 隆</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中間</v>
          </cell>
          <cell r="I139" t="str">
            <v>梶野</v>
          </cell>
          <cell r="J139" t="str">
            <v>情通課</v>
          </cell>
          <cell r="K139" t="str">
            <v/>
          </cell>
          <cell r="L139" t="str">
            <v>ルネサスエレクトロニクス株式会社</v>
          </cell>
          <cell r="M139" t="str">
            <v>生産本部 生産計画統括部</v>
          </cell>
          <cell r="N139" t="str">
            <v>副統括部長</v>
          </cell>
          <cell r="O139" t="str">
            <v>千葉 光隆</v>
          </cell>
          <cell r="P139" t="str">
            <v>03-6865-7692</v>
          </cell>
          <cell r="Q139" t="str">
            <v>mitsutaka.chiba.jz@renesas.com</v>
          </cell>
          <cell r="R139">
            <v>1000004</v>
          </cell>
          <cell r="S139" t="str">
            <v>東京都千代田区大手町2-6-2 日本ビル</v>
          </cell>
          <cell r="T139" t="str">
            <v>代表取締役社長</v>
          </cell>
          <cell r="U139" t="str">
            <v>赤尾 泰</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中間</v>
          </cell>
          <cell r="I140" t="str">
            <v>梶野</v>
          </cell>
          <cell r="J140" t="str">
            <v>素形室</v>
          </cell>
          <cell r="K140" t="str">
            <v>関東</v>
          </cell>
          <cell r="L140" t="str">
            <v>有限会社 渡瀬軽合金</v>
          </cell>
          <cell r="M140" t="str">
            <v/>
          </cell>
          <cell r="N140" t="str">
            <v/>
          </cell>
          <cell r="O140" t="str">
            <v>中村　倫彰</v>
          </cell>
          <cell r="P140" t="str">
            <v>0538-37-3599</v>
          </cell>
          <cell r="Q140" t="str">
            <v>m.nakamura@watase-castings.jp</v>
          </cell>
          <cell r="R140">
            <v>4350006</v>
          </cell>
          <cell r="S140" t="str">
            <v xml:space="preserve">静岡県浜松市東区下石田町184 </v>
          </cell>
          <cell r="T140" t="str">
            <v>代表取締役</v>
          </cell>
          <cell r="U140" t="str">
            <v>渡瀬　裕俊</v>
          </cell>
        </row>
        <row r="141">
          <cell r="A141" t="str">
            <v>2980000</v>
          </cell>
          <cell r="B141">
            <v>298</v>
          </cell>
          <cell r="C141">
            <v>0</v>
          </cell>
          <cell r="D141" t="str">
            <v>A</v>
          </cell>
          <cell r="E141" t="str">
            <v>一次</v>
          </cell>
          <cell r="F141" t="str">
            <v>純正化学 株式会社</v>
          </cell>
          <cell r="G141" t="str">
            <v>茨城工場（ 仮称） 建設</v>
          </cell>
          <cell r="H141" t="str">
            <v>栗生澤</v>
          </cell>
          <cell r="I141" t="str">
            <v>宮田</v>
          </cell>
          <cell r="J141" t="str">
            <v>化学課</v>
          </cell>
          <cell r="K141" t="str">
            <v>関東</v>
          </cell>
          <cell r="L141" t="str">
            <v>純正化学 株式会社</v>
          </cell>
          <cell r="M141" t="str">
            <v>取締役 常務執行役員</v>
          </cell>
          <cell r="N141" t="str">
            <v>管理本部長</v>
          </cell>
          <cell r="O141" t="str">
            <v>大野 高義</v>
          </cell>
          <cell r="P141" t="str">
            <v>03-3270-5412</v>
          </cell>
          <cell r="Q141" t="str">
            <v>t_oono@junsei.co.jp</v>
          </cell>
          <cell r="R141">
            <v>1030023</v>
          </cell>
          <cell r="S141" t="str">
            <v xml:space="preserve">東京都中央区日本橋本町4-4-16 </v>
          </cell>
          <cell r="T141" t="str">
            <v>代表取締役</v>
          </cell>
          <cell r="U141" t="str">
            <v>森嵜　功 一</v>
          </cell>
        </row>
        <row r="142">
          <cell r="A142" t="str">
            <v>3040000</v>
          </cell>
          <cell r="B142">
            <v>304</v>
          </cell>
          <cell r="C142">
            <v>0</v>
          </cell>
          <cell r="D142" t="str">
            <v>A</v>
          </cell>
          <cell r="E142" t="str">
            <v>一次</v>
          </cell>
          <cell r="F142" t="str">
            <v>三菱瓦斯化学株式会社</v>
          </cell>
          <cell r="G142" t="str">
            <v>過硫酸塩類製造設備の更新</v>
          </cell>
          <cell r="H142" t="str">
            <v>栗生澤</v>
          </cell>
          <cell r="I142" t="str">
            <v>宮田</v>
          </cell>
          <cell r="J142" t="str">
            <v>化学課</v>
          </cell>
          <cell r="K142" t="str">
            <v>関東</v>
          </cell>
          <cell r="L142" t="str">
            <v>三菱瓦斯化学株式会社</v>
          </cell>
          <cell r="M142" t="str">
            <v>山北工場</v>
          </cell>
          <cell r="N142" t="str">
            <v>工務課長</v>
          </cell>
          <cell r="O142" t="str">
            <v>小沼　達夫</v>
          </cell>
          <cell r="P142" t="str">
            <v>0465-75-2695</v>
          </cell>
          <cell r="Q142" t="str">
            <v>konuma@mgc.co.jp</v>
          </cell>
          <cell r="R142">
            <v>2580112</v>
          </cell>
          <cell r="S142" t="str">
            <v xml:space="preserve">神奈川県足柄上郡山北町岸９ ５ ０ </v>
          </cell>
          <cell r="T142" t="str">
            <v>代表取締役社長</v>
          </cell>
          <cell r="U142" t="str">
            <v>酒井　和夫</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中田</v>
          </cell>
          <cell r="I143" t="str">
            <v>栗生澤</v>
          </cell>
          <cell r="J143" t="str">
            <v>化学課</v>
          </cell>
          <cell r="K143" t="str">
            <v>中国</v>
          </cell>
          <cell r="L143" t="str">
            <v>三菱瓦斯化学株式会社</v>
          </cell>
          <cell r="M143" t="str">
            <v>芳香族化学品カンパニー第一事業部</v>
          </cell>
          <cell r="N143" t="str">
            <v>営業グループマネージャー</v>
          </cell>
          <cell r="O143" t="str">
            <v>園田　素大</v>
          </cell>
          <cell r="P143" t="str">
            <v>03-3283-4794</v>
          </cell>
          <cell r="Q143" t="str">
            <v>motohiro-sonoda@mgc.co.jp</v>
          </cell>
          <cell r="R143">
            <v>1000005</v>
          </cell>
          <cell r="S143" t="str">
            <v xml:space="preserve">東京都千代田区丸の内２-５-２ </v>
          </cell>
          <cell r="T143" t="str">
            <v>代表取締役社長</v>
          </cell>
          <cell r="U143" t="str">
            <v>酒井　和夫</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中田</v>
          </cell>
          <cell r="I144" t="str">
            <v>栗生澤</v>
          </cell>
          <cell r="J144" t="str">
            <v>化学課</v>
          </cell>
          <cell r="K144" t="str">
            <v/>
          </cell>
          <cell r="L144" t="str">
            <v>三菱瓦斯化学株式会社</v>
          </cell>
          <cell r="M144" t="str">
            <v>芳香族化学品カンパニー第一事業部</v>
          </cell>
          <cell r="N144" t="str">
            <v>営業グループマネージャー</v>
          </cell>
          <cell r="O144" t="str">
            <v>園田　基大</v>
          </cell>
          <cell r="P144" t="str">
            <v>03-3283-4794</v>
          </cell>
          <cell r="Q144" t="str">
            <v>motohiro-sonoda@mgc.co.jp</v>
          </cell>
          <cell r="R144">
            <v>1000005</v>
          </cell>
          <cell r="S144" t="str">
            <v xml:space="preserve">東京都千代田区丸の内２-５-２ </v>
          </cell>
          <cell r="T144" t="str">
            <v>代表取締役社長</v>
          </cell>
          <cell r="U144" t="str">
            <v>酒井　和夫</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米山</v>
          </cell>
          <cell r="I145" t="str">
            <v>高本</v>
          </cell>
          <cell r="J145" t="str">
            <v>非鉄課</v>
          </cell>
          <cell r="K145" t="str">
            <v>関東</v>
          </cell>
          <cell r="L145" t="str">
            <v>コバレントシリコン株式会社</v>
          </cell>
          <cell r="M145" t="str">
            <v>管理部　事務企画グループ</v>
          </cell>
          <cell r="N145" t="str">
            <v>グループ長</v>
          </cell>
          <cell r="O145" t="str">
            <v>黒木　智史</v>
          </cell>
          <cell r="P145" t="str">
            <v>025-256-3775</v>
          </cell>
          <cell r="Q145" t="str">
            <v>kuroki@covalent.co.jp</v>
          </cell>
          <cell r="R145">
            <v>9570101</v>
          </cell>
          <cell r="S145" t="str">
            <v xml:space="preserve">新潟県北蒲原郡聖籠町東港6-861-5 </v>
          </cell>
          <cell r="T145" t="str">
            <v>代表取締役社長</v>
          </cell>
          <cell r="U145" t="str">
            <v>政岡 徹</v>
          </cell>
        </row>
        <row r="146">
          <cell r="A146" t="str">
            <v>3250000</v>
          </cell>
          <cell r="B146">
            <v>325</v>
          </cell>
          <cell r="C146">
            <v>0</v>
          </cell>
          <cell r="D146" t="str">
            <v>A</v>
          </cell>
          <cell r="E146" t="str">
            <v>一次</v>
          </cell>
          <cell r="F146" t="str">
            <v>三菱樹脂株式会社</v>
          </cell>
          <cell r="G146" t="str">
            <v>アルミナ繊維製造設備の増設</v>
          </cell>
          <cell r="H146" t="str">
            <v>中田</v>
          </cell>
          <cell r="I146" t="str">
            <v>栗生澤</v>
          </cell>
          <cell r="J146" t="str">
            <v>非鉄課</v>
          </cell>
          <cell r="K146" t="str">
            <v>四国</v>
          </cell>
          <cell r="L146" t="str">
            <v>三菱樹脂株式会社</v>
          </cell>
          <cell r="M146" t="str">
            <v xml:space="preserve">先端素材事業部 </v>
          </cell>
          <cell r="N146" t="str">
            <v>アルミナ繊維技術グループ</v>
          </cell>
          <cell r="O146" t="str">
            <v>大塚　雄一</v>
          </cell>
          <cell r="P146" t="str">
            <v>03-3279-3243</v>
          </cell>
          <cell r="Q146" t="str">
            <v>ootsuka.yuuichi@mf.mpi.co.jp</v>
          </cell>
          <cell r="R146">
            <v>1030021</v>
          </cell>
          <cell r="S146" t="str">
            <v xml:space="preserve">東京都中央区日本橋本石町一丁目２番２号 </v>
          </cell>
          <cell r="T146" t="str">
            <v>代表取締役社長</v>
          </cell>
          <cell r="U146" t="str">
            <v>吉田 宏</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栗生澤</v>
          </cell>
          <cell r="I147" t="str">
            <v>宮田</v>
          </cell>
          <cell r="J147" t="str">
            <v>非鉄課</v>
          </cell>
          <cell r="K147" t="str">
            <v>九州</v>
          </cell>
          <cell r="L147" t="str">
            <v>大和製罐株式会社</v>
          </cell>
          <cell r="M147" t="str">
            <v>総務部総務課</v>
          </cell>
          <cell r="N147" t="str">
            <v>主任</v>
          </cell>
          <cell r="O147" t="str">
            <v>葛山　直登</v>
          </cell>
          <cell r="P147" t="str">
            <v>03-3272-0540</v>
          </cell>
          <cell r="Q147" t="str">
            <v>n-katurayama@mail.daiwa-can.co.jp</v>
          </cell>
          <cell r="R147">
            <v>1030027</v>
          </cell>
          <cell r="S147" t="str">
            <v xml:space="preserve">東京都中央区日本橋２丁目１番10号 </v>
          </cell>
          <cell r="T147" t="str">
            <v>代表取締役社長</v>
          </cell>
          <cell r="U147" t="str">
            <v>山口　久一</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梶野</v>
          </cell>
          <cell r="I148" t="str">
            <v>中間</v>
          </cell>
          <cell r="J148" t="str">
            <v>情通課</v>
          </cell>
          <cell r="K148" t="str">
            <v>東北</v>
          </cell>
          <cell r="L148" t="str">
            <v>アルプス電気株式会社</v>
          </cell>
          <cell r="M148" t="str">
            <v>MMP 事業本部ｺﾝﾎﾟｰﾈﾝﾄ事業ｺﾝﾎﾟｰﾈﾝﾄ事業推進部第１Ｇ ＧＭ</v>
          </cell>
          <cell r="N148" t="str">
            <v>課長</v>
          </cell>
          <cell r="O148" t="str">
            <v>五十嵐 正志</v>
          </cell>
          <cell r="P148" t="str">
            <v>0229-23-5111</v>
          </cell>
          <cell r="Q148" t="str">
            <v>masashi.igarashi@jp.alps.com</v>
          </cell>
          <cell r="R148">
            <v>9896143</v>
          </cell>
          <cell r="S148" t="str">
            <v xml:space="preserve">宮城県大崎市古川中里６－３ －３ ６ </v>
          </cell>
          <cell r="T148" t="str">
            <v>代表取締役社長</v>
          </cell>
          <cell r="U148" t="str">
            <v>片岡 政隆</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高本</v>
          </cell>
          <cell r="I149" t="str">
            <v>米山</v>
          </cell>
          <cell r="J149" t="str">
            <v>素形材室</v>
          </cell>
          <cell r="K149" t="str">
            <v>中国</v>
          </cell>
          <cell r="L149" t="str">
            <v>株式会社 フジコー</v>
          </cell>
          <cell r="M149" t="str">
            <v>生産技術室</v>
          </cell>
          <cell r="N149" t="str">
            <v>室長</v>
          </cell>
          <cell r="O149" t="str">
            <v>園田　晃大</v>
          </cell>
          <cell r="P149" t="str">
            <v>093-871-0761</v>
          </cell>
          <cell r="Q149" t="str">
            <v>a-sonoda.fujico@kfjc.co.jp</v>
          </cell>
          <cell r="R149">
            <v>7190253</v>
          </cell>
          <cell r="S149" t="str">
            <v xml:space="preserve">岡山県浅口市鴨方町鳩ヶ丘1丁目1298 </v>
          </cell>
          <cell r="T149" t="str">
            <v>代表取締役社長</v>
          </cell>
          <cell r="U149" t="str">
            <v>山本 厚生</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栗生澤</v>
          </cell>
          <cell r="I150" t="str">
            <v>宮田</v>
          </cell>
          <cell r="J150" t="str">
            <v>化学課</v>
          </cell>
          <cell r="K150" t="str">
            <v>関東</v>
          </cell>
          <cell r="L150" t="str">
            <v>旭硝子株式会社</v>
          </cell>
          <cell r="M150" t="str">
            <v>化学品カンパニー ＣＳＲ室</v>
          </cell>
          <cell r="N150" t="str">
            <v>室長</v>
          </cell>
          <cell r="O150" t="str">
            <v>荻村　義信</v>
          </cell>
          <cell r="P150" t="str">
            <v>03-3218-5485</v>
          </cell>
          <cell r="Q150" t="str">
            <v>yosinobu-ogimura@agc.com</v>
          </cell>
          <cell r="R150">
            <v>1000005</v>
          </cell>
          <cell r="S150" t="str">
            <v xml:space="preserve">東京都千代田区丸の内１－５－１ </v>
          </cell>
          <cell r="T150" t="str">
            <v>代表取締役 社長執行役員</v>
          </cell>
          <cell r="U150" t="str">
            <v>石村　和彦</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高本</v>
          </cell>
          <cell r="I151" t="str">
            <v>米山</v>
          </cell>
          <cell r="J151" t="str">
            <v>情通課</v>
          </cell>
          <cell r="K151" t="str">
            <v>中部</v>
          </cell>
          <cell r="L151" t="str">
            <v>フジテック・インターナショナル株式会社</v>
          </cell>
          <cell r="M151" t="str">
            <v/>
          </cell>
          <cell r="N151" t="str">
            <v>常務取締役</v>
          </cell>
          <cell r="O151" t="str">
            <v>池田 堅次</v>
          </cell>
          <cell r="P151" t="str">
            <v>0791-64-8118</v>
          </cell>
          <cell r="Q151" t="str">
            <v>k-ikeda@fujitec-int.com</v>
          </cell>
          <cell r="R151">
            <v>6794016</v>
          </cell>
          <cell r="S151" t="str">
            <v xml:space="preserve">兵庫県たつの市揖西町南山３丁目８番地 </v>
          </cell>
          <cell r="T151" t="str">
            <v>代表取締役社長</v>
          </cell>
          <cell r="U151" t="str">
            <v>藤本 隆洋</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中間</v>
          </cell>
          <cell r="I152" t="str">
            <v>梶野</v>
          </cell>
          <cell r="J152" t="str">
            <v>情通課</v>
          </cell>
          <cell r="K152" t="str">
            <v>関東</v>
          </cell>
          <cell r="L152" t="str">
            <v>ﾀｲｺｴﾚｸﾄﾛﾆｸｽｼﾞｬﾊﾟﾝ合同会社</v>
          </cell>
          <cell r="M152" t="str">
            <v/>
          </cell>
          <cell r="N152" t="str">
            <v>部長代理</v>
          </cell>
          <cell r="O152" t="str">
            <v>坂下 真一</v>
          </cell>
          <cell r="P152" t="str">
            <v>044-844-8111</v>
          </cell>
          <cell r="Q152" t="str">
            <v>ssakashi@te.com</v>
          </cell>
          <cell r="R152">
            <v>2130011</v>
          </cell>
          <cell r="S152" t="str">
            <v xml:space="preserve">神奈川県川崎市高津区久本３－５－８ </v>
          </cell>
          <cell r="T152" t="str">
            <v>代表取締役社長</v>
          </cell>
          <cell r="U152" t="str">
            <v>江部 秀</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中間</v>
          </cell>
          <cell r="I153" t="str">
            <v>梶野</v>
          </cell>
          <cell r="J153" t="str">
            <v>化学課</v>
          </cell>
          <cell r="K153" t="str">
            <v>近畿</v>
          </cell>
          <cell r="L153" t="str">
            <v>ﾀﾞｲｾﾙ･ｾｲﾌﾃｨ･ｼｽﾃﾑｽﾞ株式会社</v>
          </cell>
          <cell r="M153" t="str">
            <v>-
特機・MSD カンパニー MSD 事業部</v>
          </cell>
          <cell r="N153" t="str">
            <v>第一工場長
事業企画部主席</v>
          </cell>
          <cell r="O153" t="str">
            <v>宮崎　年雄
板東　和仁</v>
          </cell>
          <cell r="P153" t="str">
            <v>0791-72-5416
052-582-8513</v>
          </cell>
          <cell r="Q153" t="str">
            <v>to_miyazaki@jp.daicel.com
kz_bando@jp.daicel.com</v>
          </cell>
          <cell r="R153">
            <v>4500002</v>
          </cell>
          <cell r="S153" t="str">
            <v>愛知県名古屋市中村区名駅4-26-25 メイフィス名駅ビル</v>
          </cell>
          <cell r="T153" t="str">
            <v>代表取締役社長</v>
          </cell>
          <cell r="U153" t="str">
            <v>川口 尚孝</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中間</v>
          </cell>
          <cell r="I154" t="str">
            <v>梶野</v>
          </cell>
          <cell r="J154" t="str">
            <v>化学課</v>
          </cell>
          <cell r="K154" t="str">
            <v>近畿</v>
          </cell>
          <cell r="L154" t="str">
            <v>株式会社ダイセル</v>
          </cell>
          <cell r="M154" t="str">
            <v/>
          </cell>
          <cell r="N154" t="str">
            <v/>
          </cell>
          <cell r="O154" t="str">
            <v/>
          </cell>
          <cell r="P154" t="str">
            <v/>
          </cell>
          <cell r="Q154" t="str">
            <v/>
          </cell>
          <cell r="R154">
            <v>6711665</v>
          </cell>
          <cell r="S154" t="str">
            <v xml:space="preserve">兵庫県たつの市揖保川町馬場８ ０ ５ </v>
          </cell>
          <cell r="T154" t="str">
            <v>代表取締役社長</v>
          </cell>
          <cell r="U154" t="str">
            <v>札場 操</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米山</v>
          </cell>
          <cell r="I155" t="str">
            <v>高本</v>
          </cell>
          <cell r="J155" t="str">
            <v>情通課</v>
          </cell>
          <cell r="K155" t="str">
            <v>関東</v>
          </cell>
          <cell r="L155" t="str">
            <v>IDEC 株式会社</v>
          </cell>
          <cell r="M155" t="str">
            <v>経営管理部 経営企画グループ</v>
          </cell>
          <cell r="N155" t="str">
            <v/>
          </cell>
          <cell r="O155" t="str">
            <v>横井 周一</v>
          </cell>
          <cell r="P155" t="str">
            <v>06-6398-2577</v>
          </cell>
          <cell r="Q155" t="str">
            <v>syokoi@idec.co.jp</v>
          </cell>
          <cell r="R155">
            <v>5320004</v>
          </cell>
          <cell r="S155" t="str">
            <v xml:space="preserve">大阪府大阪市淀川区西宮原１－７－３１ </v>
          </cell>
          <cell r="T155" t="str">
            <v>代表取締役会長兼社長</v>
          </cell>
          <cell r="U155" t="str">
            <v>舩木　俊之</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中田</v>
          </cell>
          <cell r="I156" t="str">
            <v>栗生澤</v>
          </cell>
          <cell r="J156" t="str">
            <v>鉄鋼課</v>
          </cell>
          <cell r="K156" t="str">
            <v>中部</v>
          </cell>
          <cell r="L156" t="str">
            <v>トピー工業株式会社</v>
          </cell>
          <cell r="M156" t="str">
            <v>経営企画部</v>
          </cell>
          <cell r="N156" t="str">
            <v>特命担当部長</v>
          </cell>
          <cell r="O156" t="str">
            <v>中村　毅</v>
          </cell>
          <cell r="P156" t="str">
            <v>03-3493-0132</v>
          </cell>
          <cell r="Q156" t="str">
            <v>tys-nakamura@topy.co.jp</v>
          </cell>
          <cell r="R156">
            <v>1418634</v>
          </cell>
          <cell r="S156" t="str">
            <v>東京都品川区大崎1-2-2 アートビレッジ大崎セントラルタワー</v>
          </cell>
          <cell r="T156" t="str">
            <v>代表取締役社長</v>
          </cell>
          <cell r="U156" t="str">
            <v>藤井　康雄</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梶野</v>
          </cell>
          <cell r="I157" t="str">
            <v>中間</v>
          </cell>
          <cell r="J157" t="str">
            <v>情通課</v>
          </cell>
          <cell r="K157" t="str">
            <v>関東</v>
          </cell>
          <cell r="L157" t="str">
            <v>ルネサスエレクトロニクス株式会社</v>
          </cell>
          <cell r="M157" t="str">
            <v>生産本部 生産計画統括部</v>
          </cell>
          <cell r="N157" t="str">
            <v>副統括部長</v>
          </cell>
          <cell r="O157" t="str">
            <v>千葉 光隆</v>
          </cell>
          <cell r="P157" t="str">
            <v>03-6865-7692</v>
          </cell>
          <cell r="Q157" t="str">
            <v>mitsutaka.chiba.jz@renesas.com</v>
          </cell>
          <cell r="R157">
            <v>1000004</v>
          </cell>
          <cell r="S157" t="str">
            <v>東京都千代田区大手町2-6-2 日本ビル</v>
          </cell>
          <cell r="T157" t="str">
            <v>代表取締役社長</v>
          </cell>
          <cell r="U157" t="str">
            <v>赤尾 泰</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栗生澤</v>
          </cell>
          <cell r="I158" t="str">
            <v>中田</v>
          </cell>
          <cell r="J158" t="str">
            <v>非鉄課</v>
          </cell>
          <cell r="K158" t="str">
            <v>東北</v>
          </cell>
          <cell r="L158" t="str">
            <v>日鐵住金建材株式会社</v>
          </cell>
          <cell r="M158" t="str">
            <v/>
          </cell>
          <cell r="N158" t="str">
            <v>企画財務部長</v>
          </cell>
          <cell r="O158" t="str">
            <v>前田　明</v>
          </cell>
          <cell r="P158" t="str">
            <v>03-3630-1179</v>
          </cell>
          <cell r="Q158" t="str">
            <v>akmaeda@ns-kenzai.co.jp</v>
          </cell>
          <cell r="R158">
            <v>1350042</v>
          </cell>
          <cell r="S158" t="str">
            <v xml:space="preserve">東京都江東区木場2-17-12　SAﾋﾞﾙ </v>
          </cell>
          <cell r="T158" t="str">
            <v>代表取締役社長</v>
          </cell>
          <cell r="U158" t="str">
            <v>増田　規一郎</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宮田</v>
          </cell>
          <cell r="I159" t="str">
            <v>中田</v>
          </cell>
          <cell r="J159" t="str">
            <v/>
          </cell>
          <cell r="K159" t="str">
            <v/>
          </cell>
          <cell r="L159" t="str">
            <v>株式会社コイワイ</v>
          </cell>
          <cell r="M159" t="str">
            <v/>
          </cell>
          <cell r="N159" t="str">
            <v>常務取締役</v>
          </cell>
          <cell r="O159" t="str">
            <v>小岩井　愛子</v>
          </cell>
          <cell r="P159" t="str">
            <v>0463-83-8140</v>
          </cell>
          <cell r="Q159" t="str">
            <v>ceo@tc-koiwai.co.jp</v>
          </cell>
          <cell r="R159">
            <v>2570031</v>
          </cell>
          <cell r="S159" t="str">
            <v xml:space="preserve">神奈川県秦野市曽屋60番地 </v>
          </cell>
          <cell r="T159" t="str">
            <v>代表取締役</v>
          </cell>
          <cell r="U159" t="str">
            <v>小岩井　豊巳</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宮田</v>
          </cell>
          <cell r="I160" t="str">
            <v>中田</v>
          </cell>
          <cell r="J160" t="str">
            <v/>
          </cell>
          <cell r="K160" t="str">
            <v/>
          </cell>
          <cell r="L160" t="str">
            <v>株式会社双信機工</v>
          </cell>
          <cell r="M160" t="str">
            <v/>
          </cell>
          <cell r="N160" t="str">
            <v>代表取締役</v>
          </cell>
          <cell r="O160" t="str">
            <v>板垣 隆</v>
          </cell>
          <cell r="P160" t="str">
            <v>023-686-3458</v>
          </cell>
          <cell r="Q160" t="str">
            <v>sohshin.kanri@cpost.plala.or.jp</v>
          </cell>
          <cell r="R160">
            <v>9902161</v>
          </cell>
          <cell r="S160" t="str">
            <v xml:space="preserve">山形県山形市漆山字北伊達城1529番地 </v>
          </cell>
          <cell r="T160" t="str">
            <v>代表取締役</v>
          </cell>
          <cell r="U160" t="str">
            <v>板垣 隆</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梶野</v>
          </cell>
          <cell r="I161" t="str">
            <v>中間</v>
          </cell>
          <cell r="J161" t="str">
            <v>情通課</v>
          </cell>
          <cell r="K161" t="str">
            <v/>
          </cell>
          <cell r="L161" t="str">
            <v>キヤノン株式会社</v>
          </cell>
          <cell r="M161" t="str">
            <v>デバイス開発本部 半導体デバイス企画部</v>
          </cell>
          <cell r="N161" t="str">
            <v>部長</v>
          </cell>
          <cell r="O161" t="str">
            <v>大塚　克則</v>
          </cell>
          <cell r="P161" t="str">
            <v>044-920-3228</v>
          </cell>
          <cell r="Q161" t="str">
            <v>otsuka.katsunori@canon.co.jp</v>
          </cell>
          <cell r="R161">
            <v>2120015</v>
          </cell>
          <cell r="S161" t="str">
            <v xml:space="preserve">神奈川県川崎市幸区柳町70-1 </v>
          </cell>
          <cell r="T161" t="str">
            <v>代表取締役社長</v>
          </cell>
          <cell r="U161" t="str">
            <v>内田 恒二</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高本</v>
          </cell>
          <cell r="I162" t="str">
            <v>米山</v>
          </cell>
          <cell r="J162" t="str">
            <v>産機課</v>
          </cell>
          <cell r="K162" t="str">
            <v>中国</v>
          </cell>
          <cell r="L162" t="str">
            <v>ＮＴＮ株式会社</v>
          </cell>
          <cell r="M162" t="str">
            <v>商品化・知的財産戦略部
生産戦略部
EVシステム事業業 事業化推進部</v>
          </cell>
          <cell r="N162" t="str">
            <v>主査
課長
主査</v>
          </cell>
          <cell r="O162" t="str">
            <v>袴田　博之
加藤 秀剛
土橋　浩幸</v>
          </cell>
          <cell r="P162" t="str">
            <v>06-6449-3602
06-6449-3609
0538-21-1198</v>
          </cell>
          <cell r="Q162" t="str">
            <v>hiroyuki_hakamata@ntn.co.jp
hidetake_kato@ntn.co.jp
hiroyuki_dobashi@ntn.co.jp</v>
          </cell>
          <cell r="R162">
            <v>5500003</v>
          </cell>
          <cell r="S162" t="str">
            <v xml:space="preserve">大阪府市西区京町堀一丁目3番１７号 </v>
          </cell>
          <cell r="T162" t="str">
            <v>代表取締役会長</v>
          </cell>
          <cell r="U162" t="str">
            <v>鈴木　泰信</v>
          </cell>
        </row>
        <row r="163">
          <cell r="A163" t="str">
            <v>3880000</v>
          </cell>
          <cell r="B163">
            <v>388</v>
          </cell>
          <cell r="C163">
            <v>0</v>
          </cell>
          <cell r="D163" t="str">
            <v>A</v>
          </cell>
          <cell r="E163" t="str">
            <v>一次</v>
          </cell>
          <cell r="F163" t="str">
            <v>レンゴー株式会社</v>
          </cell>
          <cell r="G163" t="str">
            <v>ダンボール原紙製造設備設置</v>
          </cell>
          <cell r="H163" t="str">
            <v>中田</v>
          </cell>
          <cell r="I163" t="str">
            <v>栗生澤</v>
          </cell>
          <cell r="J163" t="str">
            <v>紙業課</v>
          </cell>
          <cell r="K163" t="str">
            <v>近畿</v>
          </cell>
          <cell r="L163" t="str">
            <v>レンゴー株式会社</v>
          </cell>
          <cell r="M163" t="str">
            <v>製紙部門生産本部　生産部生産技術課</v>
          </cell>
          <cell r="N163" t="str">
            <v>課長代理</v>
          </cell>
          <cell r="O163" t="str">
            <v>須子　益宏</v>
          </cell>
          <cell r="P163" t="str">
            <v>03-6716-8608</v>
          </cell>
          <cell r="Q163" t="str">
            <v>ma-suko@rengo.co.jp</v>
          </cell>
          <cell r="R163">
            <v>1080075</v>
          </cell>
          <cell r="S163" t="str">
            <v>東京都港区港南2丁目16番1号 品川イーストワンタワー</v>
          </cell>
          <cell r="T163" t="str">
            <v>代表取締役社長</v>
          </cell>
          <cell r="U163" t="str">
            <v>大坪 清</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高本</v>
          </cell>
          <cell r="I164" t="str">
            <v>米山</v>
          </cell>
          <cell r="J164" t="str">
            <v>自動車課</v>
          </cell>
          <cell r="K164" t="str">
            <v>中部</v>
          </cell>
          <cell r="L164" t="str">
            <v>株式会社デンソー</v>
          </cell>
          <cell r="M164" t="str">
            <v>生産企画部生産企画２室</v>
          </cell>
          <cell r="N164" t="str">
            <v>１課　課長</v>
          </cell>
          <cell r="O164" t="str">
            <v>冨川　隆司</v>
          </cell>
          <cell r="P164" t="str">
            <v>0566-25-6518</v>
          </cell>
          <cell r="Q164" t="str">
            <v>takashi_tomikawa@denso.co.jp</v>
          </cell>
          <cell r="R164">
            <v>4480029</v>
          </cell>
          <cell r="S164" t="str">
            <v xml:space="preserve">愛知県刈谷市昭和町１丁目１番地 </v>
          </cell>
          <cell r="T164" t="str">
            <v>代表取締役社長</v>
          </cell>
          <cell r="U164" t="str">
            <v>加藤　宣明</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米山</v>
          </cell>
          <cell r="I165" t="str">
            <v>高本</v>
          </cell>
          <cell r="J165" t="str">
            <v>自動車課</v>
          </cell>
          <cell r="K165" t="str">
            <v>関東</v>
          </cell>
          <cell r="L165" t="str">
            <v>株式会社タジマモーターコーポレーション</v>
          </cell>
          <cell r="M165" t="str">
            <v/>
          </cell>
          <cell r="N165" t="str">
            <v>取締役副社長</v>
          </cell>
          <cell r="O165" t="str">
            <v>浅井　秋彦</v>
          </cell>
          <cell r="P165" t="str">
            <v>0538-66-0020</v>
          </cell>
          <cell r="Q165" t="str">
            <v>asai@tajima-motor.com</v>
          </cell>
          <cell r="R165">
            <v>4380213</v>
          </cell>
          <cell r="S165" t="str">
            <v xml:space="preserve">静岡県磐田市竜洋稗原665 </v>
          </cell>
          <cell r="T165" t="str">
            <v>代表取締役</v>
          </cell>
          <cell r="U165" t="str">
            <v>田嶋　伸博</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米山</v>
          </cell>
          <cell r="I166" t="str">
            <v>高本</v>
          </cell>
          <cell r="J166" t="str">
            <v>情通課</v>
          </cell>
          <cell r="K166" t="str">
            <v>関東</v>
          </cell>
          <cell r="M166" t="str">
            <v>経営企画部</v>
          </cell>
          <cell r="O166" t="str">
            <v>沼沢　禎寛</v>
          </cell>
          <cell r="Q166" t="str">
            <v>sadahiro numazawa.an@j-display.com</v>
          </cell>
          <cell r="R166">
            <v>1000005</v>
          </cell>
          <cell r="S166" t="str">
            <v>東京都千代田区丸の内1-6-5 丸の内北口ビルディング22F</v>
          </cell>
          <cell r="T166" t="str">
            <v>代表取締役 社長</v>
          </cell>
          <cell r="U166" t="str">
            <v>大塚　周一</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中間</v>
          </cell>
          <cell r="I167" t="str">
            <v>梶野</v>
          </cell>
          <cell r="J167" t="str">
            <v>情通課</v>
          </cell>
          <cell r="K167" t="str">
            <v>中部</v>
          </cell>
          <cell r="L167" t="str">
            <v>株式会社デンソー</v>
          </cell>
          <cell r="M167" t="str">
            <v>生産企画部生産企画２室１課</v>
          </cell>
          <cell r="N167" t="str">
            <v>課長</v>
          </cell>
          <cell r="O167" t="str">
            <v>冨川　隆司</v>
          </cell>
          <cell r="P167" t="str">
            <v>0566-25-6518</v>
          </cell>
          <cell r="Q167" t="str">
            <v>takashi_tomikawa@denso.co.jp</v>
          </cell>
          <cell r="R167">
            <v>4480029</v>
          </cell>
          <cell r="S167" t="str">
            <v xml:space="preserve">愛知県刈谷市昭和町１丁目１番地 </v>
          </cell>
          <cell r="T167" t="str">
            <v>代表取締役社長</v>
          </cell>
          <cell r="U167" t="str">
            <v>加藤　宣明</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栗生澤</v>
          </cell>
          <cell r="I168" t="str">
            <v>中田</v>
          </cell>
          <cell r="J168" t="str">
            <v>非鉄課</v>
          </cell>
          <cell r="K168" t="str">
            <v>近畿</v>
          </cell>
          <cell r="L168" t="str">
            <v>古河スカイ株式会社</v>
          </cell>
          <cell r="M168" t="str">
            <v>設備部 設備企画室</v>
          </cell>
          <cell r="N168" t="str">
            <v/>
          </cell>
          <cell r="O168" t="str">
            <v>藤村　英徳</v>
          </cell>
          <cell r="P168" t="str">
            <v>03-5295-3758</v>
          </cell>
          <cell r="Q168" t="str">
            <v>fujimura.hidenori@furukawa-sky.co.jp</v>
          </cell>
          <cell r="R168">
            <v>1010021</v>
          </cell>
          <cell r="S168" t="str">
            <v xml:space="preserve">東京都千代田区外神田４丁目１４番１号 </v>
          </cell>
          <cell r="T168" t="str">
            <v>代表取締役社長</v>
          </cell>
          <cell r="U168" t="str">
            <v>吉原 正照</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高本</v>
          </cell>
          <cell r="I169" t="str">
            <v>米山</v>
          </cell>
          <cell r="J169" t="str">
            <v>化学課</v>
          </cell>
          <cell r="K169" t="str">
            <v>近畿</v>
          </cell>
          <cell r="L169" t="str">
            <v>東洋合成工業株式会社</v>
          </cell>
          <cell r="M169" t="str">
            <v>経理部</v>
          </cell>
          <cell r="N169" t="str">
            <v>主任</v>
          </cell>
          <cell r="O169" t="str">
            <v>小指　貴央</v>
          </cell>
          <cell r="P169" t="str">
            <v>03-3548-4975</v>
          </cell>
          <cell r="Q169" t="str">
            <v>t_kozasu@toyogosei.co.jp</v>
          </cell>
          <cell r="R169">
            <v>1030027</v>
          </cell>
          <cell r="S169" t="str">
            <v>東京都中央区日本橋１丁目13番１号 日鐵日本橋ビル４階</v>
          </cell>
          <cell r="T169" t="str">
            <v>代表取締役</v>
          </cell>
          <cell r="U169" t="str">
            <v>木村　正輝</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梶野</v>
          </cell>
          <cell r="I170" t="str">
            <v>中間</v>
          </cell>
          <cell r="J170" t="str">
            <v>医福室</v>
          </cell>
          <cell r="K170" t="str">
            <v>関東</v>
          </cell>
          <cell r="L170" t="str">
            <v>株式会社ユー・コーポレーション</v>
          </cell>
          <cell r="M170" t="str">
            <v>Ｅ＆Ｔ事業部 技術部</v>
          </cell>
          <cell r="N170" t="str">
            <v>主幹技師</v>
          </cell>
          <cell r="O170" t="str">
            <v>伊与久 良平</v>
          </cell>
          <cell r="P170" t="str">
            <v>027-382-2221</v>
          </cell>
          <cell r="Q170" t="str">
            <v>iyoku@et-ucorp.co.jp</v>
          </cell>
          <cell r="R170">
            <v>3790125</v>
          </cell>
          <cell r="S170" t="str">
            <v xml:space="preserve">群馬県安中市中野谷２ ４ ６ ０ － １ </v>
          </cell>
          <cell r="T170" t="str">
            <v>代表取締役社長</v>
          </cell>
          <cell r="U170" t="str">
            <v>内田　徳男</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中間</v>
          </cell>
          <cell r="I171" t="str">
            <v>梶野</v>
          </cell>
          <cell r="J171" t="str">
            <v>自動車課</v>
          </cell>
          <cell r="K171" t="str">
            <v>関東</v>
          </cell>
          <cell r="L171" t="str">
            <v>ＮＴＮ株式会社</v>
          </cell>
          <cell r="M171" t="str">
            <v>商品化　知的財産戦略部</v>
          </cell>
          <cell r="N171" t="str">
            <v>主査</v>
          </cell>
          <cell r="O171" t="str">
            <v>袴田　博之</v>
          </cell>
          <cell r="P171" t="str">
            <v>06-6449-3602</v>
          </cell>
          <cell r="Q171" t="str">
            <v>hiroyuki_hakamata@ntn.co.jp</v>
          </cell>
          <cell r="R171">
            <v>5500003</v>
          </cell>
          <cell r="S171" t="str">
            <v xml:space="preserve">大阪府大阪市西区京町1丁目3番地17号 </v>
          </cell>
          <cell r="T171" t="str">
            <v>代表取締役会長</v>
          </cell>
          <cell r="U171" t="str">
            <v>鈴木　泰信</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栗生澤</v>
          </cell>
          <cell r="I172" t="str">
            <v>宮田</v>
          </cell>
          <cell r="J172" t="str">
            <v>化学課</v>
          </cell>
          <cell r="K172" t="str">
            <v>関東</v>
          </cell>
          <cell r="L172" t="str">
            <v>三菱化学株式会社</v>
          </cell>
          <cell r="M172" t="str">
            <v>化学品本部EOGｴﾀﾉｰﾙ事業部</v>
          </cell>
          <cell r="N172" t="str">
            <v>技術グループマネージャー</v>
          </cell>
          <cell r="O172" t="str">
            <v>川邉 一毅</v>
          </cell>
          <cell r="P172" t="str">
            <v>03-6414-4714</v>
          </cell>
          <cell r="Q172" t="str">
            <v>3804641@cc.m-kagaku.co.jp</v>
          </cell>
          <cell r="R172">
            <v>1080014</v>
          </cell>
          <cell r="S172" t="str">
            <v xml:space="preserve">東京都港区芝4-14-1 </v>
          </cell>
          <cell r="T172" t="str">
            <v>代表取締役社長</v>
          </cell>
          <cell r="U172" t="str">
            <v>石塚　博昭</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米山</v>
          </cell>
          <cell r="I173" t="str">
            <v>高本</v>
          </cell>
          <cell r="J173" t="str">
            <v>情通課</v>
          </cell>
          <cell r="K173" t="str">
            <v>関東</v>
          </cell>
          <cell r="L173" t="str">
            <v>三菱電機照明株式会社</v>
          </cell>
          <cell r="M173" t="str">
            <v>環境推進グループ</v>
          </cell>
          <cell r="N173" t="str">
            <v>グループマネージャー</v>
          </cell>
          <cell r="O173" t="str">
            <v>五十嵐　芳貴</v>
          </cell>
          <cell r="P173" t="str">
            <v>0467-41-2767</v>
          </cell>
          <cell r="Q173" t="str">
            <v>igarashiy@lucent.mlf.co.jp</v>
          </cell>
          <cell r="R173">
            <v>2470056</v>
          </cell>
          <cell r="S173" t="str">
            <v xml:space="preserve">神奈川県鎌倉市大船二丁目14番40 </v>
          </cell>
          <cell r="T173" t="str">
            <v>代表取締役社長</v>
          </cell>
          <cell r="U173" t="str">
            <v>中村　俊夫</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中田</v>
          </cell>
          <cell r="I174" t="str">
            <v>栗生澤</v>
          </cell>
          <cell r="J174" t="str">
            <v>化学課</v>
          </cell>
          <cell r="K174" t="str">
            <v>近畿</v>
          </cell>
          <cell r="L174" t="str">
            <v>小西化学工業株式会社</v>
          </cell>
          <cell r="M174" t="str">
            <v>理事　新事業推進部</v>
          </cell>
          <cell r="N174" t="str">
            <v>部長</v>
          </cell>
          <cell r="O174" t="str">
            <v>寺尾 正信</v>
          </cell>
          <cell r="P174" t="str">
            <v>073-425-0333</v>
          </cell>
          <cell r="Q174" t="str">
            <v>terao@konishi-chem.co.jp</v>
          </cell>
          <cell r="R174">
            <v>6410007</v>
          </cell>
          <cell r="S174" t="str">
            <v xml:space="preserve">和歌山県和歌山市小雑賀三丁目４番７７号 </v>
          </cell>
          <cell r="T174" t="str">
            <v>代表取締役社長</v>
          </cell>
          <cell r="U174" t="str">
            <v>小西 宏宣</v>
          </cell>
        </row>
        <row r="175">
          <cell r="A175" t="str">
            <v>4260000</v>
          </cell>
          <cell r="B175">
            <v>426</v>
          </cell>
          <cell r="C175">
            <v>0</v>
          </cell>
          <cell r="D175" t="str">
            <v>A</v>
          </cell>
          <cell r="E175" t="str">
            <v>一次</v>
          </cell>
          <cell r="F175" t="str">
            <v>株式会社 ダイセル</v>
          </cell>
          <cell r="G175" t="str">
            <v>無水酢酸製造設備設置</v>
          </cell>
          <cell r="H175" t="str">
            <v>栗生澤</v>
          </cell>
          <cell r="I175" t="str">
            <v>宮田</v>
          </cell>
          <cell r="J175" t="str">
            <v>化学課</v>
          </cell>
          <cell r="K175" t="str">
            <v>関東</v>
          </cell>
          <cell r="L175" t="str">
            <v>株式会社 ダイセル</v>
          </cell>
          <cell r="M175" t="str">
            <v>有機合成カンパニー生産統括室</v>
          </cell>
          <cell r="N175" t="str">
            <v>室長</v>
          </cell>
          <cell r="O175" t="str">
            <v>上野 貴史</v>
          </cell>
          <cell r="P175" t="str">
            <v>079-273-8849</v>
          </cell>
          <cell r="Q175" t="str">
            <v>tk_ueno@jp.daicel.com</v>
          </cell>
          <cell r="R175">
            <v>6711234</v>
          </cell>
          <cell r="S175" t="str">
            <v xml:space="preserve">兵庫県姫路市網干区新在家１ ２ ３ ９ </v>
          </cell>
          <cell r="T175" t="str">
            <v>代表取締役社長</v>
          </cell>
          <cell r="U175" t="str">
            <v>札場 操</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栗生澤</v>
          </cell>
          <cell r="I176" t="str">
            <v>宮田</v>
          </cell>
          <cell r="J176" t="str">
            <v>化学課</v>
          </cell>
          <cell r="K176" t="str">
            <v>関東</v>
          </cell>
          <cell r="L176" t="str">
            <v>ダイセル新井ケミカル株式会社</v>
          </cell>
          <cell r="M176" t="str">
            <v>有機合成カンパニープロセス開発センター担当リーダー兼新井ケミカル株式会社  生産開発部有機開発課</v>
          </cell>
          <cell r="N176" t="str">
            <v/>
          </cell>
          <cell r="O176" t="str">
            <v>堀口 明</v>
          </cell>
          <cell r="P176" t="str">
            <v>0255-72-5210</v>
          </cell>
          <cell r="Q176" t="str">
            <v>ak_horiguchi@jp.daicel.com</v>
          </cell>
          <cell r="R176">
            <v>9440019</v>
          </cell>
          <cell r="S176" t="str">
            <v xml:space="preserve">新潟県妙高市新工町１番１号 </v>
          </cell>
          <cell r="T176" t="str">
            <v>代表取締役社長</v>
          </cell>
          <cell r="U176" t="str">
            <v>内藤 正穂</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中田</v>
          </cell>
          <cell r="I177" t="str">
            <v>宮田</v>
          </cell>
          <cell r="J177" t="str">
            <v/>
          </cell>
          <cell r="K177" t="str">
            <v>近畿</v>
          </cell>
          <cell r="L177" t="str">
            <v>株式会社ナサダ</v>
          </cell>
          <cell r="M177" t="str">
            <v/>
          </cell>
          <cell r="N177" t="str">
            <v>工場長</v>
          </cell>
          <cell r="O177" t="str">
            <v>進藤 茂實</v>
          </cell>
          <cell r="P177" t="str">
            <v>079-223-1765</v>
          </cell>
          <cell r="Q177" t="str">
            <v>shigemi_shindou@nasada.co.jp</v>
          </cell>
          <cell r="R177">
            <v>6700944</v>
          </cell>
          <cell r="S177" t="str">
            <v xml:space="preserve">兵庫県姫路市阿保甲1番地の1 </v>
          </cell>
          <cell r="T177" t="str">
            <v>代表取締役</v>
          </cell>
          <cell r="U177" t="str">
            <v>名定 剛</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中田</v>
          </cell>
          <cell r="I178" t="str">
            <v>宮田</v>
          </cell>
          <cell r="J178" t="str">
            <v/>
          </cell>
          <cell r="K178" t="str">
            <v>近畿</v>
          </cell>
          <cell r="L178" t="str">
            <v>千代田金属工業株式会社</v>
          </cell>
          <cell r="M178" t="str">
            <v/>
          </cell>
          <cell r="N178" t="str">
            <v>部長</v>
          </cell>
          <cell r="O178" t="str">
            <v>小林 好彦</v>
          </cell>
          <cell r="P178" t="str">
            <v>079-222-3291</v>
          </cell>
          <cell r="Q178" t="str">
            <v>y.kobayashi@c-k.jp</v>
          </cell>
          <cell r="R178">
            <v>6700944</v>
          </cell>
          <cell r="S178" t="str">
            <v xml:space="preserve">兵庫県姫路市阿保甲403番地の3 </v>
          </cell>
          <cell r="T178" t="str">
            <v>代表取締役</v>
          </cell>
          <cell r="U178" t="str">
            <v>名定 徹夫</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米山</v>
          </cell>
          <cell r="I179" t="str">
            <v>高本</v>
          </cell>
          <cell r="J179" t="str">
            <v>情通課</v>
          </cell>
          <cell r="K179" t="str">
            <v>近畿</v>
          </cell>
          <cell r="L179" t="str">
            <v>高槻電器工業株式会社</v>
          </cell>
          <cell r="M179" t="str">
            <v>総務部</v>
          </cell>
          <cell r="N179" t="str">
            <v>課長</v>
          </cell>
          <cell r="O179" t="str">
            <v>正子 賢一</v>
          </cell>
          <cell r="P179" t="str">
            <v>0774-43-2111</v>
          </cell>
          <cell r="Q179" t="str">
            <v>k.masago@takatsuki-denki.co.jp</v>
          </cell>
          <cell r="R179">
            <v>6130034</v>
          </cell>
          <cell r="S179" t="str">
            <v xml:space="preserve">京都府久世郡久御山町佐山中道４１－１ </v>
          </cell>
          <cell r="T179" t="str">
            <v>代表取締役</v>
          </cell>
          <cell r="U179" t="str">
            <v>山﨑 浩</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宮田</v>
          </cell>
          <cell r="I180" t="str">
            <v>中田</v>
          </cell>
          <cell r="J180" t="str">
            <v/>
          </cell>
          <cell r="K180" t="str">
            <v>近畿</v>
          </cell>
          <cell r="L180" t="str">
            <v>株式会社トップ精工</v>
          </cell>
          <cell r="M180" t="str">
            <v/>
          </cell>
          <cell r="N180" t="str">
            <v>代表取締役</v>
          </cell>
          <cell r="O180" t="str">
            <v>浅井　要一</v>
          </cell>
          <cell r="P180" t="str">
            <v>0749-51-9021</v>
          </cell>
          <cell r="Q180" t="str">
            <v>azai@top-seiko.co.jp</v>
          </cell>
          <cell r="R180">
            <v>5260105</v>
          </cell>
          <cell r="S180" t="str">
            <v xml:space="preserve">滋賀県長浜市細江町1197-4 </v>
          </cell>
          <cell r="T180" t="str">
            <v>代表取締役</v>
          </cell>
          <cell r="U180" t="str">
            <v>浅井　要一</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宮田</v>
          </cell>
          <cell r="I181" t="str">
            <v>中田</v>
          </cell>
          <cell r="J181" t="str">
            <v/>
          </cell>
          <cell r="K181" t="str">
            <v>近畿</v>
          </cell>
          <cell r="L181" t="str">
            <v>有限会社かわはし鐵工</v>
          </cell>
          <cell r="M181" t="str">
            <v/>
          </cell>
          <cell r="N181" t="str">
            <v>代表取締役</v>
          </cell>
          <cell r="O181" t="str">
            <v>川橋　正典</v>
          </cell>
          <cell r="P181" t="str">
            <v>0749-62-5409</v>
          </cell>
          <cell r="Q181" t="str">
            <v>kawatetsu@fine.ocn.ne.jp</v>
          </cell>
          <cell r="R181">
            <v>5260834</v>
          </cell>
          <cell r="S181" t="str">
            <v xml:space="preserve">滋賀県長浜市大辰巳町93 </v>
          </cell>
          <cell r="T181" t="str">
            <v>代表取締役</v>
          </cell>
          <cell r="U181" t="str">
            <v>川橋　正典</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米山</v>
          </cell>
          <cell r="I182" t="str">
            <v>高本</v>
          </cell>
          <cell r="J182" t="str">
            <v>自動車課</v>
          </cell>
          <cell r="K182" t="str">
            <v>東北</v>
          </cell>
          <cell r="L182" t="str">
            <v>株式会社ウエノ</v>
          </cell>
          <cell r="M182" t="str">
            <v/>
          </cell>
          <cell r="N182" t="str">
            <v>取締役</v>
          </cell>
          <cell r="O182" t="str">
            <v>上野　拓史</v>
          </cell>
          <cell r="P182" t="str">
            <v>0235-64-2254</v>
          </cell>
          <cell r="Q182" t="str">
            <v>ueno-t@uenokk.co.jp</v>
          </cell>
          <cell r="R182">
            <v>9997634</v>
          </cell>
          <cell r="S182" t="str">
            <v xml:space="preserve">山形県鶴岡市三和字堰中１００ </v>
          </cell>
          <cell r="T182" t="str">
            <v>代表取締役社長</v>
          </cell>
          <cell r="U182" t="str">
            <v>上野　隆一</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米山</v>
          </cell>
          <cell r="I183" t="str">
            <v>高本</v>
          </cell>
          <cell r="J183" t="str">
            <v/>
          </cell>
          <cell r="K183" t="str">
            <v>中部</v>
          </cell>
          <cell r="L183" t="str">
            <v>北陸エステアール協同組合</v>
          </cell>
          <cell r="M183" t="str">
            <v/>
          </cell>
          <cell r="N183" t="str">
            <v>副理事長</v>
          </cell>
          <cell r="O183" t="str">
            <v>寺本　武郎</v>
          </cell>
          <cell r="P183" t="str">
            <v>0766-61-4545</v>
          </cell>
          <cell r="Q183" t="str">
            <v>t.teramoto@str.or.jp</v>
          </cell>
          <cell r="R183">
            <v>9320121</v>
          </cell>
          <cell r="S183" t="str">
            <v xml:space="preserve">富山県小矢部市矢水町355-1 </v>
          </cell>
          <cell r="T183" t="str">
            <v>理事長</v>
          </cell>
          <cell r="U183" t="str">
            <v>山口　哲雄</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栗生澤</v>
          </cell>
          <cell r="I184" t="str">
            <v>中田</v>
          </cell>
          <cell r="J184" t="str">
            <v>非鉄課</v>
          </cell>
          <cell r="K184" t="str">
            <v>中部</v>
          </cell>
          <cell r="L184" t="str">
            <v>サンエツ金属株式会社</v>
          </cell>
          <cell r="M184" t="str">
            <v>富山事業所</v>
          </cell>
          <cell r="N184" t="str">
            <v>高岡工場</v>
          </cell>
          <cell r="O184" t="str">
            <v>萩原　久志</v>
          </cell>
          <cell r="P184" t="str">
            <v>0766-84-8300</v>
          </cell>
          <cell r="Q184" t="str">
            <v>h-hagiwara@sanetu.co.jp</v>
          </cell>
          <cell r="R184">
            <v>9330002</v>
          </cell>
          <cell r="S184" t="str">
            <v xml:space="preserve">富山県高岡市吉久一丁目4番1号 </v>
          </cell>
          <cell r="T184" t="str">
            <v>代表取締役社長</v>
          </cell>
          <cell r="U184" t="str">
            <v>釣谷　宏行</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栗生澤</v>
          </cell>
          <cell r="I185" t="str">
            <v>中田</v>
          </cell>
          <cell r="J185" t="str">
            <v>非鉄課</v>
          </cell>
          <cell r="K185" t="str">
            <v>中部</v>
          </cell>
          <cell r="L185" t="str">
            <v>サンエツ金属株式会社</v>
          </cell>
          <cell r="M185" t="str">
            <v>取締役　プレシジョン事業部</v>
          </cell>
          <cell r="N185" t="str">
            <v>部長</v>
          </cell>
          <cell r="O185" t="str">
            <v>浅田　太一郎</v>
          </cell>
          <cell r="P185" t="str">
            <v>0763-33-1212</v>
          </cell>
          <cell r="Q185" t="str">
            <v>h-hagiwara@sanetu.co.jp</v>
          </cell>
          <cell r="R185">
            <v>9330002</v>
          </cell>
          <cell r="S185" t="str">
            <v xml:space="preserve">富山県高岡市吉久一丁目4番1号 </v>
          </cell>
          <cell r="T185" t="str">
            <v>代表取締役社長</v>
          </cell>
          <cell r="U185" t="str">
            <v>釣谷　宏行</v>
          </cell>
        </row>
        <row r="186">
          <cell r="A186" t="str">
            <v>4510000</v>
          </cell>
          <cell r="B186">
            <v>451</v>
          </cell>
          <cell r="C186">
            <v>0</v>
          </cell>
          <cell r="D186" t="str">
            <v>A</v>
          </cell>
          <cell r="E186" t="str">
            <v>一次</v>
          </cell>
          <cell r="F186" t="str">
            <v>信越半導体株式会社</v>
          </cell>
          <cell r="G186" t="str">
            <v>新製品開発ライン構築</v>
          </cell>
          <cell r="H186" t="str">
            <v>梶野</v>
          </cell>
          <cell r="I186" t="str">
            <v>中間</v>
          </cell>
          <cell r="J186" t="str">
            <v>非鉄課</v>
          </cell>
          <cell r="K186" t="str">
            <v>東北</v>
          </cell>
          <cell r="L186" t="str">
            <v>信越半導体株式会社</v>
          </cell>
          <cell r="M186" t="str">
            <v/>
          </cell>
          <cell r="N186" t="str">
            <v>社長室担当部長</v>
          </cell>
          <cell r="O186" t="str">
            <v>角谷 宏</v>
          </cell>
          <cell r="P186" t="str">
            <v>03-3243-1512</v>
          </cell>
          <cell r="Q186" t="str">
            <v>sumiya@seh.jp</v>
          </cell>
          <cell r="R186">
            <v>1000004</v>
          </cell>
          <cell r="S186" t="str">
            <v>東京都千代田区大手町2-6-2 日本ビル12F</v>
          </cell>
          <cell r="T186" t="str">
            <v>代表取締役社長</v>
          </cell>
          <cell r="U186" t="str">
            <v>秋谷　文男</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中間</v>
          </cell>
          <cell r="I187" t="str">
            <v>梶野</v>
          </cell>
          <cell r="J187" t="str">
            <v>素形室</v>
          </cell>
          <cell r="K187" t="str">
            <v>中部</v>
          </cell>
          <cell r="L187" t="str">
            <v>大同メタル工業株式会社</v>
          </cell>
          <cell r="M187" t="str">
            <v>犬山事業所 犬山工場</v>
          </cell>
          <cell r="N187" t="str">
            <v>工場長</v>
          </cell>
          <cell r="O187" t="str">
            <v>河合 里司
箸本 康二</v>
          </cell>
          <cell r="P187" t="str">
            <v>0568-61-1353
052-205-1405</v>
          </cell>
          <cell r="Q187" t="str">
            <v>kawaisatosi@daidometal.com</v>
          </cell>
          <cell r="R187">
            <v>4840061</v>
          </cell>
          <cell r="S187" t="str">
            <v xml:space="preserve">愛知県犬山市大字前原字天道新田 </v>
          </cell>
          <cell r="T187" t="str">
            <v>代表取締役社長 兼 最高執行責任者</v>
          </cell>
          <cell r="U187" t="str">
            <v>樫山 恒太郎</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中間</v>
          </cell>
          <cell r="I188" t="str">
            <v>梶野</v>
          </cell>
          <cell r="J188" t="str">
            <v>非鉄課</v>
          </cell>
          <cell r="K188" t="str">
            <v>近畿</v>
          </cell>
          <cell r="L188" t="str">
            <v>信越化学工業株式会社</v>
          </cell>
          <cell r="M188" t="str">
            <v>マグネット生産管理部</v>
          </cell>
          <cell r="N188" t="str">
            <v>部長</v>
          </cell>
          <cell r="O188" t="str">
            <v>松本 福二</v>
          </cell>
          <cell r="P188" t="str">
            <v>0778-21-8171</v>
          </cell>
          <cell r="Q188" t="str">
            <v>f.matsumoto@shinetsu.jp</v>
          </cell>
          <cell r="R188">
            <v>9150802</v>
          </cell>
          <cell r="S188" t="str">
            <v xml:space="preserve">福井県越前市北府2丁目1 -5 </v>
          </cell>
          <cell r="T188" t="str">
            <v>代表取締役社長</v>
          </cell>
          <cell r="U188" t="str">
            <v>森 俊三</v>
          </cell>
        </row>
        <row r="189">
          <cell r="A189" t="str">
            <v>4640000</v>
          </cell>
          <cell r="B189">
            <v>464</v>
          </cell>
          <cell r="C189">
            <v>0</v>
          </cell>
          <cell r="D189" t="str">
            <v>A</v>
          </cell>
          <cell r="E189" t="str">
            <v>一次</v>
          </cell>
          <cell r="F189" t="str">
            <v>名古屋メッキ工業株式会社</v>
          </cell>
          <cell r="G189" t="str">
            <v>国内企業立地推進事業</v>
          </cell>
          <cell r="H189" t="str">
            <v>栗生澤</v>
          </cell>
          <cell r="I189" t="str">
            <v>中田</v>
          </cell>
          <cell r="J189" t="str">
            <v>非鉄課</v>
          </cell>
          <cell r="K189" t="str">
            <v>中部</v>
          </cell>
          <cell r="L189" t="str">
            <v>名古屋メッキ工業株式会社</v>
          </cell>
          <cell r="M189" t="str">
            <v/>
          </cell>
          <cell r="N189" t="str">
            <v>総務部長</v>
          </cell>
          <cell r="O189" t="str">
            <v>笹田　正之</v>
          </cell>
          <cell r="P189" t="str">
            <v>052-882-5541</v>
          </cell>
          <cell r="Q189" t="str">
            <v>general@nagoya-mekki.com</v>
          </cell>
          <cell r="R189">
            <v>4670863</v>
          </cell>
          <cell r="S189" t="str">
            <v xml:space="preserve">愛知県名古屋市瑞穂区牛巻町4番6号 </v>
          </cell>
          <cell r="T189" t="str">
            <v>代表取締役</v>
          </cell>
          <cell r="U189" t="str">
            <v>菅沼　延之</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梶野</v>
          </cell>
          <cell r="I190" t="str">
            <v>中間</v>
          </cell>
          <cell r="J190" t="str">
            <v>情通課</v>
          </cell>
          <cell r="K190" t="str">
            <v>関東</v>
          </cell>
          <cell r="L190" t="str">
            <v>株式会社テラミクロス</v>
          </cell>
          <cell r="M190" t="str">
            <v/>
          </cell>
          <cell r="N190" t="str">
            <v>経営管理部長</v>
          </cell>
          <cell r="O190" t="str">
            <v>松香　充昭</v>
          </cell>
          <cell r="P190" t="str">
            <v>0428-32-1597</v>
          </cell>
          <cell r="Q190" t="str">
            <v>matsuka-mitsuaki@teramikros.com</v>
          </cell>
          <cell r="R190">
            <v>1988555</v>
          </cell>
          <cell r="S190" t="str">
            <v xml:space="preserve">東京都青梅市今井３－１０－６ </v>
          </cell>
          <cell r="T190" t="str">
            <v>代表取締役社長</v>
          </cell>
          <cell r="U190" t="str">
            <v>越丸 茂</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中間</v>
          </cell>
          <cell r="I191" t="str">
            <v>梶野</v>
          </cell>
          <cell r="J191" t="str">
            <v>紙業課</v>
          </cell>
          <cell r="K191" t="str">
            <v>北海道</v>
          </cell>
          <cell r="L191" t="str">
            <v>株式会社ダイナックス</v>
          </cell>
          <cell r="M191" t="str">
            <v>総務本部 総務チーム</v>
          </cell>
          <cell r="N191" t="str">
            <v>主任
経営管理部長</v>
          </cell>
          <cell r="O191" t="str">
            <v>遠藤　俊介</v>
          </cell>
          <cell r="P191" t="str">
            <v>0123-24-3247</v>
          </cell>
          <cell r="Q191" t="str">
            <v>endo-s@mail.dxj.co.jp</v>
          </cell>
          <cell r="R191">
            <v>660077</v>
          </cell>
          <cell r="S191" t="str">
            <v xml:space="preserve">北海道千歳市上長都1053-1 </v>
          </cell>
          <cell r="T191" t="str">
            <v>代表取締役社長</v>
          </cell>
          <cell r="U191" t="str">
            <v>福村 景範</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中間</v>
          </cell>
          <cell r="I192" t="str">
            <v>梶野</v>
          </cell>
          <cell r="J192" t="str">
            <v>紙業課</v>
          </cell>
          <cell r="K192" t="str">
            <v>北海道</v>
          </cell>
          <cell r="L192" t="str">
            <v>阿波製紙株式会社</v>
          </cell>
          <cell r="M192" t="str">
            <v/>
          </cell>
          <cell r="N192" t="str">
            <v>主任
経営管理部長</v>
          </cell>
          <cell r="O192" t="str">
            <v>岡澤　智</v>
          </cell>
          <cell r="P192" t="str">
            <v>088-631-8101</v>
          </cell>
          <cell r="Q192" t="str">
            <v>okazawa@awapaper.co.jp</v>
          </cell>
          <cell r="R192">
            <v>7700005</v>
          </cell>
          <cell r="S192" t="str">
            <v xml:space="preserve">徳島市南矢三町3丁目10-18 </v>
          </cell>
          <cell r="T192" t="str">
            <v>代表取締役社長</v>
          </cell>
          <cell r="U192" t="str">
            <v>三木 康弘</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中間</v>
          </cell>
          <cell r="I193" t="str">
            <v>梶野</v>
          </cell>
          <cell r="J193" t="str">
            <v>情通課</v>
          </cell>
          <cell r="K193" t="str">
            <v>九州</v>
          </cell>
          <cell r="L193" t="str">
            <v>ソニーセミコンダクタ株式会社</v>
          </cell>
          <cell r="M193" t="str">
            <v>企画管理部門　鹿児島企画管理部</v>
          </cell>
          <cell r="N193" t="str">
            <v xml:space="preserve"> 鹿児島企画管理2課 統括課長</v>
          </cell>
          <cell r="O193" t="str">
            <v>末永　雄一</v>
          </cell>
          <cell r="P193" t="str">
            <v>0995-47-3766</v>
          </cell>
          <cell r="Q193" t="str">
            <v xml:space="preserve">Yuichi.Suenaga@jp.sony.com
      </v>
          </cell>
          <cell r="R193">
            <v>8140001</v>
          </cell>
          <cell r="S193" t="str">
            <v xml:space="preserve">福岡県福岡市早良区百道浜2-3-2 </v>
          </cell>
          <cell r="T193" t="str">
            <v>代表取締役社長</v>
          </cell>
          <cell r="U193" t="str">
            <v>岡山 政紀</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高本</v>
          </cell>
          <cell r="I194" t="str">
            <v>米山</v>
          </cell>
          <cell r="J194" t="str">
            <v>化学課</v>
          </cell>
          <cell r="K194" t="str">
            <v>近畿</v>
          </cell>
          <cell r="L194" t="str">
            <v>宇部興産株式会社</v>
          </cell>
          <cell r="M194" t="str">
            <v>堺工場</v>
          </cell>
          <cell r="N194" t="str">
            <v>工場付主席部員</v>
          </cell>
          <cell r="O194" t="str">
            <v>堀木　幹也</v>
          </cell>
          <cell r="P194" t="str">
            <v>072-243-5105</v>
          </cell>
          <cell r="Q194" t="str">
            <v>28111u@ube-ind.co.jp</v>
          </cell>
          <cell r="R194">
            <v>5928331</v>
          </cell>
          <cell r="S194" t="str">
            <v xml:space="preserve">大阪府堺市西区築港新町３丁１番地 </v>
          </cell>
          <cell r="T194" t="str">
            <v>代表取締役社長</v>
          </cell>
          <cell r="U194" t="str">
            <v>竹下　道夫</v>
          </cell>
        </row>
        <row r="195">
          <cell r="A195" t="str">
            <v>4850000</v>
          </cell>
          <cell r="B195">
            <v>485</v>
          </cell>
          <cell r="C195">
            <v>0</v>
          </cell>
          <cell r="D195" t="str">
            <v>B</v>
          </cell>
          <cell r="E195" t="str">
            <v>一次</v>
          </cell>
          <cell r="F195" t="str">
            <v>篠田プラズマ株式会社</v>
          </cell>
          <cell r="G195" t="str">
            <v>国内立地推進事業費補助金（要件B)　超大画面フィルムディスプレイの量産化</v>
          </cell>
          <cell r="H195" t="str">
            <v>高本</v>
          </cell>
          <cell r="I195" t="str">
            <v>米山</v>
          </cell>
          <cell r="J195" t="str">
            <v>情通課</v>
          </cell>
          <cell r="K195" t="str">
            <v>近畿</v>
          </cell>
          <cell r="L195" t="str">
            <v>篠田プラズマ株式会社</v>
          </cell>
          <cell r="M195" t="str">
            <v/>
          </cell>
          <cell r="N195" t="str">
            <v>主監</v>
          </cell>
          <cell r="O195" t="str">
            <v>粟本　健司</v>
          </cell>
          <cell r="P195" t="str">
            <v>078-302-1728</v>
          </cell>
          <cell r="Q195" t="str">
            <v>awamoto@shi-pla.com</v>
          </cell>
          <cell r="R195">
            <v>6500047</v>
          </cell>
          <cell r="S195" t="str">
            <v xml:space="preserve">兵庫県神戸市中央区港島南町4-6-7 </v>
          </cell>
          <cell r="T195" t="str">
            <v>代表取締役会長兼社長</v>
          </cell>
          <cell r="U195" t="str">
            <v>篠田 傳</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栗生澤</v>
          </cell>
          <cell r="I196" t="str">
            <v>中田</v>
          </cell>
          <cell r="J196" t="str">
            <v>武器課</v>
          </cell>
          <cell r="K196" t="str">
            <v>中部</v>
          </cell>
          <cell r="L196" t="str">
            <v>株式会社加藤製作所</v>
          </cell>
          <cell r="M196" t="str">
            <v/>
          </cell>
          <cell r="N196" t="str">
            <v>常務取締役</v>
          </cell>
          <cell r="O196" t="str">
            <v>佐藤　輝彦</v>
          </cell>
          <cell r="P196" t="str">
            <v>058-379-0111</v>
          </cell>
          <cell r="Q196" t="str">
            <v>sahashi@katoseisakusho.co.jp</v>
          </cell>
          <cell r="R196">
            <v>5090103</v>
          </cell>
          <cell r="S196" t="str">
            <v xml:space="preserve">岐阜県各務原市各務東町5丁目82番地の20 </v>
          </cell>
          <cell r="T196" t="str">
            <v>代表取締役</v>
          </cell>
          <cell r="U196" t="str">
            <v>加藤　隆司</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高本</v>
          </cell>
          <cell r="I197" t="str">
            <v>米山</v>
          </cell>
          <cell r="J197" t="str">
            <v>情通課</v>
          </cell>
          <cell r="K197" t="str">
            <v>近畿</v>
          </cell>
          <cell r="L197" t="str">
            <v>ニチコンワカサ株式会社</v>
          </cell>
          <cell r="M197" t="str">
            <v>管理課</v>
          </cell>
          <cell r="N197" t="str">
            <v>課長</v>
          </cell>
          <cell r="O197" t="str">
            <v>朝倉　收</v>
          </cell>
          <cell r="P197" t="str">
            <v>0770-56-2111</v>
          </cell>
          <cell r="Q197" t="str">
            <v>asakura@nichicon.co.jp</v>
          </cell>
          <cell r="R197">
            <v>9170026</v>
          </cell>
          <cell r="S197" t="str">
            <v xml:space="preserve">福井県小浜市多田35号1番地の1 </v>
          </cell>
          <cell r="T197" t="str">
            <v>代表取締役</v>
          </cell>
          <cell r="U197" t="str">
            <v>小林　宏樹</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栗生澤</v>
          </cell>
          <cell r="I198" t="str">
            <v>宮田</v>
          </cell>
          <cell r="J198" t="str">
            <v>日用品室？</v>
          </cell>
          <cell r="K198" t="str">
            <v>関東</v>
          </cell>
          <cell r="L198" t="str">
            <v>羽立化工株式会社</v>
          </cell>
          <cell r="M198" t="str">
            <v/>
          </cell>
          <cell r="N198" t="str">
            <v>常務取締役</v>
          </cell>
          <cell r="O198" t="str">
            <v>高橋　勇</v>
          </cell>
          <cell r="P198" t="str">
            <v>053-578-2611</v>
          </cell>
          <cell r="Q198" t="str">
            <v>itakahashi@hatachi.co.jp</v>
          </cell>
          <cell r="R198">
            <v>4310421</v>
          </cell>
          <cell r="S198" t="str">
            <v xml:space="preserve">静岡県湖西市新所4494-30 </v>
          </cell>
          <cell r="T198" t="str">
            <v>代表取締役</v>
          </cell>
          <cell r="U198" t="str">
            <v>中村　哲也</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高本</v>
          </cell>
          <cell r="I199" t="str">
            <v>米山</v>
          </cell>
          <cell r="J199" t="str">
            <v>非鉄課</v>
          </cell>
          <cell r="K199" t="str">
            <v>近畿</v>
          </cell>
          <cell r="L199" t="str">
            <v>シスコ・イノベーションズ株式会社</v>
          </cell>
          <cell r="M199" t="str">
            <v/>
          </cell>
          <cell r="N199" t="str">
            <v>エンジニア</v>
          </cell>
          <cell r="O199" t="str">
            <v>工藤　昇</v>
          </cell>
          <cell r="P199" t="str">
            <v>06-4868-5519</v>
          </cell>
          <cell r="Q199" t="str">
            <v>kudo@s-in.jp</v>
          </cell>
          <cell r="R199">
            <v>6500047</v>
          </cell>
          <cell r="S199" t="str">
            <v xml:space="preserve">兵庫県神戸市中央区港島南町5-5-2 </v>
          </cell>
          <cell r="T199" t="str">
            <v>代表取締役社長</v>
          </cell>
          <cell r="U199" t="str">
            <v>河井　真一</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高本</v>
          </cell>
          <cell r="I200" t="str">
            <v>米山</v>
          </cell>
          <cell r="J200" t="str">
            <v/>
          </cell>
          <cell r="K200" t="str">
            <v>近畿</v>
          </cell>
          <cell r="L200" t="str">
            <v>株式会社　皆藤製作所</v>
          </cell>
          <cell r="M200" t="str">
            <v/>
          </cell>
          <cell r="N200" t="str">
            <v>監査役</v>
          </cell>
          <cell r="O200" t="str">
            <v>飛田　浩</v>
          </cell>
          <cell r="P200" t="str">
            <v>077-564-2181</v>
          </cell>
          <cell r="Q200" t="str">
            <v>h.tobita@kaido.co.jp</v>
          </cell>
          <cell r="R200">
            <v>5250033</v>
          </cell>
          <cell r="S200" t="str">
            <v xml:space="preserve">滋賀県草津市東草津2-9-61 </v>
          </cell>
          <cell r="T200" t="str">
            <v>代表取締役</v>
          </cell>
          <cell r="U200" t="str">
            <v>皆藤　昌雄</v>
          </cell>
        </row>
        <row r="201">
          <cell r="A201" t="str">
            <v>5010000</v>
          </cell>
          <cell r="B201">
            <v>501</v>
          </cell>
          <cell r="C201">
            <v>0</v>
          </cell>
          <cell r="D201" t="str">
            <v>B</v>
          </cell>
          <cell r="E201" t="str">
            <v>一次</v>
          </cell>
          <cell r="F201" t="str">
            <v>KBセーレン株式会社</v>
          </cell>
          <cell r="G201" t="str">
            <v>高付加価値繊維製造設備新設</v>
          </cell>
          <cell r="H201" t="str">
            <v>米山</v>
          </cell>
          <cell r="I201" t="str">
            <v>高本</v>
          </cell>
          <cell r="J201" t="str">
            <v>繊維課</v>
          </cell>
          <cell r="K201" t="str">
            <v>近畿</v>
          </cell>
          <cell r="L201" t="str">
            <v>KBセーレン株式会社</v>
          </cell>
          <cell r="M201" t="str">
            <v>北陸合繊工場　執行役員
研究開発センター</v>
          </cell>
          <cell r="N201" t="str">
            <v>技術副部門長
企画・業務グループ</v>
          </cell>
          <cell r="O201" t="str">
            <v>吉田　道夫
植野　彰文</v>
          </cell>
          <cell r="P201" t="str">
            <v>0778-51-9711
0778-51-9711</v>
          </cell>
          <cell r="Q201" t="str">
            <v>m.yoshida@kbseiren.co.jp
ueno@kbseiren.co.jp</v>
          </cell>
          <cell r="R201">
            <v>9160038</v>
          </cell>
          <cell r="S201" t="str">
            <v xml:space="preserve">福井県鯖江市下河端町第6号1番地1 </v>
          </cell>
          <cell r="T201" t="str">
            <v>代表取締役社長</v>
          </cell>
          <cell r="U201" t="str">
            <v>西村 清</v>
          </cell>
        </row>
        <row r="202">
          <cell r="A202" t="str">
            <v>5020000</v>
          </cell>
          <cell r="B202">
            <v>502</v>
          </cell>
          <cell r="C202">
            <v>0</v>
          </cell>
          <cell r="D202" t="str">
            <v>A</v>
          </cell>
          <cell r="E202" t="str">
            <v>一次</v>
          </cell>
          <cell r="F202" t="str">
            <v>株式会社金沢村田製作所</v>
          </cell>
          <cell r="G202" t="str">
            <v>SAWデバイス生産事業</v>
          </cell>
          <cell r="H202" t="str">
            <v>梶野</v>
          </cell>
          <cell r="I202" t="str">
            <v>中間</v>
          </cell>
          <cell r="J202" t="str">
            <v>情通課</v>
          </cell>
          <cell r="K202" t="str">
            <v/>
          </cell>
          <cell r="L202" t="str">
            <v>株式会社金沢村田製作所</v>
          </cell>
          <cell r="M202" t="str">
            <v>管理部 経理課</v>
          </cell>
          <cell r="N202" t="str">
            <v>課長</v>
          </cell>
          <cell r="O202" t="str">
            <v>竹内 浩昭</v>
          </cell>
          <cell r="P202" t="str">
            <v>076-273-1151</v>
          </cell>
          <cell r="Q202" t="str">
            <v>hiroakitakeuchi@murata.co.jp</v>
          </cell>
          <cell r="R202">
            <v>9202101</v>
          </cell>
          <cell r="S202" t="str">
            <v xml:space="preserve">石川県白山市曽谷町チ18 番地 </v>
          </cell>
          <cell r="T202" t="str">
            <v>代表取締役社長</v>
          </cell>
          <cell r="U202" t="str">
            <v>坂本　秀夫</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中間</v>
          </cell>
          <cell r="I203" t="str">
            <v>梶野</v>
          </cell>
          <cell r="J203" t="str">
            <v>化学課</v>
          </cell>
          <cell r="K203" t="str">
            <v>中部</v>
          </cell>
          <cell r="L203" t="str">
            <v>株式会社INBプランニング</v>
          </cell>
          <cell r="M203" t="str">
            <v/>
          </cell>
          <cell r="N203" t="str">
            <v>代表取締役</v>
          </cell>
          <cell r="O203" t="str">
            <v>稲葉　芳久</v>
          </cell>
          <cell r="P203" t="str">
            <v>0562-45-6966</v>
          </cell>
          <cell r="Q203" t="str">
            <v>y_inaba@inbplan.co.jp</v>
          </cell>
          <cell r="R203">
            <v>4740001</v>
          </cell>
          <cell r="S203" t="str">
            <v xml:space="preserve">愛知県大府市北崎町駒場５６番地３ </v>
          </cell>
          <cell r="T203" t="str">
            <v>代表取締役</v>
          </cell>
          <cell r="U203" t="str">
            <v>稲葉　芳久</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梶野</v>
          </cell>
          <cell r="I204" t="str">
            <v>中間</v>
          </cell>
          <cell r="J204" t="str">
            <v>情通課</v>
          </cell>
          <cell r="K204" t="str">
            <v>近畿</v>
          </cell>
          <cell r="L204" t="str">
            <v>株式会社エム・システム技研</v>
          </cell>
          <cell r="M204" t="str">
            <v/>
          </cell>
          <cell r="N204" t="str">
            <v>総務部課長</v>
          </cell>
          <cell r="O204" t="str">
            <v>七條 歩</v>
          </cell>
          <cell r="P204" t="str">
            <v>06-6659-8203</v>
          </cell>
          <cell r="Q204" t="str">
            <v>shichijo@m-system.co.jp</v>
          </cell>
          <cell r="R204">
            <v>5570063</v>
          </cell>
          <cell r="S204" t="str">
            <v xml:space="preserve">大阪市西成区南津守5-2-55 </v>
          </cell>
          <cell r="T204" t="str">
            <v>代表取締役社長</v>
          </cell>
          <cell r="U204" t="str">
            <v>宮道 三郎</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中田</v>
          </cell>
          <cell r="I205" t="str">
            <v>栗生澤</v>
          </cell>
          <cell r="J205" t="str">
            <v>産機課</v>
          </cell>
          <cell r="K205" t="str">
            <v>九州</v>
          </cell>
          <cell r="L205" t="str">
            <v>シチズン時計鹿児島株式会社</v>
          </cell>
          <cell r="M205" t="str">
            <v>総務部総務課</v>
          </cell>
          <cell r="N205" t="str">
            <v>課長</v>
          </cell>
          <cell r="O205" t="str">
            <v>平松　優子</v>
          </cell>
          <cell r="P205" t="str">
            <v>099-274-0676</v>
          </cell>
          <cell r="Q205" t="str">
            <v>hiramatsu@kawa.citizen.co.jp</v>
          </cell>
          <cell r="R205">
            <v>8992201</v>
          </cell>
          <cell r="S205" t="str">
            <v xml:space="preserve">鹿児島県日置市東市来町湯田5839 </v>
          </cell>
          <cell r="T205" t="str">
            <v>代表取締役社長</v>
          </cell>
          <cell r="U205" t="str">
            <v>堀内　三壽夫</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梶野</v>
          </cell>
          <cell r="I206" t="str">
            <v>中間</v>
          </cell>
          <cell r="J206" t="str">
            <v>非鉄課</v>
          </cell>
          <cell r="K206" t="str">
            <v>中部</v>
          </cell>
          <cell r="L206" t="str">
            <v>愛知製鋼株式会社</v>
          </cell>
          <cell r="M206" t="str">
            <v>電磁品本部電磁品管理部</v>
          </cell>
          <cell r="N206" t="str">
            <v>主任担当員</v>
          </cell>
          <cell r="O206" t="str">
            <v>近藤　達也</v>
          </cell>
          <cell r="P206" t="str">
            <v>052-603-9029</v>
          </cell>
          <cell r="Q206" t="str">
            <v>t-kondo@he.aichi-steel.co.jp</v>
          </cell>
          <cell r="R206">
            <v>4768666</v>
          </cell>
          <cell r="S206" t="str">
            <v xml:space="preserve">愛知県東海市荒尾町ワノ割1番地 </v>
          </cell>
          <cell r="T206" t="str">
            <v>取締役社長</v>
          </cell>
          <cell r="U206" t="str">
            <v>藤岡　高広</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高本</v>
          </cell>
          <cell r="I207" t="str">
            <v>宮田</v>
          </cell>
          <cell r="J207" t="str">
            <v>素形材室</v>
          </cell>
          <cell r="K207" t="str">
            <v>中国</v>
          </cell>
          <cell r="L207" t="str">
            <v>東邦工業株式会社</v>
          </cell>
          <cell r="M207" t="str">
            <v>業務課</v>
          </cell>
          <cell r="N207" t="str">
            <v>課長</v>
          </cell>
          <cell r="O207" t="str">
            <v>藤　弘泰</v>
          </cell>
          <cell r="P207" t="str">
            <v>0827-63-5510</v>
          </cell>
          <cell r="Q207" t="str">
            <v>h_fuji@ondo.co.jp</v>
          </cell>
          <cell r="R207">
            <v>7401425</v>
          </cell>
          <cell r="S207" t="str">
            <v xml:space="preserve">山口県岩国市由宇町南沖2丁目1番1号 </v>
          </cell>
          <cell r="T207" t="str">
            <v>代表取締役社長</v>
          </cell>
          <cell r="U207" t="str">
            <v>山岡　孝</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中間</v>
          </cell>
          <cell r="I208" t="str">
            <v>梶野</v>
          </cell>
          <cell r="J208" t="str">
            <v>情通課</v>
          </cell>
          <cell r="K208" t="str">
            <v>北海道</v>
          </cell>
          <cell r="L208" t="str">
            <v>株式会社デンソーエレクトロニクス</v>
          </cell>
          <cell r="M208" t="str">
            <v>経営企画課</v>
          </cell>
          <cell r="N208" t="str">
            <v/>
          </cell>
          <cell r="O208" t="str">
            <v>野々山　幸一</v>
          </cell>
          <cell r="P208" t="str">
            <v>0123-47-8820</v>
          </cell>
          <cell r="Q208" t="str">
            <v>kouichi_nonoyama@denso-electronics.co.jp</v>
          </cell>
          <cell r="R208">
            <v>660051</v>
          </cell>
          <cell r="S208" t="str">
            <v xml:space="preserve">北海道千歳市泉沢1007-195 </v>
          </cell>
          <cell r="T208" t="str">
            <v>代表取締役</v>
          </cell>
          <cell r="U208" t="str">
            <v>杉本　正和</v>
          </cell>
        </row>
        <row r="209">
          <cell r="A209" t="str">
            <v>5340000</v>
          </cell>
          <cell r="B209">
            <v>534</v>
          </cell>
          <cell r="C209">
            <v>0</v>
          </cell>
          <cell r="D209" t="str">
            <v>A</v>
          </cell>
          <cell r="E209" t="str">
            <v>一次</v>
          </cell>
          <cell r="F209" t="str">
            <v>株式会社リケンCKJV</v>
          </cell>
          <cell r="G209" t="str">
            <v>国内立地推進事業費補助金</v>
          </cell>
          <cell r="H209" t="str">
            <v>栗生澤</v>
          </cell>
          <cell r="I209" t="str">
            <v>中田</v>
          </cell>
          <cell r="J209" t="str">
            <v>素形室</v>
          </cell>
          <cell r="K209" t="str">
            <v>中部</v>
          </cell>
          <cell r="L209" t="str">
            <v>株式会社リケンCKJV</v>
          </cell>
          <cell r="M209" t="str">
            <v/>
          </cell>
          <cell r="N209" t="str">
            <v>常務取締役</v>
          </cell>
          <cell r="O209" t="str">
            <v>大橋 一善</v>
          </cell>
          <cell r="P209" t="str">
            <v>0766-21-1448</v>
          </cell>
          <cell r="Q209" t="str">
            <v>oohashi@ckmetals.co.jp
nishi@ckrikenjv.jp</v>
          </cell>
          <cell r="R209">
            <v>9330983</v>
          </cell>
          <cell r="S209" t="str">
            <v xml:space="preserve">富山県高岡市守護町二丁目12 番1 号 </v>
          </cell>
          <cell r="T209" t="str">
            <v>代表取締役社長</v>
          </cell>
          <cell r="U209" t="str">
            <v>釣谷 宏行</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中間</v>
          </cell>
          <cell r="I210" t="str">
            <v>梶野</v>
          </cell>
          <cell r="J210" t="str">
            <v>非鉄課</v>
          </cell>
          <cell r="K210" t="str">
            <v>近畿</v>
          </cell>
          <cell r="L210" t="str">
            <v>第一稀元素化学工業株式会社</v>
          </cell>
          <cell r="M210" t="str">
            <v/>
          </cell>
          <cell r="N210" t="str">
            <v>企画室課長</v>
          </cell>
          <cell r="O210" t="str">
            <v>板橋 正幸</v>
          </cell>
          <cell r="P210" t="str">
            <v>06-6682-1194</v>
          </cell>
          <cell r="Q210" t="str">
            <v>m_itahashi@dkkk.co.jp</v>
          </cell>
          <cell r="R210">
            <v>5590025</v>
          </cell>
          <cell r="S210" t="str">
            <v xml:space="preserve">大阪府大阪市住之江区平林南１－６－３８ </v>
          </cell>
          <cell r="T210" t="str">
            <v>代表取締役社長</v>
          </cell>
          <cell r="U210" t="str">
            <v>井上 剛</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栗生澤</v>
          </cell>
          <cell r="I211" t="str">
            <v>中田</v>
          </cell>
          <cell r="J211" t="str">
            <v>素形室</v>
          </cell>
          <cell r="K211" t="str">
            <v>中国</v>
          </cell>
          <cell r="L211" t="str">
            <v>リョービ株式会社</v>
          </cell>
          <cell r="M211" t="str">
            <v>総務課</v>
          </cell>
          <cell r="N211" t="str">
            <v>主任</v>
          </cell>
          <cell r="O211" t="str">
            <v>長島 博之</v>
          </cell>
          <cell r="P211" t="str">
            <v>0847-41-1143</v>
          </cell>
          <cell r="Q211" t="str">
            <v>hiro-nagashima@ryobi-group.co.jp</v>
          </cell>
          <cell r="R211">
            <v>7260033</v>
          </cell>
          <cell r="S211" t="str">
            <v xml:space="preserve">広島県府中市目崎町７６２ </v>
          </cell>
          <cell r="T211" t="str">
            <v>代表取締役社長</v>
          </cell>
          <cell r="U211" t="str">
            <v>浦上 彰</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高本</v>
          </cell>
          <cell r="I212" t="str">
            <v>宮田</v>
          </cell>
          <cell r="J212" t="str">
            <v>化学課</v>
          </cell>
          <cell r="K212" t="str">
            <v/>
          </cell>
          <cell r="L212" t="str">
            <v>東海カーボン株式会社</v>
          </cell>
          <cell r="M212" t="str">
            <v>ファインカーボン事業部 事業部管理部</v>
          </cell>
          <cell r="N212" t="str">
            <v>部長</v>
          </cell>
          <cell r="O212" t="str">
            <v>藤田 明生</v>
          </cell>
          <cell r="P212" t="str">
            <v>03-3746- 5197</v>
          </cell>
          <cell r="Q212" t="str">
            <v>afujita@tokaicarbon.co.jp</v>
          </cell>
          <cell r="R212">
            <v>1070061</v>
          </cell>
          <cell r="S212" t="str">
            <v>東京都港区北青山一丁目２番３号 青山ビル</v>
          </cell>
          <cell r="T212" t="str">
            <v>代表取締役社長</v>
          </cell>
          <cell r="U212" t="str">
            <v>工藤　能成</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米山</v>
          </cell>
          <cell r="I213" t="str">
            <v>高本</v>
          </cell>
          <cell r="J213" t="str">
            <v>情通課</v>
          </cell>
          <cell r="K213" t="str">
            <v>関東</v>
          </cell>
          <cell r="L213" t="str">
            <v>京浜光膜工業株式会社</v>
          </cell>
          <cell r="M213" t="str">
            <v xml:space="preserve">営業部 </v>
          </cell>
          <cell r="N213" t="str">
            <v xml:space="preserve">部長 </v>
          </cell>
          <cell r="O213" t="str">
            <v>飯山　渉</v>
          </cell>
          <cell r="P213" t="str">
            <v>0463-87-2002</v>
          </cell>
          <cell r="Q213" t="str">
            <v>iiyama@keihin-opt.co.jp</v>
          </cell>
          <cell r="R213">
            <v>2150024</v>
          </cell>
          <cell r="S213" t="str">
            <v xml:space="preserve">神奈川県川崎市麻生区白鳥1-13-8 </v>
          </cell>
          <cell r="T213" t="str">
            <v>代表取締役社長</v>
          </cell>
          <cell r="U213" t="str">
            <v>グァルディア　まゆみ</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梶野</v>
          </cell>
          <cell r="I214" t="str">
            <v>中間</v>
          </cell>
          <cell r="J214" t="str">
            <v>非鉄課</v>
          </cell>
          <cell r="K214" t="str">
            <v>関東</v>
          </cell>
          <cell r="L214" t="str">
            <v>三井金属鉱業株式会社</v>
          </cell>
          <cell r="M214" t="str">
            <v>上尾事業所</v>
          </cell>
          <cell r="N214" t="str">
            <v>製造課長　設備係</v>
          </cell>
          <cell r="O214" t="str">
            <v>関　実</v>
          </cell>
          <cell r="P214" t="str">
            <v>048-777-2708</v>
          </cell>
          <cell r="Q214" t="str">
            <v>mseki@mitsui-kinzoku.co.jp</v>
          </cell>
          <cell r="R214">
            <v>3620017</v>
          </cell>
          <cell r="S214" t="str">
            <v xml:space="preserve">埼玉県上尾市二ツ宮６ ５ ６ 番地２ </v>
          </cell>
          <cell r="T214" t="str">
            <v>代表取締役社長</v>
          </cell>
          <cell r="U214" t="str">
            <v>仙田 貞雄</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米山</v>
          </cell>
          <cell r="I215" t="str">
            <v>高本</v>
          </cell>
          <cell r="J215" t="str">
            <v>自動車課</v>
          </cell>
          <cell r="K215" t="str">
            <v/>
          </cell>
          <cell r="L215" t="str">
            <v>マツカワモータトロニックス株式会社</v>
          </cell>
          <cell r="M215" t="str">
            <v>モータトロニックス研究所</v>
          </cell>
          <cell r="N215" t="str">
            <v>取締役本部長</v>
          </cell>
          <cell r="O215" t="str">
            <v>北澤 完治</v>
          </cell>
          <cell r="P215" t="str">
            <v>0265-56-5432</v>
          </cell>
          <cell r="Q215" t="str">
            <v>kanji-kitazawa@tamagawa-seiki.co.jp</v>
          </cell>
          <cell r="R215">
            <v>3993303</v>
          </cell>
          <cell r="S215" t="str">
            <v xml:space="preserve">長野県下伊那郡松川町元大島3176-25 </v>
          </cell>
          <cell r="T215" t="str">
            <v>代表取締役</v>
          </cell>
          <cell r="U215" t="str">
            <v>原田 豊孝</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米山</v>
          </cell>
          <cell r="I216" t="str">
            <v>高本</v>
          </cell>
          <cell r="J216" t="str">
            <v>自動車課</v>
          </cell>
          <cell r="K216" t="str">
            <v/>
          </cell>
          <cell r="L216" t="str">
            <v>多摩川モバイル電装株式会社</v>
          </cell>
          <cell r="M216" t="str">
            <v/>
          </cell>
          <cell r="N216" t="str">
            <v>代表取締役</v>
          </cell>
          <cell r="O216" t="str">
            <v>尾関 方隆</v>
          </cell>
          <cell r="P216" t="str">
            <v/>
          </cell>
          <cell r="Q216" t="str">
            <v/>
          </cell>
          <cell r="R216">
            <v>330134</v>
          </cell>
          <cell r="S216" t="str">
            <v xml:space="preserve">青森県三沢市大津2-100-1 </v>
          </cell>
          <cell r="T216" t="str">
            <v>代表取締役</v>
          </cell>
          <cell r="U216" t="str">
            <v>大久保 茂</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米山</v>
          </cell>
          <cell r="I217" t="str">
            <v>高本</v>
          </cell>
          <cell r="J217" t="str">
            <v>自動車課</v>
          </cell>
          <cell r="K217" t="str">
            <v/>
          </cell>
          <cell r="L217" t="str">
            <v>多摩川精機株式会社</v>
          </cell>
          <cell r="M217" t="str">
            <v/>
          </cell>
          <cell r="N217" t="str">
            <v>代表取締役</v>
          </cell>
          <cell r="O217" t="str">
            <v>原田 豊孝</v>
          </cell>
          <cell r="P217" t="str">
            <v/>
          </cell>
          <cell r="Q217" t="str">
            <v/>
          </cell>
          <cell r="R217">
            <v>3950068</v>
          </cell>
          <cell r="S217" t="str">
            <v xml:space="preserve">長野県飯田市大休1879 </v>
          </cell>
          <cell r="T217" t="str">
            <v>代表取締役</v>
          </cell>
          <cell r="U217" t="str">
            <v>萩本 範文</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米山</v>
          </cell>
          <cell r="I218" t="str">
            <v>高本</v>
          </cell>
          <cell r="J218" t="str">
            <v>自動車課</v>
          </cell>
          <cell r="K218" t="str">
            <v/>
          </cell>
          <cell r="L218" t="str">
            <v>多摩川マイクロテップ株式会社</v>
          </cell>
          <cell r="M218" t="str">
            <v/>
          </cell>
          <cell r="N218" t="str">
            <v>代表取締役</v>
          </cell>
          <cell r="O218" t="str">
            <v>大久保 茂</v>
          </cell>
          <cell r="P218" t="str">
            <v/>
          </cell>
          <cell r="Q218" t="str">
            <v/>
          </cell>
          <cell r="R218">
            <v>3950813</v>
          </cell>
          <cell r="S218" t="str">
            <v xml:space="preserve">長野県飯田市毛賀1 0 2 0 </v>
          </cell>
          <cell r="T218" t="str">
            <v>代表取締役</v>
          </cell>
          <cell r="U218" t="str">
            <v>尾関 方隆</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米山</v>
          </cell>
          <cell r="I219" t="str">
            <v>高本</v>
          </cell>
          <cell r="J219" t="str">
            <v>素形材室</v>
          </cell>
          <cell r="K219" t="str">
            <v>関東</v>
          </cell>
          <cell r="L219" t="str">
            <v>矢島工業株式会社</v>
          </cell>
          <cell r="M219" t="str">
            <v>管理部</v>
          </cell>
          <cell r="N219" t="str">
            <v>部長</v>
          </cell>
          <cell r="O219" t="str">
            <v>小野寺 成悦</v>
          </cell>
          <cell r="P219" t="str">
            <v>0276-31-1311</v>
          </cell>
          <cell r="Q219" t="str">
            <v>onodera@syms.co.jp</v>
          </cell>
          <cell r="R219">
            <v>3730032</v>
          </cell>
          <cell r="S219" t="str">
            <v xml:space="preserve">群馬県太田市新野町９４４番地 </v>
          </cell>
          <cell r="T219" t="str">
            <v>代表取締役</v>
          </cell>
          <cell r="U219" t="str">
            <v>横山 溥</v>
          </cell>
        </row>
        <row r="220">
          <cell r="A220" t="str">
            <v>5660000</v>
          </cell>
          <cell r="B220">
            <v>566</v>
          </cell>
          <cell r="C220">
            <v>0</v>
          </cell>
          <cell r="D220" t="str">
            <v>A</v>
          </cell>
          <cell r="E220" t="str">
            <v>一次</v>
          </cell>
          <cell r="F220" t="str">
            <v>株式会社 三国東洋</v>
          </cell>
          <cell r="G220" t="str">
            <v>三国東洋 第３工場建設事業</v>
          </cell>
          <cell r="H220" t="str">
            <v>梶野</v>
          </cell>
          <cell r="I220" t="str">
            <v>中間</v>
          </cell>
          <cell r="J220" t="str">
            <v>情通課</v>
          </cell>
          <cell r="K220" t="str">
            <v>関東</v>
          </cell>
          <cell r="L220" t="str">
            <v>株式会社 三国東洋</v>
          </cell>
          <cell r="M220" t="str">
            <v/>
          </cell>
          <cell r="N220" t="str">
            <v>専務取締役</v>
          </cell>
          <cell r="O220" t="str">
            <v>木我　謙一</v>
          </cell>
          <cell r="P220" t="str">
            <v>025-792-7950</v>
          </cell>
          <cell r="Q220" t="str">
            <v>k-kiga@mikunitoyo.com</v>
          </cell>
          <cell r="R220">
            <v>9460035</v>
          </cell>
          <cell r="S220" t="str">
            <v xml:space="preserve">新潟県魚沼市十日町字西３ ５ ２ － ３ 番地 </v>
          </cell>
          <cell r="T220" t="str">
            <v>代表取締役</v>
          </cell>
          <cell r="U220" t="str">
            <v>木我 敏男</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米山</v>
          </cell>
          <cell r="I221" t="str">
            <v>高本</v>
          </cell>
          <cell r="J221" t="str">
            <v>化学課</v>
          </cell>
          <cell r="K221" t="str">
            <v>関東</v>
          </cell>
          <cell r="L221" t="str">
            <v>協栄産業株式会社</v>
          </cell>
          <cell r="M221" t="str">
            <v xml:space="preserve">社長室 </v>
          </cell>
          <cell r="N221" t="str">
            <v xml:space="preserve">経営企画担当 主任調査役 </v>
          </cell>
          <cell r="O221" t="str">
            <v>高松 勝</v>
          </cell>
          <cell r="P221" t="str">
            <v>0275-22-7988</v>
          </cell>
          <cell r="Q221" t="str">
            <v>m-takamatsu@kyoei-rg.co.jp</v>
          </cell>
          <cell r="R221">
            <v>3230807</v>
          </cell>
          <cell r="S221" t="str">
            <v xml:space="preserve">栃木県小山市城東2丁目32番17号 </v>
          </cell>
          <cell r="T221" t="str">
            <v>代表取締役</v>
          </cell>
          <cell r="U221" t="str">
            <v>古澤　栄一</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高本</v>
          </cell>
          <cell r="I222" t="str">
            <v>米山</v>
          </cell>
          <cell r="J222" t="str">
            <v>情通課</v>
          </cell>
          <cell r="K222" t="str">
            <v>中部</v>
          </cell>
          <cell r="L222" t="str">
            <v>株式会社東芝 セミコンダクター＆ストレージプロダクツ社</v>
          </cell>
          <cell r="M222" t="str">
            <v>メモリ事業部 メモリ企画・生産管理部</v>
          </cell>
          <cell r="N222" t="str">
            <v>参事</v>
          </cell>
          <cell r="O222" t="str">
            <v>西崎 修史</v>
          </cell>
          <cell r="P222" t="str">
            <v>03-3457-3394</v>
          </cell>
          <cell r="Q222" t="str">
            <v>shuji.nishizaki@toshiba.co.jp</v>
          </cell>
          <cell r="R222">
            <v>1058001</v>
          </cell>
          <cell r="S222" t="str">
            <v xml:space="preserve">東京都港区芝浦一丁目1 番1 号 </v>
          </cell>
          <cell r="T222" t="str">
            <v>代表執行役社長</v>
          </cell>
          <cell r="U222" t="str">
            <v>佐々木　則夫</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米山</v>
          </cell>
          <cell r="I223" t="str">
            <v>高本</v>
          </cell>
          <cell r="J223" t="str">
            <v>素形材室</v>
          </cell>
          <cell r="K223" t="str">
            <v>関東</v>
          </cell>
          <cell r="L223" t="str">
            <v>株式会社山岸製作所</v>
          </cell>
          <cell r="M223" t="str">
            <v/>
          </cell>
          <cell r="N223" t="str">
            <v>専務取締役</v>
          </cell>
          <cell r="O223" t="str">
            <v>山岸　祐二</v>
          </cell>
          <cell r="P223" t="str">
            <v>027-360-4100</v>
          </cell>
          <cell r="Q223" t="str">
            <v>info@yamagishi-ss.com</v>
          </cell>
          <cell r="R223">
            <v>3700081</v>
          </cell>
          <cell r="S223" t="str">
            <v xml:space="preserve">群馬県高崎市浜川町590-23 </v>
          </cell>
          <cell r="T223" t="str">
            <v>代表取締役</v>
          </cell>
          <cell r="U223" t="str">
            <v>山岸　良一</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米山</v>
          </cell>
          <cell r="I224" t="str">
            <v>高本</v>
          </cell>
          <cell r="J224" t="str">
            <v>情通課</v>
          </cell>
          <cell r="K224" t="str">
            <v>東北</v>
          </cell>
          <cell r="L224" t="str">
            <v>株式会社ANOVA</v>
          </cell>
          <cell r="M224" t="str">
            <v>常務取締役</v>
          </cell>
          <cell r="N224" t="str">
            <v>製造統括部　部長</v>
          </cell>
          <cell r="O224" t="str">
            <v>小林 誠</v>
          </cell>
          <cell r="P224" t="str">
            <v>0175-71-0336</v>
          </cell>
          <cell r="Q224" t="str">
            <v>m_kobayashi@anova.jp</v>
          </cell>
          <cell r="R224">
            <v>393212</v>
          </cell>
          <cell r="S224" t="str">
            <v xml:space="preserve">青森県上北郡六ヶ所村大字尾駮字弥栄平115 番地4 </v>
          </cell>
          <cell r="T224" t="str">
            <v>代表取締役</v>
          </cell>
          <cell r="U224" t="str">
            <v>谷川 年行</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梶野</v>
          </cell>
          <cell r="I225" t="str">
            <v>中間</v>
          </cell>
          <cell r="J225" t="str">
            <v>化学課</v>
          </cell>
          <cell r="K225" t="str">
            <v>中国</v>
          </cell>
          <cell r="L225" t="str">
            <v>宇部興産株式会社</v>
          </cell>
          <cell r="M225" t="str">
            <v>化学生産・技術本部　生産統括部</v>
          </cell>
          <cell r="N225" t="str">
            <v>宇部ケミカル工場　工場管理グループ　管理チーム</v>
          </cell>
          <cell r="O225" t="str">
            <v>中司　真</v>
          </cell>
          <cell r="P225" t="str">
            <v>0836-31-2112</v>
          </cell>
          <cell r="Q225" t="str">
            <v>29313u@ube-ind.co.jp</v>
          </cell>
          <cell r="R225">
            <v>7550067</v>
          </cell>
          <cell r="S225" t="str">
            <v xml:space="preserve">山口県宇部市大字小串1978-96 </v>
          </cell>
          <cell r="T225" t="str">
            <v>代表取締役社長</v>
          </cell>
          <cell r="U225" t="str">
            <v>竹下　道夫</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中間</v>
          </cell>
          <cell r="I226" t="str">
            <v>梶野</v>
          </cell>
          <cell r="J226" t="str">
            <v>非鉄課</v>
          </cell>
          <cell r="K226" t="str">
            <v>近畿</v>
          </cell>
          <cell r="L226" t="str">
            <v>信越化学工業株式会社</v>
          </cell>
          <cell r="M226" t="str">
            <v/>
          </cell>
          <cell r="N226" t="str">
            <v>マグネット生産管理部長</v>
          </cell>
          <cell r="O226" t="str">
            <v>松本　福二</v>
          </cell>
          <cell r="P226" t="str">
            <v>0778-21-8171</v>
          </cell>
          <cell r="Q226" t="str">
            <v>f.matsumoto@shinetsu.jp</v>
          </cell>
          <cell r="R226">
            <v>9150802</v>
          </cell>
          <cell r="S226" t="str">
            <v xml:space="preserve">福井県越前市北府2丁目1 - 5 </v>
          </cell>
          <cell r="T226" t="str">
            <v>代表取締役社長</v>
          </cell>
          <cell r="U226" t="str">
            <v>森　俊三</v>
          </cell>
        </row>
        <row r="227">
          <cell r="A227" t="str">
            <v>5910000</v>
          </cell>
          <cell r="B227">
            <v>591</v>
          </cell>
          <cell r="C227">
            <v>0</v>
          </cell>
          <cell r="D227" t="str">
            <v>A</v>
          </cell>
          <cell r="E227" t="str">
            <v>一次</v>
          </cell>
          <cell r="F227" t="str">
            <v>日本ゼオン株式会社</v>
          </cell>
          <cell r="G227" t="str">
            <v>光学フィルム製造事業</v>
          </cell>
          <cell r="H227" t="str">
            <v>梶野</v>
          </cell>
          <cell r="I227" t="str">
            <v>中間</v>
          </cell>
          <cell r="J227" t="str">
            <v>化学課</v>
          </cell>
          <cell r="K227" t="str">
            <v>中部</v>
          </cell>
          <cell r="L227" t="str">
            <v>日本ゼオン株式会社</v>
          </cell>
          <cell r="M227" t="str">
            <v>高機能樹脂・部材事業部</v>
          </cell>
          <cell r="N227" t="str">
            <v>事業戦略室長</v>
          </cell>
          <cell r="O227" t="str">
            <v>宮城　孝一</v>
          </cell>
          <cell r="P227" t="str">
            <v>03-3216-1793</v>
          </cell>
          <cell r="Q227" t="str">
            <v>K.Miyagi@zeon.co.jp</v>
          </cell>
          <cell r="R227">
            <v>9330981</v>
          </cell>
          <cell r="S227" t="str">
            <v xml:space="preserve">富山県高岡市二上新４２２－１ </v>
          </cell>
          <cell r="T227" t="str">
            <v>代表取締役社長</v>
          </cell>
          <cell r="U227" t="str">
            <v>古河　直純</v>
          </cell>
        </row>
        <row r="228">
          <cell r="A228" t="str">
            <v>5910001</v>
          </cell>
          <cell r="B228">
            <v>591</v>
          </cell>
          <cell r="C228">
            <v>1</v>
          </cell>
          <cell r="D228" t="str">
            <v>A</v>
          </cell>
          <cell r="E228" t="str">
            <v>一次</v>
          </cell>
          <cell r="F228" t="str">
            <v>株式会社オプテス</v>
          </cell>
          <cell r="G228" t="str">
            <v>光学フィルム製造事業</v>
          </cell>
          <cell r="H228" t="str">
            <v>梶野</v>
          </cell>
          <cell r="I228" t="str">
            <v>中間</v>
          </cell>
          <cell r="J228" t="str">
            <v>化学課</v>
          </cell>
          <cell r="K228" t="str">
            <v>中部</v>
          </cell>
          <cell r="L228" t="str">
            <v>株式会社オプテス</v>
          </cell>
          <cell r="M228" t="str">
            <v/>
          </cell>
          <cell r="N228" t="str">
            <v>経理責任者</v>
          </cell>
          <cell r="O228" t="str">
            <v>末継</v>
          </cell>
          <cell r="P228" t="str">
            <v>0766-32-1590</v>
          </cell>
          <cell r="Q228" t="str">
            <v>G.Suetugu@zeon.co.jp</v>
          </cell>
          <cell r="R228">
            <v>1000005</v>
          </cell>
          <cell r="S228" t="str">
            <v>東京都千代田区丸の内１－６－２ 新丸の内センタービル</v>
          </cell>
          <cell r="T228" t="str">
            <v>代表取締役</v>
          </cell>
          <cell r="U228" t="str">
            <v>植田　恒久</v>
          </cell>
        </row>
        <row r="229">
          <cell r="A229" t="str">
            <v>5950000</v>
          </cell>
          <cell r="B229">
            <v>595</v>
          </cell>
          <cell r="C229">
            <v>0</v>
          </cell>
          <cell r="D229" t="str">
            <v>A</v>
          </cell>
          <cell r="E229" t="str">
            <v>一次</v>
          </cell>
          <cell r="F229" t="str">
            <v>KYBキャダック株式会社</v>
          </cell>
          <cell r="G229" t="str">
            <v>新工場の建設</v>
          </cell>
          <cell r="H229" t="str">
            <v>中田</v>
          </cell>
          <cell r="I229" t="str">
            <v>栗生澤</v>
          </cell>
          <cell r="J229" t="str">
            <v>産機課</v>
          </cell>
          <cell r="K229" t="str">
            <v>関東</v>
          </cell>
          <cell r="L229" t="str">
            <v>KYBキャダック株式会社</v>
          </cell>
          <cell r="M229" t="str">
            <v/>
          </cell>
          <cell r="N229" t="str">
            <v>総務課長</v>
          </cell>
          <cell r="O229" t="str">
            <v>飯田　忠男</v>
          </cell>
          <cell r="P229" t="str">
            <v>0263-66-2150</v>
          </cell>
          <cell r="Q229" t="str">
            <v>iida-tad@kybcadac.jp</v>
          </cell>
          <cell r="R229">
            <v>3997502</v>
          </cell>
          <cell r="S229" t="str">
            <v xml:space="preserve">長野県東筑摩郡筑北村東条1088番地 </v>
          </cell>
          <cell r="T229" t="str">
            <v>代表取締役</v>
          </cell>
          <cell r="U229" t="str">
            <v>伊藤　滋</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米山</v>
          </cell>
          <cell r="I230" t="str">
            <v>高本</v>
          </cell>
          <cell r="J230" t="str">
            <v>情通課</v>
          </cell>
          <cell r="K230" t="str">
            <v>北海道</v>
          </cell>
          <cell r="L230" t="str">
            <v>スフェラーパワー株式会社</v>
          </cell>
          <cell r="M230" t="str">
            <v>恵庭事業所</v>
          </cell>
          <cell r="N230" t="str">
            <v>副本部長</v>
          </cell>
          <cell r="O230" t="str">
            <v>稲川 郁夫</v>
          </cell>
          <cell r="P230" t="str">
            <v>0123-34-2100</v>
          </cell>
          <cell r="Q230" t="str">
            <v>inagawa@kyosemi.co.jp
i.inagawa@sphelarpower.com</v>
          </cell>
          <cell r="R230">
            <v>611405</v>
          </cell>
          <cell r="S230" t="str">
            <v xml:space="preserve">北海道恵庭市戸磯385-31 </v>
          </cell>
          <cell r="T230" t="str">
            <v>代表取締役社長</v>
          </cell>
          <cell r="U230" t="str">
            <v>中田 仗祐</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宮田</v>
          </cell>
          <cell r="I231" t="str">
            <v>米山</v>
          </cell>
          <cell r="J231" t="str">
            <v>繊維課</v>
          </cell>
          <cell r="K231" t="str">
            <v>近畿</v>
          </cell>
          <cell r="L231" t="str">
            <v>株式会社島精機製作所</v>
          </cell>
          <cell r="M231" t="str">
            <v>総務人事部</v>
          </cell>
          <cell r="N231" t="str">
            <v>部長代理</v>
          </cell>
          <cell r="O231" t="str">
            <v>今井 博文</v>
          </cell>
          <cell r="P231" t="str">
            <v>073-474-8208</v>
          </cell>
          <cell r="Q231" t="str">
            <v>h.imai@shimaseiki.co.jp</v>
          </cell>
          <cell r="R231">
            <v>6410003</v>
          </cell>
          <cell r="S231" t="str">
            <v xml:space="preserve">和歌山県和歌山市坂田85番地 </v>
          </cell>
          <cell r="T231" t="str">
            <v>代表取締役社長</v>
          </cell>
          <cell r="U231" t="str">
            <v>島 正博</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栗生澤</v>
          </cell>
          <cell r="I232" t="str">
            <v>宮田</v>
          </cell>
          <cell r="J232" t="str">
            <v>化学課</v>
          </cell>
          <cell r="K232" t="str">
            <v>関東</v>
          </cell>
          <cell r="L232" t="str">
            <v>株式会社 青木科学研究所</v>
          </cell>
          <cell r="M232" t="str">
            <v>プロジェクト本部</v>
          </cell>
          <cell r="N232" t="str">
            <v>本部長付</v>
          </cell>
          <cell r="O232" t="str">
            <v>大平　博文</v>
          </cell>
          <cell r="P232" t="str">
            <v>03-3403-4301</v>
          </cell>
          <cell r="Q232" t="str">
            <v>hohira@lubrolene.co.jp</v>
          </cell>
          <cell r="R232">
            <v>1066118</v>
          </cell>
          <cell r="S232" t="str">
            <v>東京都港区六本木6-10-1 六本木ヒルズ森タワー18階</v>
          </cell>
          <cell r="T232" t="str">
            <v>代表取締役</v>
          </cell>
          <cell r="U232" t="str">
            <v>青木　久治</v>
          </cell>
        </row>
        <row r="233">
          <cell r="A233" t="str">
            <v>6110000</v>
          </cell>
          <cell r="B233">
            <v>611</v>
          </cell>
          <cell r="C233">
            <v>0</v>
          </cell>
          <cell r="D233" t="str">
            <v>A</v>
          </cell>
          <cell r="E233" t="str">
            <v>一次</v>
          </cell>
          <cell r="F233" t="str">
            <v>曙ブレーキ工業株式会社</v>
          </cell>
          <cell r="G233" t="str">
            <v>次世代生産設備立上げ</v>
          </cell>
          <cell r="H233" t="str">
            <v>中間</v>
          </cell>
          <cell r="I233" t="str">
            <v>梶野</v>
          </cell>
          <cell r="J233" t="str">
            <v>自動車課</v>
          </cell>
          <cell r="K233" t="str">
            <v/>
          </cell>
          <cell r="L233" t="str">
            <v>曙ブレーキ工業株式会社</v>
          </cell>
          <cell r="M233" t="str">
            <v>総務部総務課</v>
          </cell>
          <cell r="N233" t="str">
            <v>課長 兼 ファシリティマネジメントリーダー</v>
          </cell>
          <cell r="O233" t="str">
            <v>小貫　賢次</v>
          </cell>
          <cell r="P233" t="str">
            <v>048-560-1500</v>
          </cell>
          <cell r="Q233" t="str">
            <v>konuki@akebono-brake.com</v>
          </cell>
          <cell r="R233">
            <v>3390001</v>
          </cell>
          <cell r="S233" t="str">
            <v xml:space="preserve">埼玉県さいたま市岩槻区大字鹿室1190 </v>
          </cell>
          <cell r="T233" t="str">
            <v>代表取締役 会長兼社長</v>
          </cell>
          <cell r="U233" t="str">
            <v>信元　久隆</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中間</v>
          </cell>
          <cell r="I234" t="str">
            <v>梶野</v>
          </cell>
          <cell r="J234" t="str">
            <v>自動車課</v>
          </cell>
          <cell r="K234" t="str">
            <v/>
          </cell>
          <cell r="L234" t="str">
            <v>曙ブレーキ山形製造株式会社</v>
          </cell>
          <cell r="M234" t="str">
            <v/>
          </cell>
          <cell r="N234" t="str">
            <v>代表取締役 社長</v>
          </cell>
          <cell r="O234" t="str">
            <v>黒羽　七郎</v>
          </cell>
          <cell r="P234" t="str">
            <v>0237-83-1111</v>
          </cell>
          <cell r="Q234" t="str">
            <v/>
          </cell>
          <cell r="R234">
            <v>9910061</v>
          </cell>
          <cell r="S234" t="str">
            <v xml:space="preserve">山形県寒河江市中央団地161-3 </v>
          </cell>
          <cell r="T234" t="str">
            <v>代表取締役 社長</v>
          </cell>
          <cell r="U234" t="str">
            <v>黒羽　七郎</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中間</v>
          </cell>
          <cell r="I235" t="str">
            <v>梶野</v>
          </cell>
          <cell r="J235" t="str">
            <v>自動車課</v>
          </cell>
          <cell r="K235" t="str">
            <v/>
          </cell>
          <cell r="L235" t="str">
            <v>曙ブレーキ岩槻製造株式会社</v>
          </cell>
          <cell r="M235" t="str">
            <v/>
          </cell>
          <cell r="N235" t="str">
            <v>代表取締役 社長</v>
          </cell>
          <cell r="O235" t="str">
            <v>金子　正志</v>
          </cell>
          <cell r="P235" t="str">
            <v>048-794-4111</v>
          </cell>
          <cell r="Q235" t="str">
            <v/>
          </cell>
          <cell r="R235">
            <v>7101201</v>
          </cell>
          <cell r="S235" t="str">
            <v xml:space="preserve">岡山県総社市久代1966-8 </v>
          </cell>
          <cell r="T235" t="str">
            <v>代表取締役 社長</v>
          </cell>
          <cell r="U235" t="str">
            <v>金子　正志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中間</v>
          </cell>
          <cell r="I236" t="str">
            <v>梶野</v>
          </cell>
          <cell r="J236" t="str">
            <v>自動車課</v>
          </cell>
          <cell r="K236" t="str">
            <v/>
          </cell>
          <cell r="L236" t="str">
            <v>曙ブレーキ山陽製造株式会社</v>
          </cell>
          <cell r="M236" t="str">
            <v/>
          </cell>
          <cell r="N236" t="str">
            <v>代表取締役 社長</v>
          </cell>
          <cell r="O236" t="str">
            <v>河原　光祥</v>
          </cell>
          <cell r="P236" t="str">
            <v>0866-96-2111</v>
          </cell>
          <cell r="Q236" t="str">
            <v/>
          </cell>
          <cell r="R236">
            <v>3480052</v>
          </cell>
          <cell r="S236" t="str">
            <v xml:space="preserve">埼玉県羽生市東５ － ４ － ７ １ </v>
          </cell>
          <cell r="T236" t="str">
            <v>代表取締役 社長</v>
          </cell>
          <cell r="U236" t="str">
            <v>河原　光祥</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中田</v>
          </cell>
          <cell r="I237" t="str">
            <v>宮田</v>
          </cell>
          <cell r="J237" t="str">
            <v/>
          </cell>
          <cell r="K237" t="str">
            <v>近畿</v>
          </cell>
          <cell r="L237" t="str">
            <v>川崎重工業株式会社</v>
          </cell>
          <cell r="M237" t="str">
            <v>ガスタービンビジネスセンター</v>
          </cell>
          <cell r="N237" t="str">
            <v>管理部管理課　基幹職</v>
          </cell>
          <cell r="O237" t="str">
            <v>山本　英史</v>
          </cell>
          <cell r="P237" t="str">
            <v>078-921-1570</v>
          </cell>
          <cell r="Q237" t="str">
            <v>yamamoto_hide@khi.co.jp</v>
          </cell>
          <cell r="R237">
            <v>6530832</v>
          </cell>
          <cell r="S237" t="str">
            <v xml:space="preserve">神戸市長田区御船通4丁目1番地 </v>
          </cell>
          <cell r="T237" t="str">
            <v>代表取締役</v>
          </cell>
          <cell r="U237" t="str">
            <v>長谷川 聰</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中田</v>
          </cell>
          <cell r="I238" t="str">
            <v>宮田</v>
          </cell>
          <cell r="J238" t="str">
            <v/>
          </cell>
          <cell r="K238" t="str">
            <v>近畿</v>
          </cell>
          <cell r="L238" t="str">
            <v>上村航機株式会社</v>
          </cell>
          <cell r="M238" t="str">
            <v/>
          </cell>
          <cell r="N238" t="str">
            <v>企画室長</v>
          </cell>
          <cell r="O238" t="str">
            <v>白川　滋</v>
          </cell>
          <cell r="P238" t="str">
            <v>079-454-6250</v>
          </cell>
          <cell r="Q238" t="str">
            <v>shirakawa_s@uk-kk.co.jp</v>
          </cell>
          <cell r="R238">
            <v>6730014</v>
          </cell>
          <cell r="S238" t="str">
            <v xml:space="preserve">兵庫県明石市川崎町1番1号 </v>
          </cell>
          <cell r="T238" t="str">
            <v>代表取締役社長</v>
          </cell>
          <cell r="U238" t="str">
            <v>上村　秀剛</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中田</v>
          </cell>
          <cell r="I239" t="str">
            <v>宮田</v>
          </cell>
          <cell r="J239" t="str">
            <v/>
          </cell>
          <cell r="K239" t="str">
            <v>近畿</v>
          </cell>
          <cell r="L239" t="str">
            <v>株式会社日本エアテック</v>
          </cell>
          <cell r="M239" t="str">
            <v>管理部</v>
          </cell>
          <cell r="N239" t="str">
            <v>総務企画課</v>
          </cell>
          <cell r="O239" t="str">
            <v>林　正</v>
          </cell>
          <cell r="P239" t="str">
            <v>078-936-6714</v>
          </cell>
          <cell r="Q239" t="str">
            <v>hayashi_t@j-airtec.co.jp</v>
          </cell>
          <cell r="R239">
            <v>6730037</v>
          </cell>
          <cell r="S239" t="str">
            <v xml:space="preserve">兵庫県明石市貴崎5丁目10番37号 </v>
          </cell>
          <cell r="T239" t="str">
            <v>代表取締役</v>
          </cell>
          <cell r="U239" t="str">
            <v>大山　修</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中田</v>
          </cell>
          <cell r="I240" t="str">
            <v>宮田</v>
          </cell>
          <cell r="J240" t="str">
            <v/>
          </cell>
          <cell r="K240" t="str">
            <v>近畿</v>
          </cell>
          <cell r="L240" t="str">
            <v>ミツ精機株式会社</v>
          </cell>
          <cell r="M240" t="str">
            <v/>
          </cell>
          <cell r="N240" t="str">
            <v>総務課長</v>
          </cell>
          <cell r="O240" t="str">
            <v>鳥谷　正義</v>
          </cell>
          <cell r="P240" t="str">
            <v>0799-85-1133</v>
          </cell>
          <cell r="Q240" t="str">
            <v>toritani@mitsu.co.jp</v>
          </cell>
          <cell r="R240">
            <v>6740063</v>
          </cell>
          <cell r="S240" t="str">
            <v xml:space="preserve">兵庫県明石市大久保町八木497-1 </v>
          </cell>
          <cell r="T240" t="str">
            <v>代表取締役</v>
          </cell>
          <cell r="U240" t="str">
            <v>三津　千久磨</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中田</v>
          </cell>
          <cell r="I241" t="str">
            <v>宮田</v>
          </cell>
          <cell r="J241" t="str">
            <v/>
          </cell>
          <cell r="K241" t="str">
            <v>近畿</v>
          </cell>
          <cell r="L241" t="str">
            <v>株式会社中谷鉄工所</v>
          </cell>
          <cell r="M241" t="str">
            <v/>
          </cell>
          <cell r="N241" t="str">
            <v>代表取締役</v>
          </cell>
          <cell r="O241" t="str">
            <v>中谷　嘉郎</v>
          </cell>
          <cell r="P241" t="str">
            <v>078-974-3685</v>
          </cell>
          <cell r="Q241" t="str">
            <v>nakatec@pure.ne.jp</v>
          </cell>
          <cell r="R241">
            <v>6561522</v>
          </cell>
          <cell r="S241" t="str">
            <v xml:space="preserve">兵庫県淡路市下河合301番地 </v>
          </cell>
          <cell r="T241" t="str">
            <v>代表取締役</v>
          </cell>
          <cell r="U241" t="str">
            <v>中谷　嘉郎</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栗生澤</v>
          </cell>
          <cell r="I242" t="str">
            <v>中田</v>
          </cell>
          <cell r="J242" t="str">
            <v>武器課</v>
          </cell>
          <cell r="K242" t="str">
            <v>近畿</v>
          </cell>
          <cell r="L242" t="str">
            <v>川崎重工業株式会社</v>
          </cell>
          <cell r="M242" t="str">
            <v>ガスタービンビジネスセンター管理部管理課</v>
          </cell>
          <cell r="N242" t="str">
            <v>基幹職</v>
          </cell>
          <cell r="O242" t="str">
            <v>山本　英史</v>
          </cell>
          <cell r="P242" t="str">
            <v>078-921-1570</v>
          </cell>
          <cell r="Q242" t="str">
            <v>yamamoto_hide@khi.co.jp</v>
          </cell>
          <cell r="R242">
            <v>6500044</v>
          </cell>
          <cell r="S242" t="str">
            <v xml:space="preserve">神戸市中央区東川崎町3丁目1番1号 </v>
          </cell>
          <cell r="T242" t="str">
            <v>代表取締役</v>
          </cell>
          <cell r="U242" t="str">
            <v>長谷川　聰</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宮田</v>
          </cell>
          <cell r="I243" t="str">
            <v>米山</v>
          </cell>
          <cell r="J243" t="str">
            <v/>
          </cell>
          <cell r="K243" t="str">
            <v>近畿</v>
          </cell>
          <cell r="L243" t="str">
            <v>コスメディ製薬株式会社</v>
          </cell>
          <cell r="M243" t="str">
            <v/>
          </cell>
          <cell r="N243" t="str">
            <v>代表取締役</v>
          </cell>
          <cell r="O243" t="str">
            <v>神山　文男</v>
          </cell>
          <cell r="P243" t="str">
            <v>075-950-1510</v>
          </cell>
          <cell r="Q243" t="str">
            <v>kamiyama@cosmed-pharm.co.jp</v>
          </cell>
          <cell r="R243">
            <v>6018014</v>
          </cell>
          <cell r="S243" t="str">
            <v xml:space="preserve">京都府京都市南区東九条河西町32 </v>
          </cell>
          <cell r="T243" t="str">
            <v>代表取締役</v>
          </cell>
          <cell r="U243" t="str">
            <v>神山　文男</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高本</v>
          </cell>
          <cell r="I244" t="str">
            <v>宮田</v>
          </cell>
          <cell r="J244" t="str">
            <v>産機課</v>
          </cell>
          <cell r="K244" t="str">
            <v>九州</v>
          </cell>
          <cell r="L244" t="str">
            <v>株式会社ビルメン鹿児島</v>
          </cell>
          <cell r="M244" t="str">
            <v/>
          </cell>
          <cell r="N244" t="str">
            <v>代表取締役</v>
          </cell>
          <cell r="O244" t="str">
            <v>野元　一喜</v>
          </cell>
          <cell r="P244" t="str">
            <v>099-226-6677</v>
          </cell>
          <cell r="Q244" t="str">
            <v>nomotokazuki@bm-k.com</v>
          </cell>
          <cell r="R244">
            <v>8920822</v>
          </cell>
          <cell r="S244" t="str">
            <v xml:space="preserve">鹿児島県鹿児島市泉町4番6号 </v>
          </cell>
          <cell r="T244" t="str">
            <v>代表取締役</v>
          </cell>
          <cell r="U244" t="str">
            <v>野元　一喜</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中間</v>
          </cell>
          <cell r="I245" t="str">
            <v>梶野</v>
          </cell>
          <cell r="J245" t="str">
            <v>自動車課</v>
          </cell>
          <cell r="K245" t="str">
            <v>近畿</v>
          </cell>
          <cell r="L245" t="str">
            <v>三菱電機株式会社</v>
          </cell>
          <cell r="M245" t="str">
            <v>自動車機器事業本部 自動車機器業務部 技術グループ</v>
          </cell>
          <cell r="N245" t="str">
            <v xml:space="preserve"> グループマネージャ</v>
          </cell>
          <cell r="O245" t="str">
            <v>一山　秀之</v>
          </cell>
          <cell r="P245" t="str">
            <v>03-3218-4142</v>
          </cell>
          <cell r="Q245" t="str">
            <v>Ichiyama.Hideyuki@bc.MitsubishiElectric.co.jp</v>
          </cell>
          <cell r="R245">
            <v>1006490</v>
          </cell>
          <cell r="S245" t="str">
            <v>東京都千代田区丸の内２－７－３ （東京ビル）</v>
          </cell>
          <cell r="T245" t="str">
            <v>執行役社長</v>
          </cell>
          <cell r="U245" t="str">
            <v>山西　健一郎</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梶野</v>
          </cell>
          <cell r="I246" t="str">
            <v>中間</v>
          </cell>
          <cell r="J246" t="str">
            <v>非鉄課</v>
          </cell>
          <cell r="K246" t="str">
            <v>関東</v>
          </cell>
          <cell r="L246" t="str">
            <v>エア・ウォーター株式会社</v>
          </cell>
          <cell r="M246" t="str">
            <v>総合開発研究所</v>
          </cell>
          <cell r="N246" t="str">
            <v>先端技術研究室長</v>
          </cell>
          <cell r="O246" t="str">
            <v>秀　一郎</v>
          </cell>
          <cell r="P246" t="str">
            <v>0263-78-0160</v>
          </cell>
          <cell r="Q246" t="str">
            <v>hide-ich@awi.co.jp</v>
          </cell>
          <cell r="R246">
            <v>3901701</v>
          </cell>
          <cell r="S246" t="str">
            <v xml:space="preserve">長野県松本市梓川倭４００７番地３ </v>
          </cell>
          <cell r="T246" t="str">
            <v>代表取締役社長</v>
          </cell>
          <cell r="U246" t="str">
            <v>今井　康夫</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中田</v>
          </cell>
          <cell r="I247" t="str">
            <v>栗生澤</v>
          </cell>
          <cell r="J247" t="str">
            <v>化学課</v>
          </cell>
          <cell r="K247" t="str">
            <v>近畿</v>
          </cell>
          <cell r="L247" t="str">
            <v>サンユレック株式会社</v>
          </cell>
          <cell r="M247" t="str">
            <v>生産部 生産管理T</v>
          </cell>
          <cell r="N247" t="str">
            <v/>
          </cell>
          <cell r="O247" t="str">
            <v>西谷　彰博</v>
          </cell>
          <cell r="P247" t="str">
            <v>072-669-1235</v>
          </cell>
          <cell r="Q247" t="str">
            <v>nishitani@sanyu-rec.jp</v>
          </cell>
          <cell r="R247">
            <v>5690011</v>
          </cell>
          <cell r="S247" t="str">
            <v xml:space="preserve">大阪府高槻市道鵜町３－５－１ </v>
          </cell>
          <cell r="T247" t="str">
            <v>代表取締役社長</v>
          </cell>
          <cell r="U247" t="str">
            <v>奥野　敦史</v>
          </cell>
        </row>
        <row r="248">
          <cell r="A248" t="str">
            <v>6570000</v>
          </cell>
          <cell r="B248">
            <v>657</v>
          </cell>
          <cell r="C248">
            <v>0</v>
          </cell>
          <cell r="D248" t="str">
            <v>A</v>
          </cell>
          <cell r="E248" t="str">
            <v>一次</v>
          </cell>
          <cell r="F248" t="str">
            <v>シャープ株式会社</v>
          </cell>
          <cell r="G248" t="str">
            <v>大型液晶増産ラインの構築</v>
          </cell>
          <cell r="H248" t="str">
            <v>梶野</v>
          </cell>
          <cell r="I248" t="str">
            <v>中間</v>
          </cell>
          <cell r="J248" t="str">
            <v>情通課</v>
          </cell>
          <cell r="K248" t="str">
            <v>近畿</v>
          </cell>
          <cell r="L248" t="str">
            <v>シャープ株式会社</v>
          </cell>
          <cell r="M248" t="str">
            <v/>
          </cell>
          <cell r="N248" t="str">
            <v>代表取締役社長</v>
          </cell>
          <cell r="O248" t="str">
            <v>片山　幹雄</v>
          </cell>
          <cell r="P248" t="str">
            <v>06-6621-1221</v>
          </cell>
          <cell r="Q248" t="str">
            <v/>
          </cell>
          <cell r="R248">
            <v>5450013</v>
          </cell>
          <cell r="S248" t="str">
            <v xml:space="preserve">大阪市阿倍野区長池町22番22号 </v>
          </cell>
          <cell r="T248" t="str">
            <v>代表取締役社長</v>
          </cell>
          <cell r="U248" t="str">
            <v>片山　幹雄</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梶野</v>
          </cell>
          <cell r="I249" t="str">
            <v>中間</v>
          </cell>
          <cell r="J249" t="str">
            <v>情通課</v>
          </cell>
          <cell r="K249" t="str">
            <v>近畿</v>
          </cell>
          <cell r="L249" t="str">
            <v>ｼｬｰﾌﾟﾃﾞｨｽﾌﾟﾚｲﾌﾟﾛﾀﾞｸﾄ株式会社</v>
          </cell>
          <cell r="M249" t="str">
            <v/>
          </cell>
          <cell r="N249" t="str">
            <v>管理部部長</v>
          </cell>
          <cell r="O249" t="str">
            <v>蔭山　庄二郎</v>
          </cell>
          <cell r="P249" t="str">
            <v>072-282-1375</v>
          </cell>
          <cell r="Q249" t="str">
            <v>kageyama.shohjiroh@sharp.co.jp</v>
          </cell>
          <cell r="R249">
            <v>5900908</v>
          </cell>
          <cell r="S249" t="str">
            <v xml:space="preserve">大阪府堺市堺区匠町1番地 </v>
          </cell>
          <cell r="T249" t="str">
            <v>代表取締役社長</v>
          </cell>
          <cell r="U249" t="str">
            <v>佐治　寬</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中田</v>
          </cell>
          <cell r="I250" t="str">
            <v>栗生澤</v>
          </cell>
          <cell r="J250" t="str">
            <v>医福室</v>
          </cell>
          <cell r="K250" t="str">
            <v>九州</v>
          </cell>
          <cell r="L250" t="str">
            <v>旭化成メディカル株式会社</v>
          </cell>
          <cell r="M250" t="str">
            <v/>
          </cell>
          <cell r="N250" t="str">
            <v>経営統括総部長</v>
          </cell>
          <cell r="O250" t="str">
            <v>河本　上総</v>
          </cell>
          <cell r="P250" t="str">
            <v>03-3296-3751</v>
          </cell>
          <cell r="Q250" t="str">
            <v>kawamoto.kd@om.asahi-kasei.co.jp</v>
          </cell>
          <cell r="R250">
            <v>1010051</v>
          </cell>
          <cell r="S250" t="str">
            <v xml:space="preserve">東京都 千代田区 神田神保町１丁目１０５番地 </v>
          </cell>
          <cell r="T250" t="str">
            <v>代表取締役社長</v>
          </cell>
          <cell r="U250" t="str">
            <v>柴田　豊</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高本</v>
          </cell>
          <cell r="I251" t="str">
            <v>米山</v>
          </cell>
          <cell r="J251" t="str">
            <v>情通課</v>
          </cell>
          <cell r="K251" t="str">
            <v>近畿</v>
          </cell>
          <cell r="L251" t="str">
            <v>タワージャズジャパン株式会社</v>
          </cell>
          <cell r="M251" t="str">
            <v/>
          </cell>
          <cell r="N251" t="str">
            <v>コーポレートアフェアーズ マネージャー</v>
          </cell>
          <cell r="O251" t="str">
            <v>日沖　達男</v>
          </cell>
          <cell r="P251" t="str">
            <v>0795-23-6609（内線8360）</v>
          </cell>
          <cell r="Q251" t="str">
            <v>hioki@towerjazz.com</v>
          </cell>
          <cell r="R251">
            <v>6770063</v>
          </cell>
          <cell r="S251" t="str">
            <v xml:space="preserve">兵庫県西脇市平野町302-2 </v>
          </cell>
          <cell r="T251" t="str">
            <v>代表取締役社長</v>
          </cell>
          <cell r="U251" t="str">
            <v>勝本　健一</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高本</v>
          </cell>
          <cell r="I252" t="str">
            <v>米山</v>
          </cell>
          <cell r="J252" t="str">
            <v>情通課</v>
          </cell>
          <cell r="K252" t="str">
            <v>中部</v>
          </cell>
          <cell r="L252" t="str">
            <v>株式会社 東芝</v>
          </cell>
          <cell r="M252" t="str">
            <v>メモリ事業部 メモリ企画・生産管理部</v>
          </cell>
          <cell r="N252" t="str">
            <v>参事</v>
          </cell>
          <cell r="O252" t="str">
            <v>西崎 修史</v>
          </cell>
          <cell r="P252" t="str">
            <v>03-3457-3394</v>
          </cell>
          <cell r="Q252" t="str">
            <v>shuji.nishizaki@toshiba.co.jp</v>
          </cell>
          <cell r="R252">
            <v>1080075</v>
          </cell>
          <cell r="S252" t="str">
            <v>東京都港区港南1-6-31 品川東急ビル3F</v>
          </cell>
          <cell r="T252" t="str">
            <v>代表取締役社長</v>
          </cell>
          <cell r="U252" t="str">
            <v>佐々木 則夫</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高本</v>
          </cell>
          <cell r="I253" t="str">
            <v>米山</v>
          </cell>
          <cell r="J253" t="str">
            <v>情通課</v>
          </cell>
          <cell r="K253" t="str">
            <v>中部</v>
          </cell>
          <cell r="L253" t="str">
            <v>フラッシュアライアンス有限会社</v>
          </cell>
          <cell r="M253" t="str">
            <v/>
          </cell>
          <cell r="N253" t="str">
            <v>代表取締役</v>
          </cell>
          <cell r="O253" t="str">
            <v>小池 淳義</v>
          </cell>
          <cell r="P253" t="str">
            <v>059-330-1402</v>
          </cell>
          <cell r="Q253" t="str">
            <v/>
          </cell>
          <cell r="R253">
            <v>1058001</v>
          </cell>
          <cell r="S253" t="str">
            <v xml:space="preserve">東京都港区芝浦一丁目1番1号 </v>
          </cell>
          <cell r="T253" t="str">
            <v>代表執行役社長</v>
          </cell>
          <cell r="U253" t="str">
            <v>小池　淳義</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高本</v>
          </cell>
          <cell r="I254" t="str">
            <v>米山</v>
          </cell>
          <cell r="J254" t="str">
            <v>情通課</v>
          </cell>
          <cell r="K254" t="str">
            <v>中部</v>
          </cell>
          <cell r="L254" t="str">
            <v>サンディスク株式会社</v>
          </cell>
          <cell r="M254" t="str">
            <v/>
          </cell>
          <cell r="N254" t="str">
            <v>代表取締役社長</v>
          </cell>
          <cell r="O254" t="str">
            <v>小池　淳義</v>
          </cell>
          <cell r="P254" t="str">
            <v>059-330-1402</v>
          </cell>
          <cell r="Q254" t="str">
            <v/>
          </cell>
          <cell r="R254">
            <v>5120906</v>
          </cell>
          <cell r="S254" t="str">
            <v xml:space="preserve">三重県四日市市山之一色町800 </v>
          </cell>
          <cell r="T254" t="str">
            <v>代表取締役</v>
          </cell>
          <cell r="U254" t="str">
            <v>小池 淳義</v>
          </cell>
        </row>
        <row r="255">
          <cell r="A255" t="str">
            <v>6860000</v>
          </cell>
          <cell r="B255">
            <v>686</v>
          </cell>
          <cell r="C255">
            <v>0</v>
          </cell>
          <cell r="D255" t="str">
            <v>A</v>
          </cell>
          <cell r="E255" t="str">
            <v>一次</v>
          </cell>
          <cell r="F255" t="str">
            <v>AGC若狭化学株式会社</v>
          </cell>
          <cell r="G255" t="str">
            <v>タフルプロスト製造装置</v>
          </cell>
          <cell r="H255" t="str">
            <v>中田</v>
          </cell>
          <cell r="I255" t="str">
            <v>栗生澤</v>
          </cell>
          <cell r="J255" t="str">
            <v>化学課</v>
          </cell>
          <cell r="K255" t="str">
            <v>近畿</v>
          </cell>
          <cell r="L255" t="str">
            <v>ＡＧＣ若狭化学株式会社</v>
          </cell>
          <cell r="M255" t="str">
            <v/>
          </cell>
          <cell r="N255" t="str">
            <v>代表取締役</v>
          </cell>
          <cell r="O255" t="str">
            <v>福田　博樹</v>
          </cell>
          <cell r="P255" t="str">
            <v>0770-53-1402</v>
          </cell>
          <cell r="Q255" t="str">
            <v>hiroki-fukuda@agcwakasa.co.jp</v>
          </cell>
          <cell r="R255">
            <v>9170044</v>
          </cell>
          <cell r="S255" t="str">
            <v xml:space="preserve">福井県小浜市飯盛第24 号26 番地の1 </v>
          </cell>
          <cell r="T255" t="str">
            <v>代表取締役</v>
          </cell>
          <cell r="U255" t="str">
            <v>福田　博樹</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栗生澤</v>
          </cell>
          <cell r="I256" t="str">
            <v>中田</v>
          </cell>
          <cell r="J256" t="str">
            <v>武器課</v>
          </cell>
          <cell r="K256" t="str">
            <v>中部</v>
          </cell>
          <cell r="L256" t="str">
            <v>旭精機工業株式会社</v>
          </cell>
          <cell r="M256" t="str">
            <v/>
          </cell>
          <cell r="N256" t="str">
            <v>第二品質保証部長</v>
          </cell>
          <cell r="O256" t="str">
            <v>中上　俊哉</v>
          </cell>
          <cell r="P256" t="str">
            <v>0561-52-5313</v>
          </cell>
          <cell r="Q256" t="str">
            <v>toshiya-nakagami@asahiseiki-mfg.co.jp</v>
          </cell>
          <cell r="R256">
            <v>4880852</v>
          </cell>
          <cell r="S256" t="str">
            <v xml:space="preserve">愛知県尾張旭市旭前町新田洞5050-1 </v>
          </cell>
          <cell r="T256" t="str">
            <v>取締役社長</v>
          </cell>
          <cell r="U256" t="str">
            <v>山口 央</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米山</v>
          </cell>
          <cell r="I257" t="str">
            <v>高本</v>
          </cell>
          <cell r="J257" t="str">
            <v>素形材室</v>
          </cell>
          <cell r="K257" t="str">
            <v>中部</v>
          </cell>
          <cell r="L257" t="str">
            <v>アイシン高丘株式会社</v>
          </cell>
          <cell r="M257" t="str">
            <v>技術統括部　知財チーム</v>
          </cell>
          <cell r="N257" t="str">
            <v>チームリーダー</v>
          </cell>
          <cell r="O257" t="str">
            <v>中嶋 新治</v>
          </cell>
          <cell r="P257" t="str">
            <v>0565-54-1325</v>
          </cell>
          <cell r="Q257" t="str">
            <v>s.nakashima@to.at-takaoka.co.jp</v>
          </cell>
          <cell r="R257">
            <v>4738501</v>
          </cell>
          <cell r="S257" t="str">
            <v xml:space="preserve">愛知県豊田市高丘新町天王１番地 </v>
          </cell>
          <cell r="T257" t="str">
            <v>取締役社長</v>
          </cell>
          <cell r="U257" t="str">
            <v>石川 敏行</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梶野</v>
          </cell>
          <cell r="I258" t="str">
            <v>中間</v>
          </cell>
          <cell r="J258" t="str">
            <v>情通課</v>
          </cell>
          <cell r="K258" t="str">
            <v>関東</v>
          </cell>
          <cell r="L258" t="str">
            <v>キヤノン株式会社</v>
          </cell>
          <cell r="M258" t="str">
            <v>光学機器事業本部　光機事業本部長室</v>
          </cell>
          <cell r="N258" t="str">
            <v>室長</v>
          </cell>
          <cell r="O258" t="str">
            <v>山田　雄一</v>
          </cell>
          <cell r="P258" t="str">
            <v>028-667-5711</v>
          </cell>
          <cell r="Q258" t="str">
            <v>yamada.yuichi@canon.co.jp</v>
          </cell>
          <cell r="R258">
            <v>3213231</v>
          </cell>
          <cell r="S258" t="str">
            <v xml:space="preserve">栃木県宇都宮市清原工業団地20-2 </v>
          </cell>
          <cell r="T258" t="str">
            <v>代表取締役会長兼社長 CEO</v>
          </cell>
          <cell r="U258" t="str">
            <v>御手洗冨士夫</v>
          </cell>
        </row>
        <row r="259">
          <cell r="A259" t="str">
            <v>7010000</v>
          </cell>
          <cell r="B259">
            <v>701</v>
          </cell>
          <cell r="C259">
            <v>0</v>
          </cell>
          <cell r="D259" t="str">
            <v>A</v>
          </cell>
          <cell r="E259" t="str">
            <v>一次</v>
          </cell>
          <cell r="F259" t="str">
            <v>三菱製紙株式会社</v>
          </cell>
          <cell r="G259" t="str">
            <v>印刷情報用紙仕上設備導入事業</v>
          </cell>
          <cell r="H259" t="str">
            <v>中田</v>
          </cell>
          <cell r="I259" t="str">
            <v>栗生澤</v>
          </cell>
          <cell r="J259" t="str">
            <v>紙業課</v>
          </cell>
          <cell r="K259" t="str">
            <v>東北</v>
          </cell>
          <cell r="L259" t="str">
            <v>三菱製紙株式会社</v>
          </cell>
          <cell r="M259" t="str">
            <v>八戸工場　設備企画室</v>
          </cell>
          <cell r="N259" t="str">
            <v>担当課長</v>
          </cell>
          <cell r="O259" t="str">
            <v>河原木　親</v>
          </cell>
          <cell r="P259" t="str">
            <v>0178-29-2411</v>
          </cell>
          <cell r="Q259" t="str">
            <v>kawaragi_chikashi@mpm.co.jp</v>
          </cell>
          <cell r="R259">
            <v>391197</v>
          </cell>
          <cell r="S259" t="str">
            <v xml:space="preserve">青森県八戸市大字河原木字青森谷地 </v>
          </cell>
          <cell r="T259" t="str">
            <v>代表取締役社長</v>
          </cell>
          <cell r="U259" t="str">
            <v>鈴木　邦夫</v>
          </cell>
        </row>
        <row r="260">
          <cell r="A260" t="str">
            <v>7010001</v>
          </cell>
          <cell r="B260">
            <v>701</v>
          </cell>
          <cell r="C260">
            <v>1</v>
          </cell>
          <cell r="D260" t="str">
            <v>A</v>
          </cell>
          <cell r="E260" t="str">
            <v>一次</v>
          </cell>
          <cell r="F260" t="str">
            <v>八戸紙業株式会社</v>
          </cell>
          <cell r="G260" t="str">
            <v>印刷情報用紙仕上設備導入事業</v>
          </cell>
          <cell r="H260" t="str">
            <v>中田</v>
          </cell>
          <cell r="I260" t="str">
            <v>栗生澤</v>
          </cell>
          <cell r="J260" t="str">
            <v>紙業課</v>
          </cell>
          <cell r="K260" t="str">
            <v>東北</v>
          </cell>
          <cell r="L260" t="str">
            <v>八戸紙業株式会社</v>
          </cell>
          <cell r="M260" t="str">
            <v/>
          </cell>
          <cell r="N260" t="str">
            <v>代表取締役社長</v>
          </cell>
          <cell r="O260" t="str">
            <v>平塚　高行</v>
          </cell>
          <cell r="P260" t="str">
            <v>0178-29-2511</v>
          </cell>
          <cell r="Q260" t="str">
            <v>otanaka_kiminori@mpm.co.jp</v>
          </cell>
          <cell r="R260">
            <v>391197</v>
          </cell>
          <cell r="S260" t="str">
            <v xml:space="preserve">青森県八戸市大字河原木字青森谷地1-2 </v>
          </cell>
          <cell r="T260" t="str">
            <v>代表取締役社長</v>
          </cell>
          <cell r="U260" t="str">
            <v>平塚　高行</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栗生澤</v>
          </cell>
          <cell r="I261" t="str">
            <v>中田</v>
          </cell>
          <cell r="J261" t="str">
            <v>非鉄課</v>
          </cell>
          <cell r="K261" t="str">
            <v>関東</v>
          </cell>
          <cell r="L261" t="str">
            <v>日本ステンレス工材株式会社</v>
          </cell>
          <cell r="M261" t="str">
            <v>製造部</v>
          </cell>
          <cell r="N261" t="str">
            <v>技術開発グループ長</v>
          </cell>
          <cell r="O261" t="str">
            <v>金井　健二</v>
          </cell>
          <cell r="P261" t="str">
            <v>025-543-3138</v>
          </cell>
          <cell r="Q261" t="str">
            <v>kanai@nsz.co.jp</v>
          </cell>
          <cell r="R261">
            <v>9420065</v>
          </cell>
          <cell r="S261" t="str">
            <v xml:space="preserve">新潟県上越市川原町10番29号 </v>
          </cell>
          <cell r="T261" t="str">
            <v>代表取締役社長</v>
          </cell>
          <cell r="U261" t="str">
            <v>木村　明</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宮田</v>
          </cell>
          <cell r="I262" t="str">
            <v>米山</v>
          </cell>
          <cell r="J262" t="str">
            <v>産機課</v>
          </cell>
          <cell r="K262" t="str">
            <v>中部</v>
          </cell>
          <cell r="L262" t="str">
            <v>株式会社ﾅｶﾞｾｲﾝﾃｸﾞﾚｯｸｽ</v>
          </cell>
          <cell r="M262" t="str">
            <v>常務取締役</v>
          </cell>
          <cell r="N262" t="str">
            <v>製造本部　部長</v>
          </cell>
          <cell r="O262" t="str">
            <v>岩下　孝博</v>
          </cell>
          <cell r="P262" t="str">
            <v>0575-46-2323</v>
          </cell>
          <cell r="Q262" t="str">
            <v>iwashita@nagase-i.co.jp</v>
          </cell>
          <cell r="R262">
            <v>5012605</v>
          </cell>
          <cell r="S262" t="str">
            <v xml:space="preserve">岐阜県関市武芸川町跡部１３３３－１ </v>
          </cell>
          <cell r="T262" t="str">
            <v>代表取締役社長</v>
          </cell>
          <cell r="U262" t="str">
            <v>長瀬　幸泰</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米山</v>
          </cell>
          <cell r="I263" t="str">
            <v>高本</v>
          </cell>
          <cell r="J263" t="str">
            <v>自動車課</v>
          </cell>
          <cell r="K263" t="str">
            <v>関東</v>
          </cell>
          <cell r="L263" t="str">
            <v>日野自動車株式会社</v>
          </cell>
          <cell r="M263" t="str">
            <v>総合企画部 広報渉外室</v>
          </cell>
          <cell r="N263" t="str">
            <v>企画・渉外グループ長</v>
          </cell>
          <cell r="O263" t="str">
            <v>宮原　孝夫</v>
          </cell>
          <cell r="P263" t="str">
            <v>042-586-4261</v>
          </cell>
          <cell r="Q263" t="str">
            <v>tak.miyahara@hino.co.jp</v>
          </cell>
          <cell r="R263">
            <v>1910003</v>
          </cell>
          <cell r="S263" t="str">
            <v xml:space="preserve">東京都日野市日野台３－１－１ </v>
          </cell>
          <cell r="T263" t="str">
            <v>代表取締役社長</v>
          </cell>
          <cell r="U263" t="str">
            <v>白井　芳夫</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栗生澤</v>
          </cell>
          <cell r="I264" t="str">
            <v>宮田</v>
          </cell>
          <cell r="J264" t="str">
            <v>化学課</v>
          </cell>
          <cell r="K264" t="str">
            <v>関東</v>
          </cell>
          <cell r="L264" t="str">
            <v>凸版印刷株式会社</v>
          </cell>
          <cell r="M264" t="str">
            <v>生活環境事業本部</v>
          </cell>
          <cell r="N264" t="str">
            <v>事業戦略本部長</v>
          </cell>
          <cell r="O264" t="str">
            <v>柳澤　雅夫</v>
          </cell>
          <cell r="P264" t="str">
            <v>03-3835-6504</v>
          </cell>
          <cell r="Q264" t="str">
            <v>masao.yanagisawa@toppan.co.jp</v>
          </cell>
          <cell r="R264">
            <v>1010024</v>
          </cell>
          <cell r="S264" t="str">
            <v xml:space="preserve">東京都千代田区神田和泉町1 番地 </v>
          </cell>
          <cell r="T264" t="str">
            <v>代表取締役社長</v>
          </cell>
          <cell r="U264" t="str">
            <v>金子　眞吾</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高本</v>
          </cell>
          <cell r="I265" t="str">
            <v>宮田</v>
          </cell>
          <cell r="J265" t="str">
            <v>情通課</v>
          </cell>
          <cell r="K265" t="str">
            <v>中国</v>
          </cell>
          <cell r="L265" t="str">
            <v>戸田工業株式会社</v>
          </cell>
          <cell r="M265" t="str">
            <v>大竹事業所　環境企画</v>
          </cell>
          <cell r="N265" t="str">
            <v>課長</v>
          </cell>
          <cell r="O265" t="str">
            <v>真田 和俊</v>
          </cell>
          <cell r="P265" t="str">
            <v>0827-57-3616</v>
          </cell>
          <cell r="Q265" t="str">
            <v>Kazutoshi_Sanada@todakogyo.co.jp</v>
          </cell>
          <cell r="R265">
            <v>7390652</v>
          </cell>
          <cell r="S265" t="str">
            <v xml:space="preserve">広島県大竹市明治新開1番4 </v>
          </cell>
          <cell r="T265" t="str">
            <v>代表取締役社長</v>
          </cell>
          <cell r="U265" t="str">
            <v>戸田 俊行</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梶野</v>
          </cell>
          <cell r="I266" t="str">
            <v>中間</v>
          </cell>
          <cell r="J266" t="str">
            <v>非鉄課</v>
          </cell>
          <cell r="K266" t="str">
            <v>九州</v>
          </cell>
          <cell r="L266" t="str">
            <v xml:space="preserve">戸田工業株式会社
</v>
          </cell>
          <cell r="M266" t="str">
            <v/>
          </cell>
          <cell r="N266" t="str">
            <v>代表取締役社長</v>
          </cell>
          <cell r="O266" t="str">
            <v>戸田　俊行</v>
          </cell>
          <cell r="P266" t="str">
            <v>0827-57-0055</v>
          </cell>
          <cell r="Q266" t="str">
            <v/>
          </cell>
          <cell r="R266">
            <v>7390652</v>
          </cell>
          <cell r="S266" t="str">
            <v xml:space="preserve">広島県大竹市明治新開１番４ </v>
          </cell>
          <cell r="T266" t="str">
            <v>代表取締役社長</v>
          </cell>
          <cell r="U266" t="str">
            <v>戸田　俊行</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梶野</v>
          </cell>
          <cell r="I267" t="str">
            <v>中間</v>
          </cell>
          <cell r="J267" t="str">
            <v>非鉄課</v>
          </cell>
          <cell r="K267" t="str">
            <v>九州</v>
          </cell>
          <cell r="L267" t="str">
            <v>戸田マテリアル株式会社</v>
          </cell>
          <cell r="M267" t="str">
            <v/>
          </cell>
          <cell r="N267" t="str">
            <v>北九州工場長</v>
          </cell>
          <cell r="O267" t="str">
            <v>岩田　浩</v>
          </cell>
          <cell r="P267" t="str">
            <v>093-771-8050</v>
          </cell>
          <cell r="Q267" t="str">
            <v>hiroshi_iwata@todakogyo.co.jp</v>
          </cell>
          <cell r="R267">
            <v>8080021</v>
          </cell>
          <cell r="S267" t="str">
            <v xml:space="preserve">福岡県北九州市若松区響町1-26 </v>
          </cell>
          <cell r="T267" t="str">
            <v>代表取締役社長</v>
          </cell>
          <cell r="U267" t="str">
            <v>河内　邦博</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宮田</v>
          </cell>
          <cell r="I268" t="str">
            <v>米山</v>
          </cell>
          <cell r="J268" t="str">
            <v>産機課</v>
          </cell>
          <cell r="K268" t="str">
            <v>関東</v>
          </cell>
          <cell r="L268" t="str">
            <v>株式会社牧野フライス製作所</v>
          </cell>
          <cell r="M268" t="str">
            <v>厚木事業所　取締役</v>
          </cell>
          <cell r="N268" t="str">
            <v>生産本部 本部長
生産本部　副本部長
生産本部 生産技術部 生産技術課長</v>
          </cell>
          <cell r="O268" t="str">
            <v>饗場　達明
原　邦夫
鷲崎　太一郎</v>
          </cell>
          <cell r="P268" t="str">
            <v>046-285-0720</v>
          </cell>
          <cell r="Q268" t="str">
            <v>aibat@makino.co.jp
hara.kunio@makino.co.jp
washizaki@makino.co.jp</v>
          </cell>
          <cell r="R268">
            <v>2430303</v>
          </cell>
          <cell r="S268" t="str">
            <v xml:space="preserve">神奈川県愛甲郡愛甲町中津4023 </v>
          </cell>
          <cell r="T268" t="str">
            <v>取締役社長</v>
          </cell>
          <cell r="U268" t="str">
            <v>牧野　二郎</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栗生澤</v>
          </cell>
          <cell r="I269" t="str">
            <v>中田</v>
          </cell>
          <cell r="J269" t="str">
            <v>武器課</v>
          </cell>
          <cell r="K269" t="str">
            <v>関東</v>
          </cell>
          <cell r="L269" t="str">
            <v>三益工業株式会社</v>
          </cell>
          <cell r="M269" t="str">
            <v/>
          </cell>
          <cell r="N269" t="str">
            <v>代表取締役</v>
          </cell>
          <cell r="O269" t="str">
            <v>中西　忠輔</v>
          </cell>
          <cell r="P269" t="str">
            <v>03-3763-0141</v>
          </cell>
          <cell r="Q269" t="str">
            <v>tnakanishi@mmsk.co.jp</v>
          </cell>
          <cell r="R269">
            <v>1430014</v>
          </cell>
          <cell r="S269" t="str">
            <v xml:space="preserve">東京都大田区大森中1-17-23 </v>
          </cell>
          <cell r="T269" t="str">
            <v>代表取締役</v>
          </cell>
          <cell r="U269" t="str">
            <v>中西　忠輔</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中間</v>
          </cell>
          <cell r="I270" t="str">
            <v>梶野</v>
          </cell>
          <cell r="J270" t="str">
            <v>素形室</v>
          </cell>
          <cell r="K270" t="str">
            <v>中部</v>
          </cell>
          <cell r="L270" t="str">
            <v xml:space="preserve">大同メタル工業株式会社
</v>
          </cell>
          <cell r="M270" t="str">
            <v>経営・財務企画ユニット</v>
          </cell>
          <cell r="N270" t="str">
            <v>資金グループリーダー　部長</v>
          </cell>
          <cell r="O270" t="str">
            <v>箸本 康二</v>
          </cell>
          <cell r="P270" t="str">
            <v>052-205-1405</v>
          </cell>
          <cell r="Q270" t="str">
            <v>hashimoto.yasuji@daidometal.com</v>
          </cell>
          <cell r="R270">
            <v>5013219</v>
          </cell>
          <cell r="S270" t="str">
            <v xml:space="preserve">関市のぞみヶ丘8番地1 </v>
          </cell>
          <cell r="T270" t="str">
            <v>代表取締役社長</v>
          </cell>
          <cell r="U270" t="str">
            <v>樫山　恒太郎</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中間</v>
          </cell>
          <cell r="I271" t="str">
            <v>梶野</v>
          </cell>
          <cell r="J271" t="str">
            <v>素形室</v>
          </cell>
          <cell r="K271" t="str">
            <v>中部</v>
          </cell>
          <cell r="L271" t="str">
            <v>大同プレーンベアリング株式会社</v>
          </cell>
          <cell r="M271" t="str">
            <v/>
          </cell>
          <cell r="N271" t="str">
            <v>工場長</v>
          </cell>
          <cell r="O271" t="str">
            <v>古川　智充</v>
          </cell>
          <cell r="P271" t="str">
            <v>0575-23-4083</v>
          </cell>
          <cell r="Q271" t="str">
            <v>tom_furukawa@daidometal.com</v>
          </cell>
          <cell r="R271">
            <v>5013219</v>
          </cell>
          <cell r="S271" t="str">
            <v xml:space="preserve">関市のぞみヶ丘8番地1 </v>
          </cell>
          <cell r="T271" t="str">
            <v>代表取締役社長</v>
          </cell>
          <cell r="U271" t="str">
            <v>伊藤　則義</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米山</v>
          </cell>
          <cell r="I272" t="str">
            <v>高本</v>
          </cell>
          <cell r="J272" t="str">
            <v>情通課</v>
          </cell>
          <cell r="K272" t="str">
            <v>東北</v>
          </cell>
          <cell r="L272" t="str">
            <v>株式会社阿部製作所</v>
          </cell>
          <cell r="M272" t="str">
            <v/>
          </cell>
          <cell r="N272" t="str">
            <v>代表取締役</v>
          </cell>
          <cell r="O272" t="str">
            <v>阿部　文三</v>
          </cell>
          <cell r="P272" t="str">
            <v>0197-66-3121</v>
          </cell>
          <cell r="Q272" t="str">
            <v>bunzo@abe-jp.com</v>
          </cell>
          <cell r="R272">
            <v>240002</v>
          </cell>
          <cell r="S272" t="str">
            <v xml:space="preserve">岩手県北上市北工業団地1番9号 </v>
          </cell>
          <cell r="T272" t="str">
            <v>代表取締役</v>
          </cell>
          <cell r="U272" t="str">
            <v>阿部　文三</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中間</v>
          </cell>
          <cell r="I273" t="str">
            <v>梶野</v>
          </cell>
          <cell r="J273" t="str">
            <v>素形室</v>
          </cell>
          <cell r="K273" t="str">
            <v>関東</v>
          </cell>
          <cell r="L273" t="str">
            <v>日産工機株式会社</v>
          </cell>
          <cell r="M273" t="str">
            <v>総務部</v>
          </cell>
          <cell r="N273" t="str">
            <v>部長</v>
          </cell>
          <cell r="O273" t="str">
            <v>伊藤　浩</v>
          </cell>
          <cell r="P273" t="str">
            <v>0467-75-1711</v>
          </cell>
          <cell r="Q273" t="str">
            <v>h-ito@nikkoh.co.jp</v>
          </cell>
          <cell r="R273">
            <v>2530105</v>
          </cell>
          <cell r="S273" t="str">
            <v xml:space="preserve">神奈川県高座郡寒川町岡田 6-6-1 </v>
          </cell>
          <cell r="T273" t="str">
            <v>代表取締役社長</v>
          </cell>
          <cell r="U273" t="str">
            <v>山本　芳正</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中田</v>
          </cell>
          <cell r="I274" t="str">
            <v>栗生澤</v>
          </cell>
          <cell r="J274" t="str">
            <v>住宅課</v>
          </cell>
          <cell r="K274" t="str">
            <v>近畿</v>
          </cell>
          <cell r="L274" t="str">
            <v>パナホーム株式会社</v>
          </cell>
          <cell r="M274" t="str">
            <v>本社工場 事業管理グループ</v>
          </cell>
          <cell r="N274" t="str">
            <v>チーフマネージャー</v>
          </cell>
          <cell r="O274" t="str">
            <v>黒崎　秀樹</v>
          </cell>
          <cell r="P274" t="str">
            <v>0749-45-1551</v>
          </cell>
          <cell r="Q274" t="str">
            <v>h-kurosaki@nj.panahome.co.jp</v>
          </cell>
          <cell r="R274">
            <v>5608543</v>
          </cell>
          <cell r="S274" t="str">
            <v xml:space="preserve">大阪府豊中市新千里町1丁目1番4号 </v>
          </cell>
          <cell r="T274" t="str">
            <v>代表取締役社長</v>
          </cell>
          <cell r="U274" t="str">
            <v>藤井　康照</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栗生澤</v>
          </cell>
          <cell r="I275" t="str">
            <v>梶野</v>
          </cell>
          <cell r="J275" t="str">
            <v>情通課</v>
          </cell>
          <cell r="K275" t="str">
            <v>九州</v>
          </cell>
          <cell r="L275" t="str">
            <v>ソニーセミコンダクタ株式会社</v>
          </cell>
          <cell r="M275" t="str">
            <v>企画管理部門　長崎企画管理部</v>
          </cell>
          <cell r="N275" t="str">
            <v>企画管理2課　統括課長</v>
          </cell>
          <cell r="O275" t="str">
            <v>吉冨　謙一</v>
          </cell>
          <cell r="P275" t="str">
            <v>0957-22-7180</v>
          </cell>
          <cell r="Q275" t="str">
            <v>Kenichi.Yoshitomi@jp.sony.com</v>
          </cell>
          <cell r="R275">
            <v>8140001</v>
          </cell>
          <cell r="S275" t="str">
            <v xml:space="preserve">福岡県福岡市早良区百道浜2-3-2 </v>
          </cell>
          <cell r="T275" t="str">
            <v>代表取締役社長</v>
          </cell>
          <cell r="U275" t="str">
            <v>岡山　政紀</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中田</v>
          </cell>
          <cell r="I276" t="str">
            <v>栗生澤</v>
          </cell>
          <cell r="J276" t="str">
            <v>産機課</v>
          </cell>
          <cell r="K276" t="str">
            <v>関東</v>
          </cell>
          <cell r="L276" t="str">
            <v>日本アキュムレータ株式会社</v>
          </cell>
          <cell r="M276" t="str">
            <v/>
          </cell>
          <cell r="N276" t="str">
            <v>相談役</v>
          </cell>
          <cell r="O276" t="str">
            <v>中曽　昭生</v>
          </cell>
          <cell r="P276" t="str">
            <v>054-367-1251</v>
          </cell>
          <cell r="Q276" t="str">
            <v>a.nakaso@nacol.co.jp</v>
          </cell>
          <cell r="R276">
            <v>4240038</v>
          </cell>
          <cell r="S276" t="str">
            <v xml:space="preserve">静岡県静岡市清水区西久保415番地 </v>
          </cell>
          <cell r="T276" t="str">
            <v>代表取締役社長</v>
          </cell>
          <cell r="U276" t="str">
            <v>杉村　宣行</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高本</v>
          </cell>
          <cell r="I277" t="str">
            <v>米山</v>
          </cell>
          <cell r="J277" t="str">
            <v>非鉄課</v>
          </cell>
          <cell r="K277" t="str">
            <v/>
          </cell>
          <cell r="L277" t="str">
            <v>株式会社アクロス</v>
          </cell>
          <cell r="M277" t="str">
            <v/>
          </cell>
          <cell r="N277" t="str">
            <v>代表取締役
-</v>
          </cell>
          <cell r="O277" t="str">
            <v>松野 年宏
上村慶太</v>
          </cell>
          <cell r="P277" t="str">
            <v>048-299-4501</v>
          </cell>
          <cell r="Q277" t="str">
            <v>matsuno@across-cc.co.jp
k-kamimura@across-cc.co.jp</v>
          </cell>
          <cell r="R277" t="str">
            <v>335-0021</v>
          </cell>
          <cell r="S277" t="str">
            <v>埼玉県戸田市新曽芦原2235</v>
          </cell>
          <cell r="T277" t="str">
            <v>代表取締役</v>
          </cell>
          <cell r="U277" t="str">
            <v>松野 年宏</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中間</v>
          </cell>
          <cell r="I278" t="str">
            <v>梶野</v>
          </cell>
          <cell r="J278" t="str">
            <v>情通課</v>
          </cell>
          <cell r="K278" t="str">
            <v>関東</v>
          </cell>
          <cell r="L278" t="str">
            <v>Ｆ Ｄ Ｋ トワイセル株式会社</v>
          </cell>
          <cell r="M278" t="str">
            <v>企画戦略統括部企画部</v>
          </cell>
          <cell r="N278" t="str">
            <v>部長</v>
          </cell>
          <cell r="O278" t="str">
            <v>古市　秀高</v>
          </cell>
          <cell r="P278" t="str">
            <v>027-361-7575</v>
          </cell>
          <cell r="Q278" t="str">
            <v>hidetaka.furuichi@fdk.co.jp</v>
          </cell>
          <cell r="R278">
            <v>3700071</v>
          </cell>
          <cell r="S278" t="str">
            <v xml:space="preserve">群馬県高崎市小八木町307-2 </v>
          </cell>
          <cell r="T278" t="str">
            <v>代表取締役社長</v>
          </cell>
          <cell r="U278" t="str">
            <v>宮崎 德之</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米山</v>
          </cell>
          <cell r="I279" t="str">
            <v>高本</v>
          </cell>
          <cell r="J279" t="str">
            <v>自動車課</v>
          </cell>
          <cell r="K279" t="str">
            <v>北海道</v>
          </cell>
          <cell r="L279" t="str">
            <v>トヨタ自動車北海道株式会社</v>
          </cell>
          <cell r="M279" t="str">
            <v>経営管理部経理課</v>
          </cell>
          <cell r="N279" t="str">
            <v>担当</v>
          </cell>
          <cell r="O279" t="str">
            <v>田中　淳彦</v>
          </cell>
          <cell r="P279" t="str">
            <v>0144-52-3333</v>
          </cell>
          <cell r="Q279" t="str">
            <v>ah_tanaka@tmh.co.jp</v>
          </cell>
          <cell r="R279">
            <v>591393</v>
          </cell>
          <cell r="S279" t="str">
            <v xml:space="preserve">北海道苫小牧市字勇払145-1 </v>
          </cell>
          <cell r="T279" t="str">
            <v>取締役社長</v>
          </cell>
          <cell r="U279" t="str">
            <v>田中　義克</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梶野</v>
          </cell>
          <cell r="I280" t="str">
            <v>中間</v>
          </cell>
          <cell r="J280" t="str">
            <v>化学課</v>
          </cell>
          <cell r="K280" t="str">
            <v>九州</v>
          </cell>
          <cell r="L280" t="str">
            <v>ステラ ケミファ株式会社</v>
          </cell>
          <cell r="M280" t="str">
            <v>総務部</v>
          </cell>
          <cell r="N280" t="str">
            <v/>
          </cell>
          <cell r="O280" t="str">
            <v>河合　裕士</v>
          </cell>
          <cell r="P280" t="str">
            <v>06-4707-1511</v>
          </cell>
          <cell r="Q280" t="str">
            <v>hkawai@stella-chemifa.co.jp</v>
          </cell>
          <cell r="R280">
            <v>5410047</v>
          </cell>
          <cell r="S280" t="str">
            <v xml:space="preserve">大阪市中央区淡路町三丁目６番３号 </v>
          </cell>
          <cell r="T280" t="str">
            <v>代表取締役</v>
          </cell>
          <cell r="U280" t="str">
            <v>深田　純子</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梶野</v>
          </cell>
          <cell r="I281" t="str">
            <v>中間</v>
          </cell>
          <cell r="J281" t="str">
            <v>非鉄課</v>
          </cell>
          <cell r="K281" t="str">
            <v>中国</v>
          </cell>
          <cell r="L281" t="str">
            <v>戸田工業株式会社</v>
          </cell>
          <cell r="M281" t="str">
            <v>TEMAC R&amp;D部門</v>
          </cell>
          <cell r="N281" t="str">
            <v>副部門長</v>
          </cell>
          <cell r="O281" t="str">
            <v>松本　和順</v>
          </cell>
          <cell r="P281" t="str">
            <v>0836-89-0007</v>
          </cell>
          <cell r="Q281" t="str">
            <v>Kazutoshi_Matsumoto@todakogyo.co.jp</v>
          </cell>
          <cell r="R281">
            <v>7390652</v>
          </cell>
          <cell r="S281" t="str">
            <v xml:space="preserve">広島県大竹市明治新開１番４ </v>
          </cell>
          <cell r="T281" t="str">
            <v>代表取締役社長</v>
          </cell>
          <cell r="U281" t="str">
            <v>戸田　俊行</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梶野</v>
          </cell>
          <cell r="I282" t="str">
            <v>中間</v>
          </cell>
          <cell r="J282" t="str">
            <v>非鉄課</v>
          </cell>
          <cell r="K282" t="str">
            <v>中国</v>
          </cell>
          <cell r="L282" t="str">
            <v>戸田マテリアル株式会社</v>
          </cell>
          <cell r="M282" t="str">
            <v/>
          </cell>
          <cell r="N282" t="str">
            <v>代表取締役社長</v>
          </cell>
          <cell r="O282" t="str">
            <v>河内　邦博</v>
          </cell>
          <cell r="P282" t="str">
            <v>0836-89-0007</v>
          </cell>
          <cell r="Q282" t="str">
            <v/>
          </cell>
          <cell r="R282">
            <v>7560847</v>
          </cell>
          <cell r="S282" t="str">
            <v xml:space="preserve">山口県山陽小野田市新沖一丁目１番１ </v>
          </cell>
          <cell r="T282" t="str">
            <v>代表取締役社長</v>
          </cell>
          <cell r="U282" t="str">
            <v>河内　邦博</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米山</v>
          </cell>
          <cell r="I283" t="str">
            <v>高本</v>
          </cell>
          <cell r="J283" t="str">
            <v>情通課</v>
          </cell>
          <cell r="K283" t="str">
            <v>東北</v>
          </cell>
          <cell r="L283" t="str">
            <v>ソーラーフロンティア株式会社</v>
          </cell>
          <cell r="M283" t="str">
            <v/>
          </cell>
          <cell r="N283" t="str">
            <v>執行役員 社長室長</v>
          </cell>
          <cell r="O283" t="str">
            <v>田井　利幸</v>
          </cell>
          <cell r="P283" t="str">
            <v>03-5531-5855</v>
          </cell>
          <cell r="Q283" t="str">
            <v>T.Tai@solar-frontier.com</v>
          </cell>
          <cell r="R283">
            <v>1350091</v>
          </cell>
          <cell r="S283" t="str">
            <v>東京都港区台場２－３－２  台場フロンティアビル</v>
          </cell>
          <cell r="T283" t="str">
            <v>代表取締役社長</v>
          </cell>
          <cell r="U283" t="str">
            <v>亀田　繁明</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中間</v>
          </cell>
          <cell r="I284" t="str">
            <v>梶野</v>
          </cell>
          <cell r="J284" t="str">
            <v>自動車課</v>
          </cell>
          <cell r="K284" t="str">
            <v>関東</v>
          </cell>
          <cell r="L284" t="str">
            <v>プライムアースE Vエナジー株式会社</v>
          </cell>
          <cell r="M284" t="str">
            <v>経営管理部経理グループ</v>
          </cell>
          <cell r="N284" t="str">
            <v>グループ長</v>
          </cell>
          <cell r="O284" t="str">
            <v>徳永 陽一郎</v>
          </cell>
          <cell r="P284" t="str">
            <v>053-577-5896</v>
          </cell>
          <cell r="Q284" t="str">
            <v>tokunaga@peve.co.jp</v>
          </cell>
          <cell r="R284">
            <v>4310422</v>
          </cell>
          <cell r="S284" t="str">
            <v xml:space="preserve">静岡県湖西市 岡崎２０番地 </v>
          </cell>
          <cell r="T284" t="str">
            <v>代表取締役社長</v>
          </cell>
          <cell r="U284" t="str">
            <v>林 芳郎</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中間</v>
          </cell>
          <cell r="I285" t="str">
            <v>梶野</v>
          </cell>
          <cell r="J285" t="str">
            <v>自動車課</v>
          </cell>
          <cell r="K285" t="str">
            <v>中部</v>
          </cell>
          <cell r="L285" t="str">
            <v>プライムアースＥ Ｖ エナジー株式会社</v>
          </cell>
          <cell r="M285" t="str">
            <v>経営管理部経理グループ</v>
          </cell>
          <cell r="N285" t="str">
            <v>グループ長</v>
          </cell>
          <cell r="O285" t="str">
            <v>徳永　陽一郎</v>
          </cell>
          <cell r="P285" t="str">
            <v>053-577-5896</v>
          </cell>
          <cell r="Q285" t="str">
            <v>tokunaga@peve.co.jp</v>
          </cell>
          <cell r="R285">
            <v>4310422</v>
          </cell>
          <cell r="S285" t="str">
            <v xml:space="preserve">静岡県湖西市岡崎２０番地 </v>
          </cell>
          <cell r="T285" t="str">
            <v>代表取締役社長</v>
          </cell>
          <cell r="U285" t="str">
            <v>林　芳郎</v>
          </cell>
        </row>
        <row r="286">
          <cell r="A286" t="str">
            <v>7550000</v>
          </cell>
          <cell r="B286">
            <v>755</v>
          </cell>
          <cell r="C286">
            <v>0</v>
          </cell>
          <cell r="D286" t="str">
            <v>A</v>
          </cell>
          <cell r="E286" t="str">
            <v>一次</v>
          </cell>
          <cell r="F286" t="str">
            <v>ダウ化工株式会社</v>
          </cell>
          <cell r="G286" t="str">
            <v>高性能断熱材生産設備の導入</v>
          </cell>
          <cell r="H286" t="str">
            <v>栗生澤</v>
          </cell>
          <cell r="I286" t="str">
            <v>宮田</v>
          </cell>
          <cell r="J286" t="str">
            <v>住宅課</v>
          </cell>
          <cell r="K286" t="str">
            <v>北海道</v>
          </cell>
          <cell r="L286" t="str">
            <v>ダウ化工株式会社</v>
          </cell>
          <cell r="M286" t="str">
            <v>プロジェクトマネジャー兼製造技術部</v>
          </cell>
          <cell r="N286" t="str">
            <v>部長</v>
          </cell>
          <cell r="O286" t="str">
            <v>山田　道男</v>
          </cell>
          <cell r="P286" t="str">
            <v>0289-76-0664</v>
          </cell>
          <cell r="Q286" t="str">
            <v>YAMADA3@DOW.COM</v>
          </cell>
          <cell r="R286">
            <v>3220014</v>
          </cell>
          <cell r="S286" t="str">
            <v xml:space="preserve">栃木県鹿沼市さつき町11-1 </v>
          </cell>
          <cell r="T286" t="str">
            <v>代表取締役</v>
          </cell>
          <cell r="U286" t="str">
            <v>スポット・ケートプラカーン</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中田</v>
          </cell>
          <cell r="I287" t="str">
            <v>宮田</v>
          </cell>
          <cell r="J287" t="str">
            <v/>
          </cell>
          <cell r="K287" t="str">
            <v/>
          </cell>
          <cell r="L287" t="str">
            <v>EIF西日本株式会社</v>
          </cell>
          <cell r="M287" t="str">
            <v/>
          </cell>
          <cell r="N287" t="str">
            <v>代表取締役</v>
          </cell>
          <cell r="O287" t="str">
            <v>内藤 喜泰</v>
          </cell>
          <cell r="P287" t="str">
            <v>0868-28-1182</v>
          </cell>
          <cell r="Q287" t="str">
            <v>naitoy@funai.co.jp</v>
          </cell>
          <cell r="R287">
            <v>1500036</v>
          </cell>
          <cell r="S287" t="str">
            <v>東京都渋谷区南平台町１６－２９ グリーン南平台２F</v>
          </cell>
          <cell r="T287" t="str">
            <v>代表取締役</v>
          </cell>
          <cell r="U287" t="str">
            <v>内藤 喜泰</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中田</v>
          </cell>
          <cell r="I288" t="str">
            <v>宮田</v>
          </cell>
          <cell r="J288" t="str">
            <v/>
          </cell>
          <cell r="K288" t="str">
            <v/>
          </cell>
          <cell r="L288" t="str">
            <v>株式会社環境経営総合研究所</v>
          </cell>
          <cell r="M288" t="str">
            <v/>
          </cell>
          <cell r="N288" t="str">
            <v>代表取締役</v>
          </cell>
          <cell r="O288" t="str">
            <v>松下 敬通</v>
          </cell>
          <cell r="P288" t="str">
            <v>090-5405-7919</v>
          </cell>
          <cell r="Q288" t="str">
            <v>matsushita@ecobioplastics.jp</v>
          </cell>
          <cell r="R288">
            <v>7080015</v>
          </cell>
          <cell r="S288" t="str">
            <v xml:space="preserve">岡山県津山市神戸88 番地 </v>
          </cell>
          <cell r="T288" t="str">
            <v>代表取締役</v>
          </cell>
          <cell r="U288" t="str">
            <v>松下 敬通</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中田</v>
          </cell>
          <cell r="I289" t="str">
            <v>宮田</v>
          </cell>
          <cell r="J289" t="str">
            <v/>
          </cell>
          <cell r="K289" t="str">
            <v/>
          </cell>
          <cell r="L289" t="str">
            <v>船井電機株式会社</v>
          </cell>
          <cell r="M289" t="str">
            <v>新規事業部</v>
          </cell>
          <cell r="N289" t="str">
            <v>部長</v>
          </cell>
          <cell r="O289" t="str">
            <v>鈴木 伸二</v>
          </cell>
          <cell r="P289" t="str">
            <v>080-3116-1990</v>
          </cell>
          <cell r="Q289" t="str">
            <v>suzukis@funai.co.jp</v>
          </cell>
          <cell r="R289">
            <v>5740013</v>
          </cell>
          <cell r="S289" t="str">
            <v xml:space="preserve">大阪府大東市中垣内7丁目７番1 号 </v>
          </cell>
          <cell r="T289" t="str">
            <v>代表取締役執行役員社長</v>
          </cell>
          <cell r="U289" t="str">
            <v>林 朝則</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米山</v>
          </cell>
          <cell r="I290" t="str">
            <v>高本</v>
          </cell>
          <cell r="J290" t="str">
            <v>自動車課</v>
          </cell>
          <cell r="K290" t="str">
            <v>関東</v>
          </cell>
          <cell r="L290" t="str">
            <v>富士重工業株式会社</v>
          </cell>
          <cell r="M290" t="str">
            <v>群馬製作所　生産技術管理部</v>
          </cell>
          <cell r="N290" t="str">
            <v>部長</v>
          </cell>
          <cell r="O290" t="str">
            <v>為谷 利明</v>
          </cell>
          <cell r="P290" t="str">
            <v>0276-26-3163</v>
          </cell>
          <cell r="Q290" t="str">
            <v>tamegait@gun.subaru-fhi.co.jp</v>
          </cell>
          <cell r="R290">
            <v>3730028</v>
          </cell>
          <cell r="S290" t="str">
            <v xml:space="preserve">群馬県太田市スバル町１ 番１ 号 </v>
          </cell>
          <cell r="T290" t="str">
            <v>代表取締役社長</v>
          </cell>
          <cell r="U290" t="str">
            <v>吉永 泰之</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宮田</v>
          </cell>
          <cell r="I291" t="str">
            <v>中田</v>
          </cell>
          <cell r="J291" t="str">
            <v/>
          </cell>
          <cell r="K291" t="str">
            <v>関東</v>
          </cell>
          <cell r="L291" t="str">
            <v>有限会社矢崎製作所</v>
          </cell>
          <cell r="M291" t="str">
            <v/>
          </cell>
          <cell r="N291" t="str">
            <v>専務取締役</v>
          </cell>
          <cell r="O291" t="str">
            <v>矢崎　孝弘</v>
          </cell>
          <cell r="P291" t="str">
            <v>0265-22-6564</v>
          </cell>
          <cell r="Q291" t="str">
            <v>info@yasaki.co.jp</v>
          </cell>
          <cell r="R291">
            <v>3993202</v>
          </cell>
          <cell r="S291" t="str">
            <v xml:space="preserve">長野県下伊那郡豊丘村神稲9268-1 </v>
          </cell>
          <cell r="T291" t="str">
            <v>代表取締役</v>
          </cell>
          <cell r="U291" t="str">
            <v>矢崎隆司</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宮田</v>
          </cell>
          <cell r="I292" t="str">
            <v>中田</v>
          </cell>
          <cell r="J292" t="str">
            <v/>
          </cell>
          <cell r="K292" t="str">
            <v>関東</v>
          </cell>
          <cell r="L292" t="str">
            <v>株式会社浜島精機</v>
          </cell>
          <cell r="M292" t="str">
            <v/>
          </cell>
          <cell r="N292" t="str">
            <v>代表取締役社長</v>
          </cell>
          <cell r="O292" t="str">
            <v>浜島　保人</v>
          </cell>
          <cell r="P292" t="str">
            <v>0265-25-6289</v>
          </cell>
          <cell r="Q292" t="str">
            <v>yhamashima@hamashima-ss.co.jp</v>
          </cell>
          <cell r="R292">
            <v>3950067</v>
          </cell>
          <cell r="S292" t="str">
            <v xml:space="preserve">長野県飯田市羽場権現１１７２ </v>
          </cell>
          <cell r="T292" t="str">
            <v>代表取締役</v>
          </cell>
          <cell r="U292" t="str">
            <v>浜島保人</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宮田</v>
          </cell>
          <cell r="I293" t="str">
            <v>中田</v>
          </cell>
          <cell r="J293" t="str">
            <v/>
          </cell>
          <cell r="K293" t="str">
            <v>関東</v>
          </cell>
          <cell r="L293" t="str">
            <v>クロダ精機株式会社</v>
          </cell>
          <cell r="M293" t="str">
            <v/>
          </cell>
          <cell r="N293" t="str">
            <v>代表取締役社長</v>
          </cell>
          <cell r="O293" t="str">
            <v>山本 学</v>
          </cell>
          <cell r="P293" t="str">
            <v>0265-35-1101</v>
          </cell>
          <cell r="Q293" t="str">
            <v>info@kurodaseiki.co.jp</v>
          </cell>
          <cell r="R293">
            <v>3950244</v>
          </cell>
          <cell r="S293" t="str">
            <v xml:space="preserve">長野県飯田市山本4075 番地 </v>
          </cell>
          <cell r="T293" t="str">
            <v>代表取締役社長</v>
          </cell>
          <cell r="U293" t="str">
            <v>山本 学</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梶野</v>
          </cell>
          <cell r="I294" t="str">
            <v>秋葉</v>
          </cell>
          <cell r="J294" t="str">
            <v>非鉄課</v>
          </cell>
          <cell r="K294" t="str">
            <v>九州</v>
          </cell>
          <cell r="L294" t="str">
            <v>株式会社オジックテクノロジーズ</v>
          </cell>
          <cell r="M294" t="str">
            <v>総務部</v>
          </cell>
          <cell r="N294" t="str">
            <v>部長</v>
          </cell>
          <cell r="O294" t="str">
            <v>与田　英雄</v>
          </cell>
          <cell r="P294" t="str">
            <v>096-352-4450</v>
          </cell>
          <cell r="Q294" t="str">
            <v>ogic@ogic.ne.jp</v>
          </cell>
          <cell r="R294">
            <v>8600079</v>
          </cell>
          <cell r="S294" t="str">
            <v>熊本県熊本市西区上熊本2-9-9</v>
          </cell>
          <cell r="T294" t="str">
            <v>代表取締役社長</v>
          </cell>
          <cell r="U294" t="str">
            <v>金森　秀一</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高本</v>
          </cell>
          <cell r="I295" t="str">
            <v>中間</v>
          </cell>
          <cell r="J295" t="str">
            <v>住宅課</v>
          </cell>
          <cell r="K295" t="str">
            <v>関東</v>
          </cell>
          <cell r="L295" t="str">
            <v>ニチアス株式会社</v>
          </cell>
          <cell r="M295" t="str">
            <v>技術本部　ロックウール事業推進室</v>
          </cell>
          <cell r="N295" t="str">
            <v/>
          </cell>
          <cell r="O295" t="str">
            <v>福島　康典</v>
          </cell>
          <cell r="P295" t="str">
            <v>03-3433-7250</v>
          </cell>
          <cell r="Q295" t="str">
            <v>fukushima-ys@nichias.co.jp</v>
          </cell>
          <cell r="R295">
            <v>1058555</v>
          </cell>
          <cell r="S295" t="str">
            <v>東京都港区芝大門1丁目1番26号</v>
          </cell>
          <cell r="T295" t="str">
            <v>代表取締役社長</v>
          </cell>
          <cell r="U295" t="str">
            <v>浅田　啓起</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高本</v>
          </cell>
          <cell r="I296" t="str">
            <v>中田</v>
          </cell>
          <cell r="J296" t="str">
            <v>産機課</v>
          </cell>
          <cell r="K296" t="str">
            <v>中部</v>
          </cell>
          <cell r="L296" t="str">
            <v>カヤバ工業株式会社</v>
          </cell>
          <cell r="M296" t="str">
            <v>ＨＣ事業本部　岐阜南工場　管理部</v>
          </cell>
          <cell r="N296" t="str">
            <v xml:space="preserve">
専任課長</v>
          </cell>
          <cell r="O296" t="str">
            <v>中井　恒治</v>
          </cell>
          <cell r="P296" t="str">
            <v>0574-26-1430</v>
          </cell>
          <cell r="Q296" t="str">
            <v>nakai-kou@kyb.co.jp</v>
          </cell>
          <cell r="R296">
            <v>5090297</v>
          </cell>
          <cell r="S296" t="str">
            <v>岐阜県可児市土田505</v>
          </cell>
          <cell r="T296" t="str">
            <v>代表取締役社長　執行役員</v>
          </cell>
          <cell r="U296" t="str">
            <v>臼井　政夫</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
（大手重工各社の航空機部品製造機能分担会社を目指して）</v>
          </cell>
          <cell r="H297" t="str">
            <v>宮田</v>
          </cell>
          <cell r="I297" t="str">
            <v>中間</v>
          </cell>
          <cell r="J297" t="str">
            <v>武器課</v>
          </cell>
          <cell r="K297" t="str">
            <v>関東</v>
          </cell>
          <cell r="L297" t="str">
            <v>株式会社　吉増製作所</v>
          </cell>
          <cell r="M297" t="str">
            <v/>
          </cell>
          <cell r="N297" t="str">
            <v>常務取締役</v>
          </cell>
          <cell r="O297" t="str">
            <v>山崎　潔</v>
          </cell>
          <cell r="P297" t="str">
            <v>042-558-2151</v>
          </cell>
          <cell r="Q297" t="str">
            <v>k-yamazaki@yoshimasu.com</v>
          </cell>
          <cell r="R297">
            <v>1970815</v>
          </cell>
          <cell r="S297" t="str">
            <v>東京都あきる野市ニ宮東三丁目6番地14</v>
          </cell>
          <cell r="T297" t="str">
            <v>代表取締役</v>
          </cell>
          <cell r="U297" t="str">
            <v>吉増　武昭</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
（大手重工各社の航空機部品製造機能分担会社を目指して）</v>
          </cell>
          <cell r="H298" t="str">
            <v>宮田</v>
          </cell>
          <cell r="I298" t="str">
            <v>中間</v>
          </cell>
          <cell r="J298" t="str">
            <v>武器課</v>
          </cell>
          <cell r="K298" t="str">
            <v>関東</v>
          </cell>
          <cell r="L298" t="str">
            <v>株式会社　アセック</v>
          </cell>
          <cell r="M298" t="str">
            <v/>
          </cell>
          <cell r="N298" t="str">
            <v/>
          </cell>
          <cell r="O298" t="str">
            <v/>
          </cell>
          <cell r="P298" t="str">
            <v/>
          </cell>
          <cell r="Q298" t="str">
            <v/>
          </cell>
          <cell r="R298" t="str">
            <v/>
          </cell>
          <cell r="S298" t="str">
            <v/>
          </cell>
          <cell r="T298" t="str">
            <v>代表取締役</v>
          </cell>
          <cell r="U298" t="str">
            <v>吉増　武昭</v>
          </cell>
        </row>
        <row r="299">
          <cell r="A299" t="str">
            <v>A10070</v>
          </cell>
          <cell r="B299" t="str">
            <v>A1007</v>
          </cell>
          <cell r="C299">
            <v>0</v>
          </cell>
          <cell r="D299" t="str">
            <v>A</v>
          </cell>
          <cell r="E299" t="str">
            <v>二次</v>
          </cell>
          <cell r="F299" t="str">
            <v>特殊発條興業株式会社</v>
          </cell>
          <cell r="G299" t="str">
            <v>ばね座金国内生産移管</v>
          </cell>
          <cell r="H299" t="str">
            <v>中田</v>
          </cell>
          <cell r="I299" t="str">
            <v>梶野</v>
          </cell>
          <cell r="J299" t="str">
            <v>自動車課</v>
          </cell>
          <cell r="K299" t="str">
            <v>近畿</v>
          </cell>
          <cell r="L299" t="str">
            <v>特殊発條興業株式会社</v>
          </cell>
          <cell r="M299" t="str">
            <v/>
          </cell>
          <cell r="N299" t="str">
            <v>管理本部長</v>
          </cell>
          <cell r="O299" t="str">
            <v>渡部　達彦</v>
          </cell>
          <cell r="P299" t="str">
            <v>072-782-6968</v>
          </cell>
          <cell r="Q299" t="str">
            <v>t-watanabe@tokuhatsu.co.jp</v>
          </cell>
          <cell r="R299">
            <v>6640837</v>
          </cell>
          <cell r="S299" t="str">
            <v>兵庫県伊丹市北河原1-1-1</v>
          </cell>
          <cell r="T299" t="str">
            <v>代表取締役社長</v>
          </cell>
          <cell r="U299" t="str">
            <v>日輪　法文</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梶野</v>
          </cell>
          <cell r="I300" t="str">
            <v>徳重</v>
          </cell>
          <cell r="J300" t="str">
            <v>非鉄課
化学課</v>
          </cell>
          <cell r="K300" t="str">
            <v>関東</v>
          </cell>
          <cell r="L300" t="str">
            <v>電気化学工業株式会社</v>
          </cell>
          <cell r="M300" t="str">
            <v>化学品事業部　事業企画部</v>
          </cell>
          <cell r="N300" t="str">
            <v>部長</v>
          </cell>
          <cell r="O300" t="str">
            <v>石塚　芳己</v>
          </cell>
          <cell r="P300" t="str">
            <v>03-5290-5271</v>
          </cell>
          <cell r="Q300" t="str">
            <v>yoshimi-ishizuka@denka.co.jp</v>
          </cell>
          <cell r="R300">
            <v>1038338</v>
          </cell>
          <cell r="S300" t="str">
            <v>東京都中央区日本橋室町2-1-1（日本橋三井タワー）</v>
          </cell>
          <cell r="T300" t="str">
            <v>代表取締役社長　兼　社長執行役員</v>
          </cell>
          <cell r="U300" t="str">
            <v>吉髙　紳介</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梶野</v>
          </cell>
          <cell r="I301" t="str">
            <v>徳重</v>
          </cell>
          <cell r="J301" t="str">
            <v>自動車課</v>
          </cell>
          <cell r="K301" t="str">
            <v>関東</v>
          </cell>
          <cell r="L301" t="str">
            <v>株式会社小松精機工作所</v>
          </cell>
          <cell r="M301" t="str">
            <v>常務取締役　製造部</v>
          </cell>
          <cell r="N301" t="str">
            <v>部長</v>
          </cell>
          <cell r="O301" t="str">
            <v>小松隆史</v>
          </cell>
          <cell r="P301" t="str">
            <v>0266-52-6100</v>
          </cell>
          <cell r="Q301" t="str">
            <v>takafumi@komatsuseiki.co.jp</v>
          </cell>
          <cell r="R301">
            <v>3920012</v>
          </cell>
          <cell r="S301" t="str">
            <v>長野県諏訪市大字四賀942-2</v>
          </cell>
          <cell r="T301" t="str">
            <v>代表取締役社長</v>
          </cell>
          <cell r="U301" t="str">
            <v>小松　誠</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梶野</v>
          </cell>
          <cell r="I302" t="str">
            <v>徳重</v>
          </cell>
          <cell r="J302" t="str">
            <v>素形材室</v>
          </cell>
          <cell r="K302" t="str">
            <v>関東</v>
          </cell>
          <cell r="L302" t="str">
            <v>浅川熱処理株式会社</v>
          </cell>
          <cell r="M302" t="str">
            <v/>
          </cell>
          <cell r="N302" t="str">
            <v xml:space="preserve">補助事業リーダー　役職製造部長
補助事業サブリーダー　生産技術課長
</v>
          </cell>
          <cell r="O302" t="str">
            <v>土肥善伸
竹田文彦</v>
          </cell>
          <cell r="P302" t="str">
            <v xml:space="preserve"> 055-275-5231
 055-275-5231</v>
          </cell>
          <cell r="Q302" t="str">
            <v>asakawa@netushori.co.jp
takeda.asakawa@netushori.co.jp</v>
          </cell>
          <cell r="R302">
            <v>4093853</v>
          </cell>
          <cell r="S302" t="str">
            <v>山梨県中巨摩郡昭和町築地新居1584-2</v>
          </cell>
          <cell r="T302" t="str">
            <v>代表取締役</v>
          </cell>
          <cell r="U302" t="str">
            <v>齊藤　基樹</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中田</v>
          </cell>
          <cell r="I303" t="str">
            <v>梶野</v>
          </cell>
          <cell r="J303" t="str">
            <v>自動車課</v>
          </cell>
          <cell r="K303" t="str">
            <v>九州</v>
          </cell>
          <cell r="L303" t="str">
            <v>株式会社フジ技研</v>
          </cell>
          <cell r="M303" t="str">
            <v/>
          </cell>
          <cell r="N303" t="str">
            <v>専務取締役　</v>
          </cell>
          <cell r="O303" t="str">
            <v>関山英司</v>
          </cell>
          <cell r="P303" t="str">
            <v>053-583-3340</v>
          </cell>
          <cell r="Q303" t="str">
            <v>cad-kfg@snow.ocn.ne.jp</v>
          </cell>
          <cell r="R303">
            <v>4340015</v>
          </cell>
          <cell r="S303" t="str">
            <v>静岡県浜松市浜北区於呂4195-30</v>
          </cell>
          <cell r="T303" t="str">
            <v>代表取締役</v>
          </cell>
          <cell r="U303" t="str">
            <v>河合　正明</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梶野</v>
          </cell>
          <cell r="I304" t="str">
            <v>秋葉</v>
          </cell>
          <cell r="J304" t="str">
            <v>非鉄課</v>
          </cell>
          <cell r="K304" t="str">
            <v>近畿</v>
          </cell>
          <cell r="L304" t="str">
            <v>住江織物株式会社</v>
          </cell>
          <cell r="M304" t="str">
            <v>経営企画室　</v>
          </cell>
          <cell r="N304" t="str">
            <v>取締役室長</v>
          </cell>
          <cell r="O304" t="str">
            <v>飯田　均</v>
          </cell>
          <cell r="P304" t="str">
            <v>06-6251-6803</v>
          </cell>
          <cell r="Q304" t="str">
            <v>hitoshi_iida@sin.suminoe.co.jp</v>
          </cell>
          <cell r="R304">
            <v>5428504</v>
          </cell>
          <cell r="S304" t="str">
            <v>大阪市中央区南船場3-11-20</v>
          </cell>
          <cell r="T304" t="str">
            <v>代表取締役社長</v>
          </cell>
          <cell r="U304" t="str">
            <v>井上　誠</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梶野</v>
          </cell>
          <cell r="I305" t="str">
            <v>秋葉</v>
          </cell>
          <cell r="J305" t="str">
            <v>非鉄課</v>
          </cell>
          <cell r="K305" t="str">
            <v>近畿</v>
          </cell>
          <cell r="L305" t="str">
            <v>株式会社中村超硬</v>
          </cell>
          <cell r="M305" t="str">
            <v>経営統括部</v>
          </cell>
          <cell r="N305" t="str">
            <v/>
          </cell>
          <cell r="O305" t="str">
            <v>松井 孝治</v>
          </cell>
          <cell r="P305" t="str">
            <v>072-274-0007</v>
          </cell>
          <cell r="Q305" t="str">
            <v>k-matsui@nakamura-gp.co.jp</v>
          </cell>
          <cell r="R305" t="str">
            <v/>
          </cell>
          <cell r="S305" t="str">
            <v/>
          </cell>
          <cell r="T305" t="str">
            <v>代表取締役社長</v>
          </cell>
          <cell r="U305" t="str">
            <v>井上　誠</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梶野</v>
          </cell>
          <cell r="I306" t="str">
            <v>秋葉</v>
          </cell>
          <cell r="J306" t="str">
            <v>非鉄課</v>
          </cell>
          <cell r="K306" t="str">
            <v>近畿</v>
          </cell>
          <cell r="L306" t="str">
            <v>ニッセイ・リース株式会社</v>
          </cell>
          <cell r="M306" t="str">
            <v>大阪支店</v>
          </cell>
          <cell r="N306" t="str">
            <v>営業課長</v>
          </cell>
          <cell r="O306" t="str">
            <v>堀井　久稔</v>
          </cell>
          <cell r="P306" t="str">
            <v>06-6226-0278</v>
          </cell>
          <cell r="Q306" t="str">
            <v>h.horii@nissay-lease.co.jp</v>
          </cell>
          <cell r="R306" t="str">
            <v/>
          </cell>
          <cell r="S306" t="str">
            <v/>
          </cell>
          <cell r="T306" t="str">
            <v>代表取締役社長</v>
          </cell>
          <cell r="U306" t="str">
            <v>武田　嘉和</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宮田</v>
          </cell>
          <cell r="I307" t="str">
            <v>徳重</v>
          </cell>
          <cell r="J307" t="str">
            <v>非鉄課</v>
          </cell>
          <cell r="K307" t="str">
            <v>近畿</v>
          </cell>
          <cell r="L307" t="str">
            <v>株式会社大阪チタニウムテクノロジーズ</v>
          </cell>
          <cell r="M307" t="str">
            <v>技術部技術管理グループ</v>
          </cell>
          <cell r="N307" t="str">
            <v>グループ長</v>
          </cell>
          <cell r="O307" t="str">
            <v>堀　雅彦</v>
          </cell>
          <cell r="P307" t="str">
            <v>06-6413-4316</v>
          </cell>
          <cell r="Q307" t="str">
            <v>mhori@osaka-ti.co.jp</v>
          </cell>
          <cell r="R307">
            <v>6608533</v>
          </cell>
          <cell r="S307" t="str">
            <v>兵庫県尼崎市東浜町1番地</v>
          </cell>
          <cell r="T307" t="str">
            <v>代表取締役社長</v>
          </cell>
          <cell r="U307" t="str">
            <v>西澤　庄藏</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中田</v>
          </cell>
          <cell r="I308" t="str">
            <v>宮田</v>
          </cell>
          <cell r="J308" t="str">
            <v>紙業課</v>
          </cell>
          <cell r="K308" t="str">
            <v>近畿</v>
          </cell>
          <cell r="L308" t="str">
            <v>兵庫パルプ工業株式会社</v>
          </cell>
          <cell r="M308" t="str">
            <v>施設部工務課</v>
          </cell>
          <cell r="N308" t="str">
            <v/>
          </cell>
          <cell r="O308" t="str">
            <v>大嶋　弘之</v>
          </cell>
          <cell r="P308" t="str">
            <v>0795-77-1081</v>
          </cell>
          <cell r="Q308" t="str">
            <v>h.ooshima@hyogopulp.co.jp</v>
          </cell>
          <cell r="R308">
            <v>6693157</v>
          </cell>
          <cell r="S308" t="str">
            <v>兵庫県丹波市山南町谷川858番地</v>
          </cell>
          <cell r="T308" t="str">
            <v>代表取締役社長</v>
          </cell>
          <cell r="U308" t="str">
            <v>井川　雄治</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中田</v>
          </cell>
          <cell r="I309" t="str">
            <v>宮田</v>
          </cell>
          <cell r="J309" t="str">
            <v>参事官室</v>
          </cell>
          <cell r="K309" t="str">
            <v>近畿</v>
          </cell>
          <cell r="L309" t="str">
            <v>上田ブレーキ株式会社</v>
          </cell>
          <cell r="M309" t="str">
            <v/>
          </cell>
          <cell r="N309" t="str">
            <v>常務取締役</v>
          </cell>
          <cell r="O309" t="str">
            <v>宮地　豊</v>
          </cell>
          <cell r="P309" t="str">
            <v>06-6921-2971</v>
          </cell>
          <cell r="Q309" t="str">
            <v>miyachi_qad@uedabrake.co.jp</v>
          </cell>
          <cell r="R309">
            <v>5340016</v>
          </cell>
          <cell r="S309" t="str">
            <v>大阪府大阪市都島区友渕町2丁目10番19号</v>
          </cell>
          <cell r="T309" t="str">
            <v>代表取締役社長</v>
          </cell>
          <cell r="U309" t="str">
            <v>上田　博之</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中田</v>
          </cell>
          <cell r="I310" t="str">
            <v>梶野</v>
          </cell>
          <cell r="J310" t="str">
            <v>産機課</v>
          </cell>
          <cell r="K310" t="str">
            <v>中部</v>
          </cell>
          <cell r="L310" t="str">
            <v>株式会社佐藤製作所</v>
          </cell>
          <cell r="M310" t="str">
            <v/>
          </cell>
          <cell r="N310" t="str">
            <v>代表取締役副社長</v>
          </cell>
          <cell r="O310" t="str">
            <v>佐藤　敦</v>
          </cell>
          <cell r="P310" t="str">
            <v>0594-22-1829</v>
          </cell>
          <cell r="Q310" t="str">
            <v>a-sato@satoss.jp</v>
          </cell>
          <cell r="R310">
            <v>5110811</v>
          </cell>
          <cell r="S310" t="str">
            <v>三重県桑名市修徳町509</v>
          </cell>
          <cell r="T310" t="str">
            <v>代表取締役社長</v>
          </cell>
          <cell r="U310" t="str">
            <v>佐藤　栄</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宮田</v>
          </cell>
          <cell r="I311" t="str">
            <v>秋葉</v>
          </cell>
          <cell r="J311" t="str">
            <v>化学課</v>
          </cell>
          <cell r="K311" t="str">
            <v>関東</v>
          </cell>
          <cell r="L311" t="str">
            <v>アグロ カネショウ 株式会社</v>
          </cell>
          <cell r="M311" t="str">
            <v/>
          </cell>
          <cell r="N311" t="str">
            <v>取締役社長室長</v>
          </cell>
          <cell r="O311" t="str">
            <v>塩田　暢毅</v>
          </cell>
          <cell r="P311" t="str">
            <v>03-5570-4711</v>
          </cell>
          <cell r="Q311" t="str">
            <v>shiota@agrokanesho.co.jp</v>
          </cell>
          <cell r="R311">
            <v>1070052</v>
          </cell>
          <cell r="S311" t="str">
            <v>東京都港区赤坂4-2-19　赤坂シャスタ・イースト7F</v>
          </cell>
          <cell r="T311" t="str">
            <v>代表取締役社長</v>
          </cell>
          <cell r="U311" t="str">
            <v>櫛引　博敬</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中間</v>
          </cell>
          <cell r="I312" t="str">
            <v>宮田</v>
          </cell>
          <cell r="J312" t="str">
            <v>非鉄課</v>
          </cell>
          <cell r="K312" t="str">
            <v>中部</v>
          </cell>
          <cell r="L312" t="str">
            <v>大同メタル工業　　株式会社</v>
          </cell>
          <cell r="M312" t="str">
            <v>第３カンパニー</v>
          </cell>
          <cell r="N312" t="str">
            <v>バイスプレジデント　　</v>
          </cell>
          <cell r="O312" t="str">
            <v>仁歩　信吾</v>
          </cell>
          <cell r="P312" t="str">
            <v xml:space="preserve">（0568）61－4920 </v>
          </cell>
          <cell r="Q312" t="str">
            <v>ninbu@daidometal.com</v>
          </cell>
          <cell r="R312">
            <v>4600008</v>
          </cell>
          <cell r="S312" t="str">
            <v>愛知県名古屋市中区栄二丁目3番1号　名古屋広小路ビルヂング13階</v>
          </cell>
          <cell r="T312" t="str">
            <v>代表取締役社長兼最高執行責任者</v>
          </cell>
          <cell r="U312" t="str">
            <v>樫山　恒太郎</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高本</v>
          </cell>
          <cell r="I313" t="str">
            <v>中間</v>
          </cell>
          <cell r="J313" t="str">
            <v>化学課</v>
          </cell>
          <cell r="K313" t="str">
            <v>近畿</v>
          </cell>
          <cell r="L313" t="str">
            <v>和興建設株式会社</v>
          </cell>
          <cell r="M313" t="str">
            <v/>
          </cell>
          <cell r="N313" t="str">
            <v>会長</v>
          </cell>
          <cell r="O313" t="str">
            <v>山本　幸一</v>
          </cell>
          <cell r="P313" t="str">
            <v>0738-63-3824</v>
          </cell>
          <cell r="Q313" t="str">
            <v>info@ecofarm-wakayama.com</v>
          </cell>
          <cell r="R313">
            <v>6491521</v>
          </cell>
          <cell r="S313" t="str">
            <v>和歌山県日高郡印南町美里52番地</v>
          </cell>
          <cell r="T313" t="str">
            <v>代表取締役</v>
          </cell>
          <cell r="U313" t="str">
            <v>山本　雅弘</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中田</v>
          </cell>
          <cell r="I314" t="str">
            <v>梶野</v>
          </cell>
          <cell r="J314" t="str">
            <v>素形材室</v>
          </cell>
          <cell r="K314" t="str">
            <v/>
          </cell>
          <cell r="L314" t="str">
            <v>協和工業株式会社</v>
          </cell>
          <cell r="M314" t="str">
            <v>管理グループ</v>
          </cell>
          <cell r="N314" t="str">
            <v>マネージャー</v>
          </cell>
          <cell r="O314" t="str">
            <v>久野　敬次</v>
          </cell>
          <cell r="P314" t="str">
            <v>0562-47-1241</v>
          </cell>
          <cell r="Q314" t="str">
            <v>t-kuno@kyowa-uj.co.jp</v>
          </cell>
          <cell r="R314">
            <v>4740011</v>
          </cell>
          <cell r="S314" t="str">
            <v>愛知県大府市横根町坊主山1-31</v>
          </cell>
          <cell r="T314" t="str">
            <v>代表取締役社長</v>
          </cell>
          <cell r="U314" t="str">
            <v>鬼頭　佑治</v>
          </cell>
        </row>
        <row r="315">
          <cell r="A315" t="str">
            <v>A10390</v>
          </cell>
          <cell r="B315" t="str">
            <v>A1039</v>
          </cell>
          <cell r="C315">
            <v>0</v>
          </cell>
          <cell r="D315" t="str">
            <v>A</v>
          </cell>
          <cell r="E315" t="str">
            <v>二次</v>
          </cell>
          <cell r="F315" t="str">
            <v>三協立山株式会社</v>
          </cell>
          <cell r="G315" t="str">
            <v>高断熱性能アルミサッシ製品の材料供給体制強化</v>
          </cell>
          <cell r="H315" t="str">
            <v>高本</v>
          </cell>
          <cell r="I315" t="str">
            <v>中田</v>
          </cell>
          <cell r="J315" t="str">
            <v>非鉄課</v>
          </cell>
          <cell r="K315" t="str">
            <v>中部</v>
          </cell>
          <cell r="L315" t="str">
            <v>三協立山株式会社</v>
          </cell>
          <cell r="M315" t="str">
            <v>生産管理統括部</v>
          </cell>
          <cell r="N315" t="str">
            <v>生産企画課長</v>
          </cell>
          <cell r="O315" t="str">
            <v>細橋　俊彦</v>
          </cell>
          <cell r="P315" t="str">
            <v>0766-20-3926</v>
          </cell>
          <cell r="Q315" t="str">
            <v>thosohashi@sthdg.co.jp</v>
          </cell>
          <cell r="R315">
            <v>9338610</v>
          </cell>
          <cell r="S315" t="str">
            <v>富山県高岡市早川70番地</v>
          </cell>
          <cell r="T315" t="str">
            <v>代表取締役社長</v>
          </cell>
          <cell r="U315" t="str">
            <v>藤木　正和</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梶野</v>
          </cell>
          <cell r="I316" t="str">
            <v>徳重</v>
          </cell>
          <cell r="J316" t="str">
            <v>自動車課</v>
          </cell>
          <cell r="K316" t="str">
            <v>関東</v>
          </cell>
          <cell r="L316" t="str">
            <v>株式会社ケーヒン</v>
          </cell>
          <cell r="M316" t="str">
            <v>生産本部　生産企画部第二課</v>
          </cell>
          <cell r="N316" t="str">
            <v>課長</v>
          </cell>
          <cell r="O316" t="str">
            <v>松本　繁</v>
          </cell>
          <cell r="P316" t="str">
            <v>0224-63-3926(代表）
080-5734-7115（携帯）</v>
          </cell>
          <cell r="Q316" t="str">
            <v>shigeru-matsumoto@keihin-corp.co.jp</v>
          </cell>
          <cell r="R316">
            <v>9811505</v>
          </cell>
          <cell r="S316" t="str">
            <v>宮城県角田市角田字流197-1　宮城オフィス・角田開発センター</v>
          </cell>
          <cell r="T316" t="str">
            <v>代表取締役社長</v>
          </cell>
          <cell r="U316" t="str">
            <v>田内　常夫</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梶野</v>
          </cell>
          <cell r="I317" t="str">
            <v>徳重</v>
          </cell>
          <cell r="J317" t="str">
            <v>自動車課</v>
          </cell>
          <cell r="K317" t="str">
            <v>東北</v>
          </cell>
          <cell r="L317" t="str">
            <v>日本発条株式会社</v>
          </cell>
          <cell r="M317" t="str">
            <v>経営企画部</v>
          </cell>
          <cell r="N317" t="str">
            <v>主査</v>
          </cell>
          <cell r="O317" t="str">
            <v>藤岡　雄一</v>
          </cell>
          <cell r="P317" t="str">
            <v>045-786-7512</v>
          </cell>
          <cell r="Q317" t="str">
            <v>y.fujioka@nhkspg.co.jp</v>
          </cell>
          <cell r="R317">
            <v>2360004</v>
          </cell>
          <cell r="S317" t="str">
            <v>神奈川県横浜市金沢区福浦3-10</v>
          </cell>
          <cell r="T317" t="str">
            <v>代表取締役社長</v>
          </cell>
          <cell r="U317" t="str">
            <v>玉村　和己</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梶野</v>
          </cell>
          <cell r="I318" t="str">
            <v>徳重</v>
          </cell>
          <cell r="J318" t="str">
            <v>自動車課</v>
          </cell>
          <cell r="K318" t="str">
            <v>東北</v>
          </cell>
          <cell r="L318" t="str">
            <v>東北日発株式会社</v>
          </cell>
          <cell r="M318" t="str">
            <v>総務部</v>
          </cell>
          <cell r="N318" t="str">
            <v>次長</v>
          </cell>
          <cell r="O318" t="str">
            <v>佐藤　賢</v>
          </cell>
          <cell r="P318" t="str">
            <v>0197-73-5221</v>
          </cell>
          <cell r="Q318" t="str">
            <v>k.sato@ame.nhkspg.co.jp</v>
          </cell>
          <cell r="R318" t="str">
            <v/>
          </cell>
          <cell r="S318" t="str">
            <v/>
          </cell>
          <cell r="T318" t="str">
            <v>代表取締役社長</v>
          </cell>
          <cell r="U318" t="str">
            <v>片山　仁彦</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梶野</v>
          </cell>
          <cell r="I319" t="str">
            <v>中間</v>
          </cell>
          <cell r="J319" t="str">
            <v>非鉄課
素形材室</v>
          </cell>
          <cell r="K319" t="str">
            <v>関東</v>
          </cell>
          <cell r="L319" t="str">
            <v>株式会社スギヤマ</v>
          </cell>
          <cell r="M319" t="str">
            <v/>
          </cell>
          <cell r="N319" t="str">
            <v>常務取締役　経営管理室長</v>
          </cell>
          <cell r="O319" t="str">
            <v>杉山　清司</v>
          </cell>
          <cell r="P319" t="str">
            <v>0545-32-2182</v>
          </cell>
          <cell r="Q319" t="str">
            <v>s-sugiyama@kabu-sugiyama.co.jp</v>
          </cell>
          <cell r="R319">
            <v>4178510</v>
          </cell>
          <cell r="S319" t="str">
            <v>静岡県富士市中里2608-50</v>
          </cell>
          <cell r="T319" t="str">
            <v>代表取締役社長</v>
          </cell>
          <cell r="U319" t="str">
            <v>望月　英克</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中間</v>
          </cell>
          <cell r="I320" t="str">
            <v>梶野</v>
          </cell>
          <cell r="J320" t="str">
            <v>自動車課</v>
          </cell>
          <cell r="K320" t="str">
            <v>東北</v>
          </cell>
          <cell r="L320" t="str">
            <v>サンリット工業株式会社</v>
          </cell>
          <cell r="M320" t="str">
            <v/>
          </cell>
          <cell r="N320" t="str">
            <v>取締役総務部長　補助事業総括責任者補佐</v>
          </cell>
          <cell r="O320" t="str">
            <v>國分　幸子</v>
          </cell>
          <cell r="P320" t="str">
            <v>0238-88-9221</v>
          </cell>
          <cell r="Q320" t="str">
            <v>sachiko-kokubun@sunlit-ind.co.jp</v>
          </cell>
          <cell r="R320">
            <v>9930033</v>
          </cell>
          <cell r="S320" t="str">
            <v>山形県長井市今泉1371番地</v>
          </cell>
          <cell r="T320" t="str">
            <v>代表取締役社長</v>
          </cell>
          <cell r="U320" t="str">
            <v>保科　栄一</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中田</v>
          </cell>
          <cell r="I321" t="str">
            <v>宮田</v>
          </cell>
          <cell r="J321" t="str">
            <v>産機課</v>
          </cell>
          <cell r="K321" t="str">
            <v>中部</v>
          </cell>
          <cell r="L321" t="str">
            <v>株式会社ＮＴＮ志賀製作所</v>
          </cell>
          <cell r="M321" t="str">
            <v/>
          </cell>
          <cell r="N321" t="str">
            <v>代表取締役社長</v>
          </cell>
          <cell r="O321" t="str">
            <v>飯原　道雄</v>
          </cell>
          <cell r="P321" t="str">
            <v>0767-38-8110</v>
          </cell>
          <cell r="Q321" t="str">
            <v>michio_iihara@ntn.co.jp</v>
          </cell>
          <cell r="R321">
            <v>9250157</v>
          </cell>
          <cell r="S321" t="str">
            <v>石川県羽咋郡志賀町堀松五58番地2</v>
          </cell>
          <cell r="T321" t="str">
            <v>代表取締役社長</v>
          </cell>
          <cell r="U321" t="str">
            <v>飯原　道雄</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高本</v>
          </cell>
          <cell r="I322" t="str">
            <v>中間</v>
          </cell>
          <cell r="J322" t="str">
            <v>化学課</v>
          </cell>
          <cell r="K322" t="str">
            <v>近畿</v>
          </cell>
          <cell r="L322" t="str">
            <v>新興化学工業</v>
          </cell>
          <cell r="M322" t="str">
            <v/>
          </cell>
          <cell r="N322" t="str">
            <v>取締役副社長</v>
          </cell>
          <cell r="O322" t="str">
            <v>西田和彦</v>
          </cell>
          <cell r="P322" t="str">
            <v>072-245-0751</v>
          </cell>
          <cell r="Q322" t="str">
            <v>k.nishida@shinko-chem.co.jp</v>
          </cell>
          <cell r="R322">
            <v>5928331</v>
          </cell>
          <cell r="S322" t="str">
            <v>大阪府堺市西区築港新町3丁27番地13</v>
          </cell>
          <cell r="T322" t="str">
            <v>代表取締役社長</v>
          </cell>
          <cell r="U322" t="str">
            <v>新居田　孝太郎</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高本</v>
          </cell>
          <cell r="I323" t="str">
            <v>中間</v>
          </cell>
          <cell r="J323" t="str">
            <v>産機課</v>
          </cell>
          <cell r="K323" t="str">
            <v>関東</v>
          </cell>
          <cell r="L323" t="str">
            <v>光陽精機株式会社</v>
          </cell>
          <cell r="M323" t="str">
            <v/>
          </cell>
          <cell r="N323" t="str">
            <v>参与</v>
          </cell>
          <cell r="O323" t="str">
            <v>藤井　茂男</v>
          </cell>
          <cell r="P323" t="str">
            <v>0296-52-1311（代）</v>
          </cell>
          <cell r="Q323" t="str">
            <v>s-fujii@koyo-sk.co.jp</v>
          </cell>
          <cell r="R323">
            <v>3004515</v>
          </cell>
          <cell r="S323" t="str">
            <v>茨城県筑西市倉持422</v>
          </cell>
          <cell r="T323" t="str">
            <v>代表取締役社長</v>
          </cell>
          <cell r="U323" t="str">
            <v>鈴木　信吉</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梶野</v>
          </cell>
          <cell r="I324" t="str">
            <v>秋葉</v>
          </cell>
          <cell r="J324" t="str">
            <v>ナノ室
情通課</v>
          </cell>
          <cell r="K324" t="str">
            <v>関東</v>
          </cell>
          <cell r="L324" t="str">
            <v>太陽誘電株式会社</v>
          </cell>
          <cell r="M324" t="str">
            <v/>
          </cell>
          <cell r="N324" t="str">
            <v>経営企画部</v>
          </cell>
          <cell r="O324" t="str">
            <v>平井哲夫</v>
          </cell>
          <cell r="P324" t="str">
            <v>027-324-2320</v>
          </cell>
          <cell r="Q324" t="str">
            <v>t-hirai@jty.yuden.co.jp</v>
          </cell>
          <cell r="R324">
            <v>3708522</v>
          </cell>
          <cell r="S324" t="str">
            <v>群馬県高崎市栄町8-1</v>
          </cell>
          <cell r="T324" t="str">
            <v>代表取締役社長</v>
          </cell>
          <cell r="U324" t="str">
            <v>綿貫　英治</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中田</v>
          </cell>
          <cell r="I325" t="str">
            <v>梶野</v>
          </cell>
          <cell r="J325" t="str">
            <v>非鉄課</v>
          </cell>
          <cell r="K325" t="str">
            <v>中部</v>
          </cell>
          <cell r="L325" t="str">
            <v>株式会社佐藤製作所</v>
          </cell>
          <cell r="M325" t="str">
            <v/>
          </cell>
          <cell r="N325" t="str">
            <v>代表取締役副社長</v>
          </cell>
          <cell r="O325" t="str">
            <v>佐藤　敦</v>
          </cell>
          <cell r="P325" t="str">
            <v>0594-22-1829</v>
          </cell>
          <cell r="Q325" t="str">
            <v>a-sato@satoss.jp</v>
          </cell>
          <cell r="R325">
            <v>5110811</v>
          </cell>
          <cell r="S325" t="str">
            <v>三重県桑名市修徳町509</v>
          </cell>
          <cell r="T325" t="str">
            <v>代表取締役社長</v>
          </cell>
          <cell r="U325" t="str">
            <v>佐藤　栄</v>
          </cell>
        </row>
        <row r="326">
          <cell r="A326" t="str">
            <v>A10570</v>
          </cell>
          <cell r="B326" t="str">
            <v>A1057</v>
          </cell>
          <cell r="C326">
            <v>0</v>
          </cell>
          <cell r="D326" t="str">
            <v>A</v>
          </cell>
          <cell r="E326" t="str">
            <v>二次</v>
          </cell>
          <cell r="F326" t="str">
            <v>株式会社　富田製作所</v>
          </cell>
          <cell r="G326" t="str">
            <v>厚板成形曲げ加工用の大型プレス機増設</v>
          </cell>
          <cell r="H326" t="str">
            <v>中田</v>
          </cell>
          <cell r="I326" t="str">
            <v>宮田</v>
          </cell>
          <cell r="J326" t="str">
            <v>素形材室</v>
          </cell>
          <cell r="K326" t="str">
            <v>関東</v>
          </cell>
          <cell r="L326" t="str">
            <v>株式会社　富田製作所</v>
          </cell>
          <cell r="M326" t="str">
            <v>総務部</v>
          </cell>
          <cell r="N326" t="str">
            <v>参与</v>
          </cell>
          <cell r="O326" t="str">
            <v>林　晶三</v>
          </cell>
          <cell r="P326" t="str">
            <v>0280-98-3376</v>
          </cell>
          <cell r="Q326" t="str">
            <v>shouzou.hayashi@tomita-s.jp</v>
          </cell>
          <cell r="R326">
            <v>3060206</v>
          </cell>
          <cell r="S326" t="str">
            <v>茨城県古河市丘里　11番地</v>
          </cell>
          <cell r="T326" t="str">
            <v>代表取締役社長</v>
          </cell>
          <cell r="U326" t="str">
            <v>富田　修</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中田</v>
          </cell>
          <cell r="I327" t="str">
            <v>宮田</v>
          </cell>
          <cell r="J327" t="str">
            <v>医福室</v>
          </cell>
          <cell r="K327" t="str">
            <v>九州</v>
          </cell>
          <cell r="L327" t="str">
            <v>東郷メディキット株式会社</v>
          </cell>
          <cell r="M327" t="str">
            <v/>
          </cell>
          <cell r="N327" t="str">
            <v>取締役管理部長</v>
          </cell>
          <cell r="O327" t="str">
            <v>石井　英男</v>
          </cell>
          <cell r="P327" t="str">
            <v>0982-53-8000</v>
          </cell>
          <cell r="Q327" t="str">
            <v>hishii@togomedikit.co.jp</v>
          </cell>
          <cell r="R327">
            <v>8830062</v>
          </cell>
          <cell r="S327" t="str">
            <v>宮崎県日向市大字日知屋字亀川17148-6</v>
          </cell>
          <cell r="T327" t="str">
            <v>代表取締役</v>
          </cell>
          <cell r="U327" t="str">
            <v>大橋　敏和</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梶野</v>
          </cell>
          <cell r="I328" t="str">
            <v>秋葉</v>
          </cell>
          <cell r="J328" t="str">
            <v>情通課</v>
          </cell>
          <cell r="K328" t="str">
            <v>中国</v>
          </cell>
          <cell r="L328" t="str">
            <v>ジェイ・エス・ティ電子工業株式会社</v>
          </cell>
          <cell r="M328" t="str">
            <v/>
          </cell>
          <cell r="N328" t="str">
            <v>総務課長</v>
          </cell>
          <cell r="O328" t="str">
            <v>土居直美</v>
          </cell>
          <cell r="P328" t="str">
            <v>0868-28-1133</v>
          </cell>
          <cell r="Q328" t="str">
            <v>ndoi@jst-mfg.com</v>
          </cell>
          <cell r="R328">
            <v>7080014</v>
          </cell>
          <cell r="S328" t="str">
            <v>岡山県津山市院庄字沢1089-1</v>
          </cell>
          <cell r="T328" t="str">
            <v>代表取締役社長</v>
          </cell>
          <cell r="U328" t="str">
            <v>吉村　正雄</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梶野</v>
          </cell>
          <cell r="I329" t="str">
            <v>秋葉</v>
          </cell>
          <cell r="J329" t="str">
            <v>情通課</v>
          </cell>
          <cell r="K329" t="str">
            <v>中国</v>
          </cell>
          <cell r="L329" t="str">
            <v/>
          </cell>
          <cell r="M329" t="str">
            <v/>
          </cell>
          <cell r="N329" t="str">
            <v/>
          </cell>
          <cell r="O329" t="str">
            <v/>
          </cell>
          <cell r="P329" t="str">
            <v/>
          </cell>
          <cell r="Q329" t="str">
            <v/>
          </cell>
          <cell r="R329" t="str">
            <v/>
          </cell>
          <cell r="S329" t="str">
            <v/>
          </cell>
          <cell r="T329" t="str">
            <v>代表取締役社長</v>
          </cell>
          <cell r="U329" t="str">
            <v>吉村　正雄</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高本</v>
          </cell>
          <cell r="I330" t="str">
            <v>中間</v>
          </cell>
          <cell r="J330" t="str">
            <v>素形材室</v>
          </cell>
          <cell r="K330" t="str">
            <v>関東</v>
          </cell>
          <cell r="L330" t="str">
            <v>日本鋳造株式会社</v>
          </cell>
          <cell r="M330" t="str">
            <v>素形材事業部</v>
          </cell>
          <cell r="N330" t="str">
            <v>建設部長</v>
          </cell>
          <cell r="O330" t="str">
            <v>来栖　直敏</v>
          </cell>
          <cell r="P330" t="str">
            <v>044-322-3763</v>
          </cell>
          <cell r="Q330" t="str">
            <v>n_kurusu@nipponchuzo.co.jp</v>
          </cell>
          <cell r="R330">
            <v>2109567</v>
          </cell>
          <cell r="S330" t="str">
            <v>神奈川県川崎市川崎区白石町2番1号</v>
          </cell>
          <cell r="T330" t="str">
            <v>代表取締役社長</v>
          </cell>
          <cell r="U330" t="str">
            <v>岩波　秀樹</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高本</v>
          </cell>
          <cell r="I331" t="str">
            <v>中田</v>
          </cell>
          <cell r="J331" t="str">
            <v>非鉄課</v>
          </cell>
          <cell r="K331" t="str">
            <v>関東</v>
          </cell>
          <cell r="L331" t="str">
            <v>三菱樹脂株式会社</v>
          </cell>
          <cell r="M331" t="str">
            <v>アルミナ繊維・軽金属事業部アルミナ繊維技術グループ</v>
          </cell>
          <cell r="N331" t="str">
            <v/>
          </cell>
          <cell r="O331" t="str">
            <v>大塚　雄一</v>
          </cell>
          <cell r="P331" t="str">
            <v>050-3139-2904</v>
          </cell>
          <cell r="Q331" t="str">
            <v>ootsuka.yuuichi@mf.mpi.co.jp</v>
          </cell>
          <cell r="R331">
            <v>1008252</v>
          </cell>
          <cell r="S331" t="str">
            <v>東京都千代田区丸の内1丁目1番1号</v>
          </cell>
          <cell r="T331" t="str">
            <v>代表取締役社長</v>
          </cell>
          <cell r="U331" t="str">
            <v>姥貝　卓美</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高本</v>
          </cell>
          <cell r="I332" t="str">
            <v>中田</v>
          </cell>
          <cell r="J332" t="str">
            <v>非鉄課</v>
          </cell>
          <cell r="K332" t="str">
            <v>関東</v>
          </cell>
          <cell r="L332" t="str">
            <v/>
          </cell>
          <cell r="M332" t="str">
            <v/>
          </cell>
          <cell r="N332" t="str">
            <v/>
          </cell>
          <cell r="O332" t="str">
            <v/>
          </cell>
          <cell r="P332" t="str">
            <v/>
          </cell>
          <cell r="Q332" t="str">
            <v/>
          </cell>
          <cell r="R332" t="str">
            <v/>
          </cell>
          <cell r="S332" t="str">
            <v/>
          </cell>
          <cell r="T332" t="str">
            <v>取締役社長</v>
          </cell>
          <cell r="U332" t="str">
            <v>山本　治</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高本</v>
          </cell>
          <cell r="I333" t="str">
            <v>中田</v>
          </cell>
          <cell r="J333" t="str">
            <v>非鉄課</v>
          </cell>
          <cell r="K333" t="str">
            <v>関東</v>
          </cell>
          <cell r="L333" t="str">
            <v/>
          </cell>
          <cell r="M333" t="str">
            <v/>
          </cell>
          <cell r="N333" t="str">
            <v/>
          </cell>
          <cell r="O333" t="str">
            <v/>
          </cell>
          <cell r="P333" t="str">
            <v/>
          </cell>
          <cell r="Q333" t="str">
            <v/>
          </cell>
          <cell r="R333" t="str">
            <v/>
          </cell>
          <cell r="S333" t="str">
            <v/>
          </cell>
          <cell r="T333" t="str">
            <v>代表取締役社長</v>
          </cell>
          <cell r="U333" t="str">
            <v>深尾　隆久</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高本</v>
          </cell>
          <cell r="I334" t="str">
            <v>中田</v>
          </cell>
          <cell r="J334" t="str">
            <v>非鉄課</v>
          </cell>
          <cell r="K334" t="str">
            <v>関東</v>
          </cell>
          <cell r="L334" t="str">
            <v/>
          </cell>
          <cell r="M334" t="str">
            <v/>
          </cell>
          <cell r="N334" t="str">
            <v/>
          </cell>
          <cell r="O334" t="str">
            <v/>
          </cell>
          <cell r="P334" t="str">
            <v/>
          </cell>
          <cell r="Q334" t="str">
            <v/>
          </cell>
          <cell r="R334" t="str">
            <v/>
          </cell>
          <cell r="S334" t="str">
            <v/>
          </cell>
          <cell r="T334" t="str">
            <v>取締役社長</v>
          </cell>
          <cell r="U334" t="str">
            <v>松下　聡</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梶野</v>
          </cell>
          <cell r="I335" t="str">
            <v>徳重</v>
          </cell>
          <cell r="J335" t="str">
            <v>自動車課</v>
          </cell>
          <cell r="K335" t="str">
            <v>東北</v>
          </cell>
          <cell r="L335" t="str">
            <v>アイシン東北株式会社</v>
          </cell>
          <cell r="M335" t="str">
            <v>経営管理部</v>
          </cell>
          <cell r="N335" t="str">
            <v/>
          </cell>
          <cell r="O335" t="str">
            <v>荒井　大</v>
          </cell>
          <cell r="P335" t="str">
            <v>0197-44-2663</v>
          </cell>
          <cell r="Q335" t="str">
            <v>t-arai@ai-t.aisin.co.jp</v>
          </cell>
          <cell r="R335">
            <v>294503</v>
          </cell>
          <cell r="S335" t="str">
            <v>岩手県胆沢郡金ケ崎町西根森山6番地</v>
          </cell>
          <cell r="T335" t="str">
            <v>代表取締役社長</v>
          </cell>
          <cell r="U335" t="str">
            <v>奈倉　伸芳</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宮田</v>
          </cell>
          <cell r="I336" t="str">
            <v>徳重</v>
          </cell>
          <cell r="J336" t="str">
            <v>鉄鋼課</v>
          </cell>
          <cell r="K336" t="str">
            <v>中国</v>
          </cell>
          <cell r="L336" t="str">
            <v>トーフレ株式会社</v>
          </cell>
          <cell r="M336" t="str">
            <v/>
          </cell>
          <cell r="N336" t="str">
            <v>総務部　部長</v>
          </cell>
          <cell r="O336" t="str">
            <v>村田　邦生</v>
          </cell>
          <cell r="P336" t="str">
            <v>06-7660-1020</v>
          </cell>
          <cell r="Q336" t="str">
            <v>murata@tofle.com</v>
          </cell>
          <cell r="R336">
            <v>5410053</v>
          </cell>
          <cell r="S336" t="str">
            <v>大阪府大阪市中央区本町1-6-16　野村不動産堺筋本町ビル2Ｆ</v>
          </cell>
          <cell r="T336" t="str">
            <v>代表取締役社長</v>
          </cell>
          <cell r="U336" t="str">
            <v>中野　勝利</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中田</v>
          </cell>
          <cell r="I337" t="str">
            <v>梶野</v>
          </cell>
          <cell r="J337" t="str">
            <v>素形材室</v>
          </cell>
          <cell r="K337" t="str">
            <v>近畿</v>
          </cell>
          <cell r="L337" t="str">
            <v>株式会社浅田可鍛鋳鉄所</v>
          </cell>
          <cell r="M337" t="str">
            <v>管理部生産技術課</v>
          </cell>
          <cell r="N337" t="str">
            <v>課長</v>
          </cell>
          <cell r="O337" t="str">
            <v>須原　直宏</v>
          </cell>
          <cell r="P337" t="str">
            <v>0773-27-2058</v>
          </cell>
          <cell r="Q337" t="str">
            <v>hinsyou@asada-katan.co.jp</v>
          </cell>
          <cell r="R337">
            <v>6200853</v>
          </cell>
          <cell r="S337" t="str">
            <v>京都府福知山市長田野町1-29</v>
          </cell>
          <cell r="T337" t="str">
            <v>代表取締役社長</v>
          </cell>
          <cell r="U337" t="str">
            <v>浅田　康史</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中田</v>
          </cell>
          <cell r="I338" t="str">
            <v>宮田</v>
          </cell>
          <cell r="J338" t="str">
            <v>素形材室</v>
          </cell>
          <cell r="K338" t="str">
            <v>東北</v>
          </cell>
          <cell r="L338" t="str">
            <v xml:space="preserve">高周波鋳造株式会社 </v>
          </cell>
          <cell r="M338" t="str">
            <v/>
          </cell>
          <cell r="N338" t="str">
            <v>常務取締役総務企画部長</v>
          </cell>
          <cell r="O338" t="str">
            <v>大久保　寿之</v>
          </cell>
          <cell r="P338" t="str">
            <v>0178-43-0127</v>
          </cell>
          <cell r="Q338" t="str">
            <v>okubo.toshiyuki@koshuha.jp</v>
          </cell>
          <cell r="R338">
            <v>310071</v>
          </cell>
          <cell r="S338" t="str">
            <v>青森県八戸市沼館4丁目7番108号</v>
          </cell>
          <cell r="T338" t="str">
            <v>代表取締役社長</v>
          </cell>
          <cell r="U338" t="str">
            <v>関谷 敏男</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宮田</v>
          </cell>
          <cell r="I339" t="str">
            <v>中間</v>
          </cell>
          <cell r="J339" t="str">
            <v>武器課</v>
          </cell>
          <cell r="K339" t="str">
            <v>中部</v>
          </cell>
          <cell r="L339" t="str">
            <v>株式会社水野鉄工所</v>
          </cell>
          <cell r="M339" t="str">
            <v/>
          </cell>
          <cell r="N339" t="str">
            <v>専務取締役</v>
          </cell>
          <cell r="O339" t="str">
            <v>菊田　強志</v>
          </cell>
          <cell r="P339" t="str">
            <v xml:space="preserve">0575-21-5511  </v>
          </cell>
          <cell r="Q339" t="str">
            <v>t-kikuta@miztec.jp</v>
          </cell>
          <cell r="R339">
            <v>5013936</v>
          </cell>
          <cell r="S339" t="str">
            <v>岐阜県関市倉知4539-10</v>
          </cell>
          <cell r="T339" t="str">
            <v>代表取締役社長</v>
          </cell>
          <cell r="U339" t="str">
            <v>水野　辰博</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梶野</v>
          </cell>
          <cell r="I340" t="str">
            <v>秋葉</v>
          </cell>
          <cell r="J340" t="str">
            <v>非鉄課</v>
          </cell>
          <cell r="K340" t="str">
            <v/>
          </cell>
          <cell r="L340" t="str">
            <v>株式会社プロセス・ラボ・ミクロン</v>
          </cell>
          <cell r="M340" t="str">
            <v>管理部</v>
          </cell>
          <cell r="N340" t="str">
            <v>部長</v>
          </cell>
          <cell r="O340" t="str">
            <v>熊澤　敬之</v>
          </cell>
          <cell r="P340" t="str">
            <v>049-226-3121</v>
          </cell>
          <cell r="Q340" t="str">
            <v>h-kumazawa@lab-micron.co.jp</v>
          </cell>
          <cell r="R340">
            <v>3500833</v>
          </cell>
          <cell r="S340" t="str">
            <v>埼玉県川越市芳野台1-103-54</v>
          </cell>
          <cell r="T340" t="str">
            <v>代表取締役</v>
          </cell>
          <cell r="U340" t="str">
            <v>伊藤　尚志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梶野</v>
          </cell>
          <cell r="I341" t="str">
            <v>秋葉</v>
          </cell>
          <cell r="J341" t="str">
            <v>非鉄課</v>
          </cell>
          <cell r="K341" t="str">
            <v/>
          </cell>
          <cell r="L341" t="str">
            <v/>
          </cell>
          <cell r="M341" t="str">
            <v/>
          </cell>
          <cell r="N341" t="str">
            <v/>
          </cell>
          <cell r="O341" t="str">
            <v/>
          </cell>
          <cell r="P341" t="str">
            <v/>
          </cell>
          <cell r="Q341" t="str">
            <v/>
          </cell>
          <cell r="R341" t="str">
            <v/>
          </cell>
          <cell r="S341" t="str">
            <v/>
          </cell>
          <cell r="T341" t="str">
            <v>取締役社長</v>
          </cell>
          <cell r="U341" t="str">
            <v>武井 和夫</v>
          </cell>
        </row>
        <row r="342">
          <cell r="A342" t="str">
            <v>A10760</v>
          </cell>
          <cell r="B342" t="str">
            <v>A1076</v>
          </cell>
          <cell r="C342">
            <v>0</v>
          </cell>
          <cell r="D342" t="str">
            <v>A</v>
          </cell>
          <cell r="E342" t="str">
            <v>二次</v>
          </cell>
          <cell r="F342" t="str">
            <v>ジヤトコ株式会社</v>
          </cell>
          <cell r="G342" t="str">
            <v>自動車用ＣＶＴの生産事業</v>
          </cell>
          <cell r="H342" t="str">
            <v>梶野</v>
          </cell>
          <cell r="I342" t="str">
            <v>中田</v>
          </cell>
          <cell r="J342" t="str">
            <v>自動車課</v>
          </cell>
          <cell r="K342" t="str">
            <v/>
          </cell>
          <cell r="L342" t="str">
            <v>ジヤトコ株式会社</v>
          </cell>
          <cell r="M342" t="str">
            <v/>
          </cell>
          <cell r="N342" t="str">
            <v>総務部長</v>
          </cell>
          <cell r="O342" t="str">
            <v>真下　裕之</v>
          </cell>
          <cell r="P342" t="str">
            <v>0545-51-0374</v>
          </cell>
          <cell r="Q342" t="str">
            <v>hiroyuki_mashita@jatco.co.jp</v>
          </cell>
          <cell r="R342">
            <v>4178585</v>
          </cell>
          <cell r="S342" t="str">
            <v>静岡県富士市今泉700番地の1</v>
          </cell>
          <cell r="T342" t="str">
            <v>取締役社長</v>
          </cell>
          <cell r="U342" t="str">
            <v>秦　孝之</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宮田</v>
          </cell>
          <cell r="I343" t="str">
            <v>秋葉</v>
          </cell>
          <cell r="J343" t="str">
            <v>化学課</v>
          </cell>
          <cell r="K343" t="str">
            <v>関東</v>
          </cell>
          <cell r="L343" t="str">
            <v>旭硝子株式会社</v>
          </cell>
          <cell r="M343" t="str">
            <v>化学品カンパ二ーCSR室
化学品カンパ二ーCSR室</v>
          </cell>
          <cell r="N343" t="str">
            <v>室長
主席</v>
          </cell>
          <cell r="O343" t="str">
            <v>荻村　嘉伸
山本　博昭</v>
          </cell>
          <cell r="P343" t="str">
            <v>03-3218-5485
0436-23-3871</v>
          </cell>
          <cell r="Q343" t="str">
            <v>yosinobu-ogimura@agc.com
hiroaki-yamamoto@agc.com</v>
          </cell>
          <cell r="R343">
            <v>1008405</v>
          </cell>
          <cell r="S343" t="str">
            <v>東京都千代田区丸の内1-5-1</v>
          </cell>
          <cell r="T343" t="str">
            <v>代表取締役社長
執行役員</v>
          </cell>
          <cell r="U343" t="str">
            <v>石村　和彦</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高本</v>
          </cell>
          <cell r="I344" t="str">
            <v>中間</v>
          </cell>
          <cell r="J344" t="str">
            <v>素形材室</v>
          </cell>
          <cell r="K344" t="str">
            <v>関東</v>
          </cell>
          <cell r="L344" t="str">
            <v>昭和電気鋳鋼株式会社</v>
          </cell>
          <cell r="M344" t="str">
            <v/>
          </cell>
          <cell r="N344" t="str">
            <v>製造部　製造部長</v>
          </cell>
          <cell r="O344" t="str">
            <v>井田　豊</v>
          </cell>
          <cell r="P344" t="str">
            <v>027-346-4704</v>
          </cell>
          <cell r="Q344" t="str">
            <v>y-ida@showadenki-chuko.co.jp</v>
          </cell>
          <cell r="R344">
            <v>3701201</v>
          </cell>
          <cell r="S344" t="str">
            <v>群馬県高崎市倉賀野町3250</v>
          </cell>
          <cell r="T344" t="str">
            <v>代表取締役社長</v>
          </cell>
          <cell r="U344" t="str">
            <v>手塚　加津子</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中田</v>
          </cell>
          <cell r="I345" t="str">
            <v>宮田</v>
          </cell>
          <cell r="J345" t="str">
            <v>産機課</v>
          </cell>
          <cell r="K345" t="str">
            <v>近畿</v>
          </cell>
          <cell r="L345" t="str">
            <v>川崎重工業株式会社</v>
          </cell>
          <cell r="M345" t="str">
            <v>精密機械カンパニー　企画本部　管理部</v>
          </cell>
          <cell r="N345" t="str">
            <v>上席基幹職</v>
          </cell>
          <cell r="O345" t="str">
            <v>巽　美晴</v>
          </cell>
          <cell r="P345" t="str">
            <v>078-991-1160</v>
          </cell>
          <cell r="Q345" t="str">
            <v>tasumi_y@khi.co.jp</v>
          </cell>
          <cell r="R345">
            <v>6512239</v>
          </cell>
          <cell r="S345" t="str">
            <v>兵庫県神戸市西区櫨谷町松本234番地</v>
          </cell>
          <cell r="T345" t="str">
            <v>代表取締役</v>
          </cell>
          <cell r="U345" t="str">
            <v>長谷川　聰</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中田</v>
          </cell>
          <cell r="I346" t="str">
            <v>梶野</v>
          </cell>
          <cell r="J346" t="str">
            <v>産機課</v>
          </cell>
          <cell r="K346" t="str">
            <v>近畿</v>
          </cell>
          <cell r="L346" t="str">
            <v>滋賀シミズ精工株式会社</v>
          </cell>
          <cell r="M346" t="str">
            <v/>
          </cell>
          <cell r="N346" t="str">
            <v>取締役総務部長</v>
          </cell>
          <cell r="O346" t="str">
            <v>西田　淳</v>
          </cell>
          <cell r="P346" t="str">
            <v>0748-82-1191</v>
          </cell>
          <cell r="Q346" t="str">
            <v>nisida@shimizuseikou.co.jp
nishida@shimizuseiko.co.jp</v>
          </cell>
          <cell r="R346">
            <v>5291835</v>
          </cell>
          <cell r="S346" t="str">
            <v>滋賀県甲賀市信楽町中野688</v>
          </cell>
          <cell r="T346" t="str">
            <v>取締役社長</v>
          </cell>
          <cell r="U346" t="str">
            <v>清水　章雄</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中田</v>
          </cell>
          <cell r="I347" t="str">
            <v>宮田</v>
          </cell>
          <cell r="J347" t="str">
            <v>産機課</v>
          </cell>
          <cell r="K347" t="str">
            <v>近畿</v>
          </cell>
          <cell r="L347" t="str">
            <v>株式会社　中央機械製作所</v>
          </cell>
          <cell r="M347" t="str">
            <v/>
          </cell>
          <cell r="N347" t="str">
            <v>取締役</v>
          </cell>
          <cell r="O347" t="str">
            <v>井阪　喜久治</v>
          </cell>
          <cell r="P347" t="str">
            <v>090-8575-5496</v>
          </cell>
          <cell r="Q347" t="str">
            <v>isaka@extra.ocn.ne.jp</v>
          </cell>
          <cell r="R347">
            <v>5320033</v>
          </cell>
          <cell r="S347" t="str">
            <v>大阪府大阪市淀川区新高4丁目1番17号</v>
          </cell>
          <cell r="T347" t="str">
            <v>代表者取締役社長</v>
          </cell>
          <cell r="U347" t="str">
            <v>浦野　勉</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中田</v>
          </cell>
          <cell r="I348" t="str">
            <v>宮田</v>
          </cell>
          <cell r="J348" t="str">
            <v>非鉄課</v>
          </cell>
          <cell r="K348" t="str">
            <v>関東</v>
          </cell>
          <cell r="L348" t="str">
            <v>清峰金属工業株式会社</v>
          </cell>
          <cell r="M348" t="str">
            <v/>
          </cell>
          <cell r="N348" t="str">
            <v>工場長
取締役 常務執行役員</v>
          </cell>
          <cell r="O348" t="str">
            <v>原田　恒久
菅野 一男</v>
          </cell>
          <cell r="P348" t="str">
            <v>029-821-2510</v>
          </cell>
          <cell r="Q348" t="str">
            <v>harada@kiyomine.co.jp</v>
          </cell>
          <cell r="R348">
            <v>3000805</v>
          </cell>
          <cell r="S348" t="str">
            <v>茨城県土浦市宍塚334番地</v>
          </cell>
          <cell r="T348" t="str">
            <v>代表取締役社長</v>
          </cell>
          <cell r="U348" t="str">
            <v>清峰　茂樹</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梶野</v>
          </cell>
          <cell r="I349" t="str">
            <v>秋葉</v>
          </cell>
          <cell r="J349" t="str">
            <v>化学課</v>
          </cell>
          <cell r="K349" t="str">
            <v/>
          </cell>
          <cell r="L349" t="str">
            <v>クラスターテクノロジー株式会社</v>
          </cell>
          <cell r="M349" t="str">
            <v/>
          </cell>
          <cell r="N349" t="str">
            <v>取締役管理本部長</v>
          </cell>
          <cell r="O349" t="str">
            <v>成瀬　俊彦</v>
          </cell>
          <cell r="P349" t="str">
            <v>06-6726-2711</v>
          </cell>
          <cell r="Q349" t="str">
            <v>t_naruse@cluster-tech.co.jp</v>
          </cell>
          <cell r="R349">
            <v>5770836</v>
          </cell>
          <cell r="S349" t="str">
            <v>大阪府東大阪市渋川町4-5-28</v>
          </cell>
          <cell r="T349" t="str">
            <v>代表取締役社長</v>
          </cell>
          <cell r="U349" t="str">
            <v>安達　稔</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梶野</v>
          </cell>
          <cell r="I350" t="str">
            <v>秋葉</v>
          </cell>
          <cell r="J350" t="str">
            <v>非鉄課</v>
          </cell>
          <cell r="K350" t="str">
            <v>関東</v>
          </cell>
          <cell r="L350" t="str">
            <v>株式会社オータマ</v>
          </cell>
          <cell r="M350" t="str">
            <v>営業部　設計課</v>
          </cell>
          <cell r="N350" t="str">
            <v>課長代理</v>
          </cell>
          <cell r="O350" t="str">
            <v>高橋　徹也</v>
          </cell>
          <cell r="P350" t="str">
            <v>042-377-4311</v>
          </cell>
          <cell r="Q350" t="str">
            <v>takahashi@ohtama.co.jp</v>
          </cell>
          <cell r="R350">
            <v>2060811</v>
          </cell>
          <cell r="S350" t="str">
            <v>東京都稲城市押立1744番地</v>
          </cell>
          <cell r="T350" t="str">
            <v>代表取締役社長</v>
          </cell>
          <cell r="U350" t="str">
            <v>奥村　哲也</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宮田</v>
          </cell>
          <cell r="I351" t="str">
            <v>中間</v>
          </cell>
          <cell r="J351" t="str">
            <v>化学課</v>
          </cell>
          <cell r="K351" t="str">
            <v>関東</v>
          </cell>
          <cell r="L351" t="str">
            <v>日本無機化学工業株式会社</v>
          </cell>
          <cell r="M351" t="str">
            <v/>
          </cell>
          <cell r="N351" t="str">
            <v>取締役総務部長
取締役生産部長</v>
          </cell>
          <cell r="O351" t="str">
            <v>飯田　哲男
入江 功</v>
          </cell>
          <cell r="P351" t="str">
            <v>03-3966-1277</v>
          </cell>
          <cell r="Q351" t="str">
            <v>iida@muki.co.jp
nic-irie@syd.odn.ne.jp</v>
          </cell>
          <cell r="R351">
            <v>1740041</v>
          </cell>
          <cell r="S351" t="str">
            <v>東京都板橋区舟渡3-14-1</v>
          </cell>
          <cell r="T351" t="str">
            <v>代表取締役社長</v>
          </cell>
          <cell r="U351" t="str">
            <v>松澤　敏</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中田</v>
          </cell>
          <cell r="I352" t="str">
            <v>梶野</v>
          </cell>
          <cell r="J352" t="str">
            <v>自動車課</v>
          </cell>
          <cell r="K352" t="str">
            <v>関東</v>
          </cell>
          <cell r="L352" t="str">
            <v>カツヤマファインテック株式会社</v>
          </cell>
          <cell r="M352" t="str">
            <v>管理部</v>
          </cell>
          <cell r="N352" t="str">
            <v>取締役部長</v>
          </cell>
          <cell r="O352" t="str">
            <v>阿部　悦治</v>
          </cell>
          <cell r="P352" t="str">
            <v>053-433-7441</v>
          </cell>
          <cell r="Q352" t="str">
            <v>abe@katsuyamaft.co.jp</v>
          </cell>
          <cell r="R352">
            <v>4313105</v>
          </cell>
          <cell r="S352" t="str">
            <v>静岡県浜松市東区笠井新田町1207</v>
          </cell>
          <cell r="T352" t="str">
            <v>代表取締役社長</v>
          </cell>
          <cell r="U352" t="str">
            <v>勝山　宗一</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梶野</v>
          </cell>
          <cell r="I353" t="str">
            <v>秋葉</v>
          </cell>
          <cell r="J353" t="str">
            <v>ナノ室</v>
          </cell>
          <cell r="K353" t="str">
            <v>中部</v>
          </cell>
          <cell r="L353" t="str">
            <v>昭和タイタニウム株式会社</v>
          </cell>
          <cell r="M353" t="str">
            <v>生産技術統括部</v>
          </cell>
          <cell r="N353" t="str">
            <v>工務グループリーダー</v>
          </cell>
          <cell r="O353" t="str">
            <v>大北　弘之</v>
          </cell>
          <cell r="P353" t="str">
            <v>076-437-9201</v>
          </cell>
          <cell r="Q353" t="str">
            <v>Hiroyuki_Ookita@sdk.co.jp</v>
          </cell>
          <cell r="R353">
            <v>9318577</v>
          </cell>
          <cell r="S353" t="str">
            <v>富山県富山市西宮3番1号</v>
          </cell>
          <cell r="T353" t="str">
            <v>取締役社長</v>
          </cell>
          <cell r="U353" t="str">
            <v>海老沼　彰</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中田</v>
          </cell>
          <cell r="I354" t="str">
            <v>梶野</v>
          </cell>
          <cell r="J354" t="str">
            <v>自動車課</v>
          </cell>
          <cell r="K354" t="str">
            <v>中部</v>
          </cell>
          <cell r="L354" t="str">
            <v>尾張精機株式会社</v>
          </cell>
          <cell r="M354" t="str">
            <v/>
          </cell>
          <cell r="N354" t="str">
            <v>取締役総務部長</v>
          </cell>
          <cell r="O354" t="str">
            <v>児玉　啓二</v>
          </cell>
          <cell r="P354" t="str">
            <v>0561-53-4121</v>
          </cell>
          <cell r="Q354" t="str">
            <v>k-kodama@owariseiki.co.jp</v>
          </cell>
          <cell r="R354">
            <v>4888578</v>
          </cell>
          <cell r="S354" t="str">
            <v>愛知県尾張旭市下井町はねうち2345番地の1</v>
          </cell>
          <cell r="T354" t="str">
            <v>代表取締役社長</v>
          </cell>
          <cell r="U354" t="str">
            <v>深水　康一</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中田</v>
          </cell>
          <cell r="I355" t="str">
            <v>梶野</v>
          </cell>
          <cell r="J355" t="str">
            <v>自動車課</v>
          </cell>
          <cell r="K355" t="str">
            <v>関東</v>
          </cell>
          <cell r="L355" t="str">
            <v>臼井国際産業株式会社</v>
          </cell>
          <cell r="M355" t="str">
            <v>御殿場製造部</v>
          </cell>
          <cell r="N355" t="str">
            <v>部長</v>
          </cell>
          <cell r="O355" t="str">
            <v>植松　忠裕</v>
          </cell>
          <cell r="P355" t="str">
            <v>0550-88-5226</v>
          </cell>
          <cell r="Q355" t="str">
            <v>TadahiroUematsu@usui.co.jp</v>
          </cell>
          <cell r="R355">
            <v>4120046</v>
          </cell>
          <cell r="S355" t="str">
            <v>静岡県御殿場市保土沢1168-1　御殿場工場</v>
          </cell>
          <cell r="T355" t="str">
            <v>代表取締役社長</v>
          </cell>
          <cell r="U355" t="str">
            <v>臼井　隆晶</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宮田</v>
          </cell>
          <cell r="I356" t="str">
            <v>中間</v>
          </cell>
          <cell r="J356" t="str">
            <v>武器課</v>
          </cell>
          <cell r="K356" t="str">
            <v>中部</v>
          </cell>
          <cell r="L356" t="str">
            <v>今井航空機器工業株式会社</v>
          </cell>
          <cell r="M356" t="str">
            <v>製造部</v>
          </cell>
          <cell r="N356" t="str">
            <v>生産管理グループ長</v>
          </cell>
          <cell r="O356" t="str">
            <v>林　　淳</v>
          </cell>
          <cell r="P356" t="str">
            <v>058-389-2011</v>
          </cell>
          <cell r="Q356" t="str">
            <v>hayashi@imaiaero.co.jp</v>
          </cell>
          <cell r="R356">
            <v>5040957</v>
          </cell>
          <cell r="S356" t="str">
            <v>岐阜県各務原市金属団地128番地</v>
          </cell>
          <cell r="T356" t="str">
            <v>代表取締役</v>
          </cell>
          <cell r="U356" t="str">
            <v>今井　哲夫</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中田</v>
          </cell>
          <cell r="I357" t="str">
            <v>宮田</v>
          </cell>
          <cell r="J357" t="str">
            <v>非鉄課</v>
          </cell>
          <cell r="K357" t="str">
            <v>東北</v>
          </cell>
          <cell r="L357" t="str">
            <v>日本新金属株式会社</v>
          </cell>
          <cell r="M357" t="str">
            <v/>
          </cell>
          <cell r="N357" t="str">
            <v>技術部設備技術グループ グループリーダー</v>
          </cell>
          <cell r="O357" t="str">
            <v>新居  誠</v>
          </cell>
          <cell r="P357" t="str">
            <v>06-6333-1179</v>
          </cell>
          <cell r="Q357" t="str">
            <v>amakoto@jnm.co.jp</v>
          </cell>
          <cell r="R357">
            <v>5610829</v>
          </cell>
          <cell r="S357" t="str">
            <v>大阪府豊中市千成町1-6-64</v>
          </cell>
          <cell r="T357" t="str">
            <v>取締役社長</v>
          </cell>
          <cell r="U357" t="str">
            <v>小谷　明</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高本</v>
          </cell>
          <cell r="I358" t="str">
            <v>中間</v>
          </cell>
          <cell r="J358" t="str">
            <v>素形材室</v>
          </cell>
          <cell r="K358" t="str">
            <v>関東</v>
          </cell>
          <cell r="L358" t="str">
            <v>株式会社アンテックス</v>
          </cell>
          <cell r="M358" t="str">
            <v/>
          </cell>
          <cell r="N358" t="str">
            <v>常務取締役　技師長</v>
          </cell>
          <cell r="O358" t="str">
            <v>長　壮
杉本　弘文</v>
          </cell>
          <cell r="P358" t="str">
            <v>03-3449-6181
0293-23-7511</v>
          </cell>
          <cell r="Q358" t="str">
            <v>choh@antex.co.jp
sugimoto@antex.co.jp</v>
          </cell>
          <cell r="R358">
            <v>1080074</v>
          </cell>
          <cell r="S358" t="str">
            <v>東京都港区高輪2丁目15番地19号　高輪明光ビル4階</v>
          </cell>
          <cell r="T358" t="str">
            <v>代表取締役</v>
          </cell>
          <cell r="U358" t="str">
            <v>安藤　晴朗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高本</v>
          </cell>
          <cell r="I359" t="str">
            <v>中間</v>
          </cell>
          <cell r="J359" t="str">
            <v>素形材室</v>
          </cell>
          <cell r="K359" t="str">
            <v>関東</v>
          </cell>
          <cell r="L359" t="str">
            <v>三菱UFJリース株式会社</v>
          </cell>
          <cell r="M359" t="str">
            <v>五反田支店</v>
          </cell>
          <cell r="N359" t="str">
            <v>営業二課</v>
          </cell>
          <cell r="O359" t="str">
            <v>大木　慎一</v>
          </cell>
          <cell r="P359" t="str">
            <v>03-3490-3981</v>
          </cell>
          <cell r="Q359" t="str">
            <v>sooki@lf.mufg.jp</v>
          </cell>
          <cell r="R359" t="str">
            <v/>
          </cell>
          <cell r="S359" t="str">
            <v/>
          </cell>
          <cell r="T359" t="str">
            <v>代表取締役</v>
          </cell>
          <cell r="U359" t="str">
            <v>白石 正</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梶野</v>
          </cell>
          <cell r="I360" t="str">
            <v>徳重</v>
          </cell>
          <cell r="J360" t="str">
            <v>自動車課</v>
          </cell>
          <cell r="K360" t="str">
            <v>中部</v>
          </cell>
          <cell r="L360" t="str">
            <v>石川サンケン株式会社</v>
          </cell>
          <cell r="M360" t="str">
            <v/>
          </cell>
          <cell r="N360" t="str">
            <v>管理部長</v>
          </cell>
          <cell r="O360" t="str">
            <v>江指　淳一</v>
          </cell>
          <cell r="P360" t="str">
            <v>0767-32-8111</v>
          </cell>
          <cell r="Q360" t="str">
            <v>ezashi-junichi@sg3.sanken-ele.co.jp</v>
          </cell>
          <cell r="R360">
            <v>9250151</v>
          </cell>
          <cell r="S360" t="str">
            <v>石川県羽咋郡志賀町梨谷小山ハの5番地</v>
          </cell>
          <cell r="T360" t="str">
            <v>代表取締役社長</v>
          </cell>
          <cell r="U360" t="str">
            <v>藤井　正行</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中田</v>
          </cell>
          <cell r="I361" t="str">
            <v>梶野</v>
          </cell>
          <cell r="J361" t="str">
            <v>素形材室</v>
          </cell>
          <cell r="K361" t="str">
            <v>中部</v>
          </cell>
          <cell r="L361" t="str">
            <v>株式会社ニノミヤ</v>
          </cell>
          <cell r="M361" t="str">
            <v/>
          </cell>
          <cell r="N361" t="str">
            <v>執行役員　業務部部長</v>
          </cell>
          <cell r="O361" t="str">
            <v>野口　政昭</v>
          </cell>
          <cell r="P361" t="str">
            <v>0563-35-0551</v>
          </cell>
          <cell r="Q361" t="str">
            <v>h.ninomiya@ninomiya-gr.co.jp</v>
          </cell>
          <cell r="R361">
            <v>4450052</v>
          </cell>
          <cell r="S361" t="str">
            <v>愛知県西尾市横手町川東新田17番地1</v>
          </cell>
          <cell r="T361" t="str">
            <v>代表取締役社長</v>
          </cell>
          <cell r="U361" t="str">
            <v>二宮　英樹</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梶野</v>
          </cell>
          <cell r="I362" t="str">
            <v>徳重</v>
          </cell>
          <cell r="J362" t="str">
            <v>自動車課</v>
          </cell>
          <cell r="K362" t="str">
            <v>北海道</v>
          </cell>
          <cell r="L362" t="str">
            <v>上原ﾈｰﾑﾌﾟﾚｰﾄ工業株式会社</v>
          </cell>
          <cell r="M362" t="str">
            <v xml:space="preserve">旭川事業所　総務部
</v>
          </cell>
          <cell r="N362" t="str">
            <v>工場管理Gr
執行役員</v>
          </cell>
          <cell r="O362" t="str">
            <v>渡辺　哲也
岡田　東洋司</v>
          </cell>
          <cell r="P362" t="str">
            <v>0166-36-1777</v>
          </cell>
          <cell r="Q362" t="str">
            <v>Tetsuya_Watanabe@unp.co.jp
Tokada@unp.co.jp</v>
          </cell>
          <cell r="R362">
            <v>788271</v>
          </cell>
          <cell r="S362" t="str">
            <v>北海道旭川市工業団地1条2丁目3-33</v>
          </cell>
          <cell r="T362" t="str">
            <v>代表取締役社長</v>
          </cell>
          <cell r="U362" t="str">
            <v>上原　洋一</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梶野</v>
          </cell>
          <cell r="I363" t="str">
            <v>秋葉</v>
          </cell>
          <cell r="J363" t="str">
            <v>化学課</v>
          </cell>
          <cell r="K363" t="str">
            <v>関東</v>
          </cell>
          <cell r="L363" t="str">
            <v>株式会社　マルヒ</v>
          </cell>
          <cell r="M363" t="str">
            <v xml:space="preserve">生産技術部
</v>
          </cell>
          <cell r="N363" t="str">
            <v>部長
代表取締役社長</v>
          </cell>
          <cell r="O363" t="str">
            <v>渡辺　紀之
後藤　大治</v>
          </cell>
          <cell r="P363" t="str">
            <v>0265-28-52-11</v>
          </cell>
          <cell r="Q363" t="str">
            <v>t_watanabe@mis.janis.or.jp
d_gotoh@mis.janis.or.jp</v>
          </cell>
          <cell r="R363">
            <v>3992565</v>
          </cell>
          <cell r="S363" t="str">
            <v>長野県飯田市桐林2668番地</v>
          </cell>
          <cell r="T363" t="str">
            <v>代表取締役社長</v>
          </cell>
          <cell r="U363" t="str">
            <v>後藤　大治</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梶野</v>
          </cell>
          <cell r="I364" t="str">
            <v>徳重</v>
          </cell>
          <cell r="J364" t="str">
            <v>自動車課</v>
          </cell>
          <cell r="K364" t="str">
            <v>関東</v>
          </cell>
          <cell r="L364" t="str">
            <v>澤藤電機株式会社</v>
          </cell>
          <cell r="M364" t="str">
            <v>生産技術部</v>
          </cell>
          <cell r="N364" t="str">
            <v>部長</v>
          </cell>
          <cell r="O364" t="str">
            <v>赤荻　好一</v>
          </cell>
          <cell r="P364" t="str">
            <v>0276-56-7118</v>
          </cell>
          <cell r="Q364" t="str">
            <v>k-akaogi@sawafuji.co.jp</v>
          </cell>
          <cell r="R364">
            <v>3700344</v>
          </cell>
          <cell r="S364" t="str">
            <v>群馬県太田市新田早川町3番地</v>
          </cell>
          <cell r="T364" t="str">
            <v>代表取締役社長</v>
          </cell>
          <cell r="U364" t="str">
            <v>上田　英樹</v>
          </cell>
        </row>
        <row r="365">
          <cell r="A365" t="str">
            <v>A11210</v>
          </cell>
          <cell r="B365" t="str">
            <v>A1121</v>
          </cell>
          <cell r="C365">
            <v>0</v>
          </cell>
          <cell r="D365" t="str">
            <v>A</v>
          </cell>
          <cell r="E365" t="str">
            <v>二次</v>
          </cell>
          <cell r="F365" t="str">
            <v>シャープ株式会社</v>
          </cell>
          <cell r="G365" t="str">
            <v>S-IGZO化設備投資</v>
          </cell>
          <cell r="H365" t="str">
            <v>梶野</v>
          </cell>
          <cell r="I365" t="str">
            <v>秋葉</v>
          </cell>
          <cell r="J365" t="str">
            <v>情通課</v>
          </cell>
          <cell r="K365" t="str">
            <v/>
          </cell>
          <cell r="L365" t="str">
            <v>シャープ株式会社</v>
          </cell>
          <cell r="M365" t="str">
            <v>ディスプレイデバイス事業本部 事業戦略推進室CSR推進Gr
ディスプレイデバイス事業本部 総務部</v>
          </cell>
          <cell r="N365" t="str">
            <v>チーフ
副参事</v>
          </cell>
          <cell r="O365" t="str">
            <v>長澤義浩
足立直彦</v>
          </cell>
          <cell r="P365" t="str">
            <v>0595-84-6013
0595-84-6021</v>
          </cell>
          <cell r="Q365" t="str">
            <v>nagasawa.yoshihiro@sharp.co.jp
adachi.naohiko@sharp.co.jp</v>
          </cell>
          <cell r="R365">
            <v>5190169</v>
          </cell>
          <cell r="S365" t="str">
            <v>三重県亀山市白木町幸川464</v>
          </cell>
          <cell r="T365" t="str">
            <v>代表取締役社長</v>
          </cell>
          <cell r="U365" t="str">
            <v>奥田　隆司</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梶野</v>
          </cell>
          <cell r="I366" t="str">
            <v>秋葉</v>
          </cell>
          <cell r="J366" t="str">
            <v>情通課</v>
          </cell>
          <cell r="K366" t="str">
            <v/>
          </cell>
          <cell r="L366" t="str">
            <v/>
          </cell>
          <cell r="M366" t="str">
            <v/>
          </cell>
          <cell r="N366" t="str">
            <v/>
          </cell>
          <cell r="O366" t="str">
            <v/>
          </cell>
          <cell r="P366" t="str">
            <v/>
          </cell>
          <cell r="Q366" t="str">
            <v/>
          </cell>
          <cell r="R366" t="str">
            <v/>
          </cell>
          <cell r="S366" t="str">
            <v/>
          </cell>
          <cell r="T366" t="str">
            <v>取締役社長</v>
          </cell>
          <cell r="U366" t="str">
            <v>槌矢　剛</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梶野</v>
          </cell>
          <cell r="I367" t="str">
            <v>秋葉</v>
          </cell>
          <cell r="J367" t="str">
            <v>情通課</v>
          </cell>
          <cell r="K367" t="str">
            <v>関東</v>
          </cell>
          <cell r="L367" t="str">
            <v>岡本硝子株式会社</v>
          </cell>
          <cell r="M367" t="str">
            <v/>
          </cell>
          <cell r="N367" t="str">
            <v>総務人事部長</v>
          </cell>
          <cell r="O367" t="str">
            <v>井野　政之</v>
          </cell>
          <cell r="P367" t="str">
            <v>04-7137-3113</v>
          </cell>
          <cell r="Q367" t="str">
            <v>m-ino@okamoto-glass.co.jp</v>
          </cell>
          <cell r="R367">
            <v>2770872</v>
          </cell>
          <cell r="S367" t="str">
            <v>千葉県柏市十余二380番地</v>
          </cell>
          <cell r="T367" t="str">
            <v>代表取締役社長</v>
          </cell>
          <cell r="U367" t="str">
            <v>岡本　毅</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中田</v>
          </cell>
          <cell r="I368" t="str">
            <v>宮田</v>
          </cell>
          <cell r="J368" t="str">
            <v>素形材室</v>
          </cell>
          <cell r="K368" t="str">
            <v>関東</v>
          </cell>
          <cell r="L368" t="str">
            <v>福島製鋼株式会社</v>
          </cell>
          <cell r="M368" t="str">
            <v>相模工場工務部事務グループ</v>
          </cell>
          <cell r="N368" t="str">
            <v>グループ長</v>
          </cell>
          <cell r="O368" t="str">
            <v>岩本　一彦</v>
          </cell>
          <cell r="P368" t="str">
            <v>042-782-2721</v>
          </cell>
          <cell r="Q368" t="str">
            <v>iwamoto@f-seiko.co.jp</v>
          </cell>
          <cell r="R368">
            <v>2520101</v>
          </cell>
          <cell r="S368" t="str">
            <v>神奈川県相模原市緑区町屋1-1-40</v>
          </cell>
          <cell r="T368" t="str">
            <v>代表取締役社長</v>
          </cell>
          <cell r="U368" t="str">
            <v>黒羽　惇</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梶野</v>
          </cell>
          <cell r="I369" t="str">
            <v>徳重</v>
          </cell>
          <cell r="J369" t="str">
            <v>自動車課</v>
          </cell>
          <cell r="K369" t="str">
            <v>東北</v>
          </cell>
          <cell r="L369" t="str">
            <v>株式会社デンソー</v>
          </cell>
          <cell r="M369" t="str">
            <v>デバイス事業部　デバイス企画室</v>
          </cell>
          <cell r="N369" t="str">
            <v>担当係長</v>
          </cell>
          <cell r="O369" t="str">
            <v>鈴木　雅</v>
          </cell>
          <cell r="P369" t="str">
            <v>0566-25-7802</v>
          </cell>
          <cell r="Q369" t="str">
            <v>masashi_suzuki@denso.co.jp</v>
          </cell>
          <cell r="R369">
            <v>4488661</v>
          </cell>
          <cell r="S369" t="str">
            <v>愛知県刈谷市昭和町1丁目1番地</v>
          </cell>
          <cell r="T369" t="str">
            <v>取締役社長</v>
          </cell>
          <cell r="U369" t="str">
            <v>加藤　宣明</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宮田</v>
          </cell>
          <cell r="I370" t="str">
            <v>徳重</v>
          </cell>
          <cell r="J370" t="str">
            <v>産機課</v>
          </cell>
          <cell r="K370" t="str">
            <v>近畿</v>
          </cell>
          <cell r="L370" t="str">
            <v>株式会社大阪アサヒメタル工場</v>
          </cell>
          <cell r="M370" t="str">
            <v/>
          </cell>
          <cell r="N370" t="str">
            <v>取締役　総務部長</v>
          </cell>
          <cell r="O370" t="str">
            <v>松井　進</v>
          </cell>
          <cell r="P370" t="str">
            <v>06-6658-0101</v>
          </cell>
          <cell r="Q370" t="str">
            <v>matsui@asahimetal.co.jp</v>
          </cell>
          <cell r="R370">
            <v>5570063</v>
          </cell>
          <cell r="S370" t="str">
            <v>大阪府大阪市西成区南津守3-1-17</v>
          </cell>
          <cell r="T370" t="str">
            <v>代表取締役社長</v>
          </cell>
          <cell r="U370" t="str">
            <v>安部　研</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宮田</v>
          </cell>
          <cell r="I371" t="str">
            <v>中間</v>
          </cell>
          <cell r="J371" t="str">
            <v>武器課</v>
          </cell>
          <cell r="K371" t="str">
            <v>中部</v>
          </cell>
          <cell r="L371" t="str">
            <v>株式会社光製作所</v>
          </cell>
          <cell r="M371" t="str">
            <v/>
          </cell>
          <cell r="N371" t="str">
            <v>総務部長</v>
          </cell>
          <cell r="O371" t="str">
            <v>浅野　和成</v>
          </cell>
          <cell r="P371" t="str">
            <v>058-387-4361</v>
          </cell>
          <cell r="Q371" t="str">
            <v>k-asano@hikariss.co.jp</v>
          </cell>
          <cell r="R371">
            <v>5016034</v>
          </cell>
          <cell r="S371" t="str">
            <v>岐阜県羽島郡笠松町中野248-3</v>
          </cell>
          <cell r="T371" t="str">
            <v>代表取締役</v>
          </cell>
          <cell r="U371" t="str">
            <v>松原　功</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宮田</v>
          </cell>
          <cell r="I372" t="str">
            <v>中間</v>
          </cell>
          <cell r="J372" t="str">
            <v>武器課</v>
          </cell>
          <cell r="K372" t="str">
            <v>関東</v>
          </cell>
          <cell r="L372" t="str">
            <v>株式会社仙北谷</v>
          </cell>
          <cell r="M372" t="str">
            <v/>
          </cell>
          <cell r="N372" t="str">
            <v>代表取締役社長</v>
          </cell>
          <cell r="O372" t="str">
            <v>仙北谷　英貴</v>
          </cell>
          <cell r="P372" t="str">
            <v xml:space="preserve">045-851-2480 </v>
          </cell>
          <cell r="Q372" t="str">
            <v>hideki@senbokuya.co.jp</v>
          </cell>
          <cell r="R372">
            <v>2450065</v>
          </cell>
          <cell r="S372" t="str">
            <v>神奈川県横浜市戸塚区東俣野町41番地</v>
          </cell>
          <cell r="T372" t="str">
            <v>代表取締役社長</v>
          </cell>
          <cell r="U372" t="str">
            <v>仙北谷　英貴</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宮田</v>
          </cell>
          <cell r="I373" t="str">
            <v>徳重</v>
          </cell>
          <cell r="J373" t="str">
            <v>素形材室</v>
          </cell>
          <cell r="K373" t="str">
            <v>近畿</v>
          </cell>
          <cell r="L373" t="str">
            <v>日伸工業株式会社</v>
          </cell>
          <cell r="M373" t="str">
            <v/>
          </cell>
          <cell r="N373" t="str">
            <v>取締役本部長
法務担当</v>
          </cell>
          <cell r="O373" t="str">
            <v>瀬川　和夫
増田 敦</v>
          </cell>
          <cell r="P373" t="str">
            <v>06-6720-1781</v>
          </cell>
          <cell r="Q373" t="str">
            <v>nis-honsya@nis-cec.com</v>
          </cell>
          <cell r="R373">
            <v>5770836</v>
          </cell>
          <cell r="S373" t="str">
            <v>大阪府東大阪市渋川町3丁目2番1号</v>
          </cell>
          <cell r="T373" t="str">
            <v>代表取締役</v>
          </cell>
          <cell r="U373" t="str">
            <v>山住　勲</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宮田</v>
          </cell>
          <cell r="I374" t="str">
            <v>徳重</v>
          </cell>
          <cell r="J374" t="str">
            <v>素形材室</v>
          </cell>
          <cell r="K374" t="str">
            <v>中部</v>
          </cell>
          <cell r="L374" t="str">
            <v>株式会社　富田鋳工所</v>
          </cell>
          <cell r="M374" t="str">
            <v/>
          </cell>
          <cell r="N374" t="str">
            <v>代表取締役社長</v>
          </cell>
          <cell r="O374" t="str">
            <v>富田　康裕</v>
          </cell>
          <cell r="P374" t="str">
            <v>0567-68-1125</v>
          </cell>
          <cell r="Q374" t="str">
            <v>tomitass@eagle.ocn.ne.jp</v>
          </cell>
          <cell r="R374">
            <v>4980043</v>
          </cell>
          <cell r="S374" t="str">
            <v>愛知県弥富市寛延4丁目31番地</v>
          </cell>
          <cell r="T374" t="str">
            <v>代表取締役社長</v>
          </cell>
          <cell r="U374" t="str">
            <v>富田　康裕</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中田</v>
          </cell>
          <cell r="I375" t="str">
            <v>宮田</v>
          </cell>
          <cell r="J375" t="str">
            <v>非鉄課</v>
          </cell>
          <cell r="K375" t="str">
            <v>関東</v>
          </cell>
          <cell r="L375" t="str">
            <v>サンエツ金属株式会社</v>
          </cell>
          <cell r="M375" t="str">
            <v>新日東事業所</v>
          </cell>
          <cell r="N375" t="str">
            <v>事業所長</v>
          </cell>
          <cell r="O375" t="str">
            <v>窪田　誠</v>
          </cell>
          <cell r="P375" t="str">
            <v>0299-23-7161</v>
          </cell>
          <cell r="Q375" t="str">
            <v>m-kubota@sanetu.co.jp</v>
          </cell>
          <cell r="R375">
            <v>3158536</v>
          </cell>
          <cell r="S375" t="str">
            <v>茨城県石岡市柏原4番1号</v>
          </cell>
          <cell r="T375" t="str">
            <v>代表取締役社長</v>
          </cell>
          <cell r="U375" t="str">
            <v>釣谷　宏行</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中田</v>
          </cell>
          <cell r="I376" t="str">
            <v>宮田</v>
          </cell>
          <cell r="J376" t="str">
            <v>素形材室</v>
          </cell>
          <cell r="K376" t="str">
            <v>中部</v>
          </cell>
          <cell r="L376" t="str">
            <v>株式会社ヤマシタ</v>
          </cell>
          <cell r="M376" t="str">
            <v>総務部</v>
          </cell>
          <cell r="N376" t="str">
            <v>部長</v>
          </cell>
          <cell r="O376" t="str">
            <v>白川　稔</v>
          </cell>
          <cell r="P376" t="str">
            <v>076-429-1433</v>
          </cell>
          <cell r="Q376" t="str">
            <v>sirakawa@y-ft.co.jp</v>
          </cell>
          <cell r="R376">
            <v>9398225</v>
          </cell>
          <cell r="S376" t="str">
            <v>富山県富山市上八日町22番地の1</v>
          </cell>
          <cell r="T376" t="str">
            <v>代表取締役社長</v>
          </cell>
          <cell r="U376" t="str">
            <v>福山　龍市</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梶野</v>
          </cell>
          <cell r="I377" t="str">
            <v>中間</v>
          </cell>
          <cell r="J377" t="str">
            <v>産機課</v>
          </cell>
          <cell r="K377" t="str">
            <v>近畿</v>
          </cell>
          <cell r="L377" t="str">
            <v>濱中製鎖工業株式会社</v>
          </cell>
          <cell r="M377" t="str">
            <v/>
          </cell>
          <cell r="N377" t="str">
            <v>取締役経営管理部長</v>
          </cell>
          <cell r="O377" t="str">
            <v>日下部　善光</v>
          </cell>
          <cell r="P377" t="str">
            <v>079-245-5151</v>
          </cell>
          <cell r="Q377" t="str">
            <v>kusakabey@hamanaka-chain.co.jp</v>
          </cell>
          <cell r="R377">
            <v>6728023</v>
          </cell>
          <cell r="S377" t="str">
            <v>兵庫県姫路市白浜町甲770</v>
          </cell>
          <cell r="T377" t="str">
            <v>代表取締役社長</v>
          </cell>
          <cell r="U377" t="str">
            <v>濵中　剛</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高本</v>
          </cell>
          <cell r="I378" t="str">
            <v>中間</v>
          </cell>
          <cell r="J378" t="str">
            <v>化学課</v>
          </cell>
          <cell r="K378" t="str">
            <v>近畿</v>
          </cell>
          <cell r="L378" t="str">
            <v>ニチリン化学工業株式会社</v>
          </cell>
          <cell r="M378" t="str">
            <v/>
          </cell>
          <cell r="N378" t="str">
            <v/>
          </cell>
          <cell r="O378" t="str">
            <v>森田　哲郎</v>
          </cell>
          <cell r="P378" t="str">
            <v>072-781-0771</v>
          </cell>
          <cell r="Q378" t="str">
            <v>t_morita@nichirin-chem.co.jp</v>
          </cell>
          <cell r="R378">
            <v>6640898</v>
          </cell>
          <cell r="S378" t="str">
            <v>兵庫県伊丹市千僧4丁目320番地</v>
          </cell>
          <cell r="T378" t="str">
            <v>代表取締役社長</v>
          </cell>
          <cell r="U378" t="str">
            <v>久保　博一</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宮田</v>
          </cell>
          <cell r="I379" t="str">
            <v>秋葉</v>
          </cell>
          <cell r="J379" t="str">
            <v>バイオ課</v>
          </cell>
          <cell r="K379" t="str">
            <v/>
          </cell>
          <cell r="L379" t="str">
            <v>アクティブファーマ株式会社</v>
          </cell>
          <cell r="M379" t="str">
            <v/>
          </cell>
          <cell r="N379" t="str">
            <v>管理部</v>
          </cell>
          <cell r="O379" t="str">
            <v>井村　岳年</v>
          </cell>
          <cell r="P379" t="str">
            <v>03-3665-8870
042-723-6811
090-9440-0516</v>
          </cell>
          <cell r="Q379" t="str">
            <v>t.imura@mitani.co.jp</v>
          </cell>
          <cell r="R379">
            <v>1940022</v>
          </cell>
          <cell r="S379" t="str">
            <v>東京都町田市森野2-27-15</v>
          </cell>
          <cell r="T379" t="str">
            <v>代表取締役社長</v>
          </cell>
          <cell r="U379" t="str">
            <v>湯浅　仁士</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宮田</v>
          </cell>
          <cell r="I380" t="str">
            <v>秋葉</v>
          </cell>
          <cell r="J380" t="str">
            <v>バイオ課</v>
          </cell>
          <cell r="K380" t="str">
            <v/>
          </cell>
          <cell r="L380" t="str">
            <v>相模化成工業株式会社</v>
          </cell>
          <cell r="M380" t="str">
            <v/>
          </cell>
          <cell r="N380" t="str">
            <v>製造部生産管理課
部長代理</v>
          </cell>
          <cell r="O380" t="str">
            <v>吉成　河法吏</v>
          </cell>
          <cell r="P380" t="str">
            <v>042-723-6611</v>
          </cell>
          <cell r="Q380" t="str">
            <v>k.yoshinari@sag-chem.co.jp</v>
          </cell>
          <cell r="R380" t="str">
            <v/>
          </cell>
          <cell r="S380" t="str">
            <v/>
          </cell>
          <cell r="T380" t="str">
            <v>代表取締役社長</v>
          </cell>
          <cell r="U380" t="str">
            <v>湯浅　仁士</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中田</v>
          </cell>
          <cell r="I381" t="str">
            <v>宮田</v>
          </cell>
          <cell r="J381" t="str">
            <v>非鉄課</v>
          </cell>
          <cell r="K381" t="str">
            <v>関東</v>
          </cell>
          <cell r="L381" t="str">
            <v>三菱マテリアル株式会社</v>
          </cell>
          <cell r="M381" t="str">
            <v/>
          </cell>
          <cell r="N381" t="str">
            <v xml:space="preserve">加工事業カンパニー
超硬製品事業部長補佐
</v>
          </cell>
          <cell r="O381" t="str">
            <v>藤澤　隆史</v>
          </cell>
          <cell r="P381" t="str">
            <v>03-5252-5381</v>
          </cell>
          <cell r="Q381" t="str">
            <v>tfujisaw@mmc.co.jp</v>
          </cell>
          <cell r="R381">
            <v>1008117</v>
          </cell>
          <cell r="S381" t="str">
            <v>東京都千代田区大手町一丁目3番2号　経団連会館11階</v>
          </cell>
          <cell r="T381" t="str">
            <v>代表取締役
取締役社長</v>
          </cell>
          <cell r="U381" t="str">
            <v>矢尾　宏</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中田</v>
          </cell>
          <cell r="I382" t="str">
            <v>梶野</v>
          </cell>
          <cell r="J382" t="str">
            <v>自動車課</v>
          </cell>
          <cell r="K382" t="str">
            <v>中部</v>
          </cell>
          <cell r="L382" t="str">
            <v>太平洋工業株式会社</v>
          </cell>
          <cell r="M382" t="str">
            <v/>
          </cell>
          <cell r="N382" t="str">
            <v>第二事業部　管理部　課長</v>
          </cell>
          <cell r="O382" t="str">
            <v>岩越　照茂</v>
          </cell>
          <cell r="P382" t="str">
            <v>0584-28-0121</v>
          </cell>
          <cell r="Q382" t="str">
            <v>triwakos@pacific-ind.co.jp</v>
          </cell>
          <cell r="R382">
            <v>5032397</v>
          </cell>
          <cell r="S382" t="str">
            <v>岐阜県安八郡神戸町横井1300-1</v>
          </cell>
          <cell r="T382" t="str">
            <v>代表取締役社長</v>
          </cell>
          <cell r="U382" t="str">
            <v>小川　信也</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梶野</v>
          </cell>
          <cell r="I383" t="str">
            <v>秋葉</v>
          </cell>
          <cell r="J383" t="str">
            <v>非鉄課</v>
          </cell>
          <cell r="K383" t="str">
            <v/>
          </cell>
          <cell r="L383" t="str">
            <v>日本製箔株式会社</v>
          </cell>
          <cell r="M383" t="str">
            <v/>
          </cell>
          <cell r="N383" t="str">
            <v>管理本部
企画室長</v>
          </cell>
          <cell r="O383" t="str">
            <v>鮎ヶ瀬　亮</v>
          </cell>
          <cell r="P383" t="str">
            <v>03-6831-6315</v>
          </cell>
          <cell r="Q383" t="str">
            <v>m-ayu@nihonseihaku.co.jp</v>
          </cell>
          <cell r="R383">
            <v>1010021</v>
          </cell>
          <cell r="S383" t="str">
            <v>東京都千代田区外神田4丁目14番地1号　秋葉原UDX12階</v>
          </cell>
          <cell r="T383" t="str">
            <v>代表取締役社長</v>
          </cell>
          <cell r="U383" t="str">
            <v>雄谷　助十紀</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高本</v>
          </cell>
          <cell r="I384" t="str">
            <v>中田</v>
          </cell>
          <cell r="J384" t="str">
            <v>産機課</v>
          </cell>
          <cell r="K384" t="str">
            <v>関東</v>
          </cell>
          <cell r="L384" t="str">
            <v>株式会社アイエイアイ</v>
          </cell>
          <cell r="M384" t="str">
            <v/>
          </cell>
          <cell r="N384" t="str">
            <v>総務課課長代理</v>
          </cell>
          <cell r="O384" t="str">
            <v>大塚　泰</v>
          </cell>
          <cell r="P384" t="str">
            <v>054-364-5301</v>
          </cell>
          <cell r="Q384" t="str">
            <v>yasushi-otsuka@iai-robot.co.jp</v>
          </cell>
          <cell r="R384">
            <v>4240103</v>
          </cell>
          <cell r="S384" t="str">
            <v>静岡県静岡市清水区尾羽577-1</v>
          </cell>
          <cell r="T384" t="str">
            <v>代表取締役社長</v>
          </cell>
          <cell r="U384" t="str">
            <v>石田　徹</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高本</v>
          </cell>
          <cell r="I385" t="str">
            <v>中田</v>
          </cell>
          <cell r="J385" t="str">
            <v>産機課</v>
          </cell>
          <cell r="K385" t="str">
            <v>中部</v>
          </cell>
          <cell r="L385" t="str">
            <v>安藤鉄工株式会社</v>
          </cell>
          <cell r="M385" t="str">
            <v/>
          </cell>
          <cell r="N385" t="str">
            <v>代表取締役社長</v>
          </cell>
          <cell r="O385" t="str">
            <v>安藤誠一</v>
          </cell>
          <cell r="P385" t="str">
            <v>0584-71-4645</v>
          </cell>
          <cell r="Q385" t="str">
            <v>s-ando@andoutekko.co.jp</v>
          </cell>
          <cell r="R385">
            <v>5032213</v>
          </cell>
          <cell r="S385" t="str">
            <v>岐阜県大垣市赤坂町1782</v>
          </cell>
          <cell r="T385" t="str">
            <v>代表取締役社長</v>
          </cell>
          <cell r="U385" t="str">
            <v>安藤　誠一</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梶野</v>
          </cell>
          <cell r="I386" t="str">
            <v>徳重</v>
          </cell>
          <cell r="J386" t="str">
            <v>自動車課</v>
          </cell>
          <cell r="K386" t="str">
            <v>東北</v>
          </cell>
          <cell r="L386" t="str">
            <v>中央精機株式会社</v>
          </cell>
          <cell r="M386" t="str">
            <v>経営企画部　経営企画室</v>
          </cell>
          <cell r="N386" t="str">
            <v>室長</v>
          </cell>
          <cell r="O386" t="str">
            <v>角谷　実郎</v>
          </cell>
          <cell r="P386" t="str">
            <v>0566-96-6148</v>
          </cell>
          <cell r="Q386" t="str">
            <v>jitsuro.sumiya@chuoseiki.co.jp</v>
          </cell>
          <cell r="R386">
            <v>4460004</v>
          </cell>
          <cell r="S386" t="str">
            <v>愛知県安城市尾崎町丸田1番地7</v>
          </cell>
          <cell r="T386" t="str">
            <v>取締役社長</v>
          </cell>
          <cell r="U386" t="str">
            <v>鈴木　義秀</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宮田</v>
          </cell>
          <cell r="I387" t="str">
            <v>徳重</v>
          </cell>
          <cell r="J387" t="str">
            <v>素形材室</v>
          </cell>
          <cell r="K387" t="str">
            <v>九州</v>
          </cell>
          <cell r="L387" t="str">
            <v>株式会社 九州タブチ</v>
          </cell>
          <cell r="M387" t="str">
            <v/>
          </cell>
          <cell r="N387" t="str">
            <v>支援グループ 部長</v>
          </cell>
          <cell r="O387" t="str">
            <v>盛満 裕造</v>
          </cell>
          <cell r="P387" t="str">
            <v>0995-45-1523</v>
          </cell>
          <cell r="Q387" t="str">
            <v>y_morimitsu@kyusyu-tabuchi.co.jp</v>
          </cell>
          <cell r="R387">
            <v>8994462</v>
          </cell>
          <cell r="S387" t="str">
            <v>鹿児島県霧島市国分敷根120番地</v>
          </cell>
          <cell r="T387" t="str">
            <v>代表取締役社長</v>
          </cell>
          <cell r="U387" t="str">
            <v>鶴ヶ野　未央</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宮田</v>
          </cell>
          <cell r="I388" t="str">
            <v>徳重</v>
          </cell>
          <cell r="J388" t="str">
            <v>非鉄課</v>
          </cell>
          <cell r="K388" t="str">
            <v>関東</v>
          </cell>
          <cell r="L388" t="str">
            <v>株式会社イハラ製作所</v>
          </cell>
          <cell r="M388" t="str">
            <v/>
          </cell>
          <cell r="N388" t="str">
            <v>取締役総務部長</v>
          </cell>
          <cell r="O388" t="str">
            <v>堀尾 素司</v>
          </cell>
          <cell r="P388" t="str">
            <v>053-428-4511</v>
          </cell>
          <cell r="Q388" t="str">
            <v>horio@iharamfg.co.jp</v>
          </cell>
          <cell r="R388">
            <v>4312103</v>
          </cell>
          <cell r="S388" t="str">
            <v>静岡県浜松市北区新都田四丁目4-4</v>
          </cell>
          <cell r="T388" t="str">
            <v>代表取締役社長</v>
          </cell>
          <cell r="U388" t="str">
            <v>渭原 利之</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中田</v>
          </cell>
          <cell r="I389" t="str">
            <v>梶野</v>
          </cell>
          <cell r="J389" t="str">
            <v>素形材室</v>
          </cell>
          <cell r="K389" t="str">
            <v>九州</v>
          </cell>
          <cell r="L389" t="str">
            <v>株式会社メタルアート</v>
          </cell>
          <cell r="M389" t="str">
            <v/>
          </cell>
          <cell r="N389" t="str">
            <v>専務取締役</v>
          </cell>
          <cell r="O389" t="str">
            <v>多田　修</v>
          </cell>
          <cell r="P389" t="str">
            <v>077-563-2111</v>
          </cell>
          <cell r="Q389" t="str">
            <v>tada-osm@metalart.co.jp</v>
          </cell>
          <cell r="R389">
            <v>6751111</v>
          </cell>
          <cell r="S389" t="str">
            <v>兵庫県加古郡稲美町印南2337番地</v>
          </cell>
          <cell r="T389" t="str">
            <v>代表取締役社長</v>
          </cell>
          <cell r="U389" t="str">
            <v>倉長　勇太郎</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中田</v>
          </cell>
          <cell r="I390" t="str">
            <v>梶野</v>
          </cell>
          <cell r="J390" t="str">
            <v>素形材室</v>
          </cell>
          <cell r="K390" t="str">
            <v>九州</v>
          </cell>
          <cell r="L390" t="str">
            <v>明石機械工業株式会社</v>
          </cell>
          <cell r="M390" t="str">
            <v/>
          </cell>
          <cell r="N390" t="str">
            <v>専務取締役</v>
          </cell>
          <cell r="O390" t="str">
            <v>大西　敏夫</v>
          </cell>
          <cell r="P390" t="str">
            <v>079-495-7901</v>
          </cell>
          <cell r="Q390" t="str">
            <v>toshio-onishi@akasi-kk.co.jp</v>
          </cell>
          <cell r="R390" t="str">
            <v/>
          </cell>
          <cell r="S390" t="str">
            <v/>
          </cell>
          <cell r="T390" t="str">
            <v>代表取締役社長</v>
          </cell>
          <cell r="U390" t="str">
            <v>松下　範至</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梶野</v>
          </cell>
          <cell r="I391" t="str">
            <v>徳重</v>
          </cell>
          <cell r="J391" t="str">
            <v>自動車課</v>
          </cell>
          <cell r="K391" t="str">
            <v>関東</v>
          </cell>
          <cell r="L391" t="str">
            <v>株式会社神峰精機</v>
          </cell>
          <cell r="M391" t="str">
            <v/>
          </cell>
          <cell r="N391" t="str">
            <v>代表取締役</v>
          </cell>
          <cell r="O391" t="str">
            <v>佐藤　一広</v>
          </cell>
          <cell r="P391" t="str">
            <v>0294-42-4663</v>
          </cell>
          <cell r="Q391" t="str">
            <v>k_satou1965@kamine-precision.co.jp</v>
          </cell>
          <cell r="R391">
            <v>3191413</v>
          </cell>
          <cell r="S391" t="str">
            <v>茨城県日立市小木津町字泉入860-17　　</v>
          </cell>
          <cell r="T391" t="str">
            <v>代表取締役</v>
          </cell>
          <cell r="U391" t="str">
            <v>佐藤　一広</v>
          </cell>
        </row>
        <row r="392">
          <cell r="A392" t="str">
            <v>A11690</v>
          </cell>
          <cell r="B392" t="str">
            <v>A1169</v>
          </cell>
          <cell r="C392">
            <v>0</v>
          </cell>
          <cell r="D392" t="str">
            <v>A</v>
          </cell>
          <cell r="E392" t="str">
            <v>二次</v>
          </cell>
          <cell r="F392" t="str">
            <v>日本特絹工業株式会社</v>
          </cell>
          <cell r="G392" t="str">
            <v>騎西工場新設による事業および製造ラインの再構築</v>
          </cell>
          <cell r="H392" t="str">
            <v>高本</v>
          </cell>
          <cell r="I392" t="str">
            <v>中間</v>
          </cell>
          <cell r="J392" t="str">
            <v>繊維課</v>
          </cell>
          <cell r="K392" t="str">
            <v>関東</v>
          </cell>
          <cell r="L392" t="str">
            <v>日本特絹工業㈱</v>
          </cell>
          <cell r="M392" t="str">
            <v/>
          </cell>
          <cell r="N392" t="str">
            <v>代表取締役社長</v>
          </cell>
          <cell r="O392" t="str">
            <v>中村　卓雄</v>
          </cell>
          <cell r="P392" t="str">
            <v>0480-61-2221</v>
          </cell>
          <cell r="Q392" t="str">
            <v>nakamura@nippon-tokken.co.jp</v>
          </cell>
          <cell r="R392">
            <v>3470031</v>
          </cell>
          <cell r="S392" t="str">
            <v>埼玉県加須市南町6-20</v>
          </cell>
          <cell r="T392" t="str">
            <v>代表取締役社長</v>
          </cell>
          <cell r="U392" t="str">
            <v>中村　卓雄</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中田</v>
          </cell>
          <cell r="I393" t="str">
            <v>宮田</v>
          </cell>
          <cell r="J393" t="str">
            <v>産機課</v>
          </cell>
          <cell r="K393" t="str">
            <v>近畿</v>
          </cell>
          <cell r="L393" t="str">
            <v>株式会社ホタニ</v>
          </cell>
          <cell r="M393" t="str">
            <v/>
          </cell>
          <cell r="N393" t="str">
            <v>総務部</v>
          </cell>
          <cell r="O393" t="str">
            <v>榎　威智</v>
          </cell>
          <cell r="P393" t="str">
            <v>073-489-2375</v>
          </cell>
          <cell r="Q393" t="str">
            <v>enoki@hotani.co.jp</v>
          </cell>
          <cell r="R393">
            <v>6401131</v>
          </cell>
          <cell r="S393" t="str">
            <v>和歌山県海草郡紀美野町動木1452</v>
          </cell>
          <cell r="T393" t="str">
            <v>代表取締役社長</v>
          </cell>
          <cell r="U393" t="str">
            <v>穂谷　彰彦</v>
          </cell>
        </row>
        <row r="394">
          <cell r="A394" t="str">
            <v>A11720</v>
          </cell>
          <cell r="B394" t="str">
            <v>A1172</v>
          </cell>
          <cell r="C394">
            <v>0</v>
          </cell>
          <cell r="D394" t="str">
            <v>A</v>
          </cell>
          <cell r="E394" t="str">
            <v>二次</v>
          </cell>
          <cell r="F394" t="str">
            <v>日本特殊陶業株式会社</v>
          </cell>
          <cell r="G394" t="str">
            <v>新材料・新工法を使用したセラミックパッケージ生産設備導入</v>
          </cell>
          <cell r="H394" t="str">
            <v>梶野</v>
          </cell>
          <cell r="I394" t="str">
            <v>秋葉</v>
          </cell>
          <cell r="J394" t="str">
            <v>ナノ室</v>
          </cell>
          <cell r="K394" t="str">
            <v>関東</v>
          </cell>
          <cell r="L394" t="str">
            <v>日本特殊陶業(株)</v>
          </cell>
          <cell r="M394" t="str">
            <v>情報通信関連事業本部</v>
          </cell>
          <cell r="N394" t="str">
            <v>企画部次長　</v>
          </cell>
          <cell r="O394" t="str">
            <v>大島　年治</v>
          </cell>
          <cell r="P394" t="str">
            <v>0568-66-4115</v>
          </cell>
          <cell r="Q394" t="str">
            <v>t-ohshima@mg.ngkntk.co.jp</v>
          </cell>
          <cell r="R394">
            <v>4858510</v>
          </cell>
          <cell r="S394" t="str">
            <v>愛知県小牧市大字岩崎2808</v>
          </cell>
          <cell r="T394" t="str">
            <v>代表取締役 社長</v>
          </cell>
          <cell r="U394" t="str">
            <v>尾堂　真一</v>
          </cell>
        </row>
        <row r="395">
          <cell r="A395" t="str">
            <v>A11721</v>
          </cell>
          <cell r="B395" t="str">
            <v>A1172</v>
          </cell>
          <cell r="C395">
            <v>1</v>
          </cell>
          <cell r="D395" t="str">
            <v>A</v>
          </cell>
          <cell r="E395" t="str">
            <v>二次</v>
          </cell>
          <cell r="F395" t="str">
            <v>ＮＴＫセラミック株式会社</v>
          </cell>
          <cell r="G395" t="str">
            <v>新材料・新工法を使用したセラミックパッケージ生産設備導入</v>
          </cell>
          <cell r="H395" t="str">
            <v>梶野</v>
          </cell>
          <cell r="I395" t="str">
            <v>秋葉</v>
          </cell>
          <cell r="J395" t="str">
            <v>ナノ室</v>
          </cell>
          <cell r="K395" t="str">
            <v>関東</v>
          </cell>
          <cell r="L395" t="str">
            <v>ＮＴＫセラミック(株)</v>
          </cell>
          <cell r="M395" t="str">
            <v/>
          </cell>
          <cell r="N395" t="str">
            <v>飯島工場　工場長</v>
          </cell>
          <cell r="O395" t="str">
            <v>横前　吉彦</v>
          </cell>
          <cell r="P395" t="str">
            <v>0265-86-5593</v>
          </cell>
          <cell r="Q395" t="str">
            <v>y-yokomae-nic@mg.ngkntk.co.jp</v>
          </cell>
          <cell r="R395" t="str">
            <v/>
          </cell>
          <cell r="S395" t="str">
            <v/>
          </cell>
          <cell r="T395" t="str">
            <v>代表取締役 社長</v>
          </cell>
          <cell r="U395" t="str">
            <v>水野　文夫</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梶野</v>
          </cell>
          <cell r="I396" t="str">
            <v>秋葉</v>
          </cell>
          <cell r="J396" t="str">
            <v>医福室</v>
          </cell>
          <cell r="K396" t="str">
            <v>関東</v>
          </cell>
          <cell r="L396" t="str">
            <v>浜松ホトニクス株式会社</v>
          </cell>
          <cell r="M396" t="str">
            <v/>
          </cell>
          <cell r="N396" t="str">
            <v>固体事業部固体ＭＥＭＳ部　部長代理</v>
          </cell>
          <cell r="O396" t="str">
            <v>瀧本　貞治</v>
          </cell>
          <cell r="P396" t="str">
            <v>053-434-3311</v>
          </cell>
          <cell r="Q396" t="str">
            <v>takimoto@ssd.hpk.co.jp</v>
          </cell>
          <cell r="R396">
            <v>4358558</v>
          </cell>
          <cell r="S396" t="str">
            <v>静岡県浜松市東区市野町1126番地の1</v>
          </cell>
          <cell r="T396" t="str">
            <v>代表取締役社長</v>
          </cell>
          <cell r="U396" t="str">
            <v>晝馬　明</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中田</v>
          </cell>
          <cell r="I397" t="str">
            <v>梶野</v>
          </cell>
          <cell r="J397" t="str">
            <v>ナノ室</v>
          </cell>
          <cell r="K397" t="str">
            <v>中部</v>
          </cell>
          <cell r="L397" t="str">
            <v>日本特殊陶業㈱</v>
          </cell>
          <cell r="M397" t="str">
            <v/>
          </cell>
          <cell r="N397" t="str">
            <v>プラグ事業部国内再構築準備室部長　兼㈱東濃セラミック社長</v>
          </cell>
          <cell r="O397" t="str">
            <v>田中　穣</v>
          </cell>
          <cell r="P397" t="str">
            <v>052-872-5966</v>
          </cell>
          <cell r="Q397" t="str">
            <v>yut-tanaka@mg.ngkntk.co.jp</v>
          </cell>
          <cell r="R397">
            <v>4670872</v>
          </cell>
          <cell r="S397" t="str">
            <v>愛知県名古屋市瑞穂区高辻町14-18</v>
          </cell>
          <cell r="T397" t="str">
            <v>代表取締役</v>
          </cell>
          <cell r="U397" t="str">
            <v>尾堂　真一</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中田</v>
          </cell>
          <cell r="I398" t="str">
            <v>梶野</v>
          </cell>
          <cell r="J398" t="str">
            <v>ナノ室</v>
          </cell>
          <cell r="K398" t="str">
            <v>中部</v>
          </cell>
          <cell r="L398" t="str">
            <v>㈱東濃セラミック</v>
          </cell>
          <cell r="M398" t="str">
            <v/>
          </cell>
          <cell r="N398" t="str">
            <v/>
          </cell>
          <cell r="O398" t="str">
            <v/>
          </cell>
          <cell r="P398" t="str">
            <v>0574-63-1031</v>
          </cell>
          <cell r="Q398" t="str">
            <v/>
          </cell>
          <cell r="R398" t="str">
            <v/>
          </cell>
          <cell r="S398" t="str">
            <v/>
          </cell>
          <cell r="T398" t="str">
            <v>代表取締役</v>
          </cell>
          <cell r="U398" t="str">
            <v>田中　穣</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梶野</v>
          </cell>
          <cell r="I399" t="str">
            <v>秋葉</v>
          </cell>
          <cell r="J399" t="str">
            <v>ナノ室</v>
          </cell>
          <cell r="K399" t="str">
            <v>中部</v>
          </cell>
          <cell r="L399" t="str">
            <v>日本特殊陶業株式会社</v>
          </cell>
          <cell r="M399" t="str">
            <v>応用ｾﾗﾐｯｸ事業部</v>
          </cell>
          <cell r="N399" t="str">
            <v>部長</v>
          </cell>
          <cell r="O399" t="str">
            <v>原　隆彦</v>
          </cell>
          <cell r="P399" t="str">
            <v>0568-76-1250</v>
          </cell>
          <cell r="Q399" t="str">
            <v>t-hara@mg.ngkntk.co.jp</v>
          </cell>
          <cell r="R399">
            <v>4858510</v>
          </cell>
          <cell r="S399" t="str">
            <v>愛知県小牧市大字岩崎2808</v>
          </cell>
          <cell r="T399" t="str">
            <v>代表取締役社長</v>
          </cell>
          <cell r="U399" t="str">
            <v>尾堂　真一</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宮田</v>
          </cell>
          <cell r="I400" t="str">
            <v>中間</v>
          </cell>
          <cell r="J400" t="str">
            <v>武器課</v>
          </cell>
          <cell r="K400" t="str">
            <v>関東</v>
          </cell>
          <cell r="L400" t="str">
            <v>アイティーオー株式会社</v>
          </cell>
          <cell r="M400" t="str">
            <v/>
          </cell>
          <cell r="N400" t="str">
            <v>代表取締役　</v>
          </cell>
          <cell r="O400" t="str">
            <v>伊藤裕章</v>
          </cell>
          <cell r="P400" t="str">
            <v>053-584-3535</v>
          </cell>
          <cell r="Q400" t="str">
            <v>h-ito@itocom.jp</v>
          </cell>
          <cell r="R400">
            <v>4340046</v>
          </cell>
          <cell r="S400" t="str">
            <v>静岡県浜松市浜北区染地台6丁目4-1</v>
          </cell>
          <cell r="T400" t="str">
            <v>代表取締役社長</v>
          </cell>
          <cell r="U400" t="str">
            <v>伊藤　裕章</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中田</v>
          </cell>
          <cell r="I401" t="str">
            <v>宮田</v>
          </cell>
          <cell r="J401" t="str">
            <v>非鉄課</v>
          </cell>
          <cell r="K401" t="str">
            <v>関東</v>
          </cell>
          <cell r="L401" t="str">
            <v>ＴＨＫ新潟株式会社</v>
          </cell>
          <cell r="M401" t="str">
            <v/>
          </cell>
          <cell r="N401" t="str">
            <v>取締役総務部長</v>
          </cell>
          <cell r="O401" t="str">
            <v>高橋　成夫</v>
          </cell>
          <cell r="P401" t="str">
            <v>0250-68-3482</v>
          </cell>
          <cell r="Q401" t="str">
            <v>info@niigata.thk.co.jp</v>
          </cell>
          <cell r="R401">
            <v>9592221</v>
          </cell>
          <cell r="S401" t="str">
            <v>新潟県阿賀野市保田字中山5836</v>
          </cell>
          <cell r="T401" t="str">
            <v>代表取締役社長</v>
          </cell>
          <cell r="U401" t="str">
            <v>小林政雄</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高本</v>
          </cell>
          <cell r="I402" t="str">
            <v>中間</v>
          </cell>
          <cell r="J402" t="str">
            <v>化学課</v>
          </cell>
          <cell r="K402" t="str">
            <v>関東</v>
          </cell>
          <cell r="L402" t="str">
            <v>太洋化学工業株式会社</v>
          </cell>
          <cell r="M402" t="str">
            <v/>
          </cell>
          <cell r="N402" t="str">
            <v>取締役管理本部長</v>
          </cell>
          <cell r="O402" t="str">
            <v>長瀬　光司</v>
          </cell>
          <cell r="P402" t="str">
            <v>03-3669-8472</v>
          </cell>
          <cell r="Q402" t="str">
            <v>nagasekj@taiyo-chem.co.jp</v>
          </cell>
          <cell r="R402">
            <v>1030025</v>
          </cell>
          <cell r="S402" t="str">
            <v>東京都中央区日本橋茅場町1-13-15　新居ビル　</v>
          </cell>
          <cell r="T402" t="str">
            <v>代表取締役会長</v>
          </cell>
          <cell r="U402" t="str">
            <v>宮田　康之</v>
          </cell>
        </row>
        <row r="403">
          <cell r="A403" t="str">
            <v>A11830</v>
          </cell>
          <cell r="B403" t="str">
            <v>A1183</v>
          </cell>
          <cell r="C403">
            <v>0</v>
          </cell>
          <cell r="D403" t="str">
            <v>A</v>
          </cell>
          <cell r="E403" t="str">
            <v>二次</v>
          </cell>
          <cell r="F403" t="str">
            <v>株式会社タイセイプラス</v>
          </cell>
          <cell r="G403" t="str">
            <v>九州工場増設</v>
          </cell>
          <cell r="H403" t="str">
            <v>中田</v>
          </cell>
          <cell r="I403" t="str">
            <v>梶野</v>
          </cell>
          <cell r="J403" t="str">
            <v>素形材室</v>
          </cell>
          <cell r="K403" t="str">
            <v>九州</v>
          </cell>
          <cell r="L403" t="str">
            <v>株式会社タイセイプラス</v>
          </cell>
          <cell r="M403" t="str">
            <v/>
          </cell>
          <cell r="N403" t="str">
            <v>取締役</v>
          </cell>
          <cell r="O403" t="str">
            <v>後藤　高志</v>
          </cell>
          <cell r="P403" t="str">
            <v>052-409-3333</v>
          </cell>
          <cell r="Q403" t="str">
            <v>tpj564@taisei-plas.com</v>
          </cell>
          <cell r="R403">
            <v>4520918</v>
          </cell>
          <cell r="S403" t="str">
            <v>愛知県清須市桃栄4-146</v>
          </cell>
          <cell r="T403" t="str">
            <v>代表取締役</v>
          </cell>
          <cell r="U403" t="str">
            <v>後藤　登志雄</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高本</v>
          </cell>
          <cell r="I404" t="str">
            <v>中間</v>
          </cell>
          <cell r="J404" t="str">
            <v>化学課</v>
          </cell>
          <cell r="K404" t="str">
            <v>関東</v>
          </cell>
          <cell r="L404" t="str">
            <v>東洋樹脂株式会社</v>
          </cell>
          <cell r="M404" t="str">
            <v/>
          </cell>
          <cell r="N404" t="str">
            <v>代表取締役</v>
          </cell>
          <cell r="O404" t="str">
            <v>風間　均</v>
          </cell>
          <cell r="P404" t="str">
            <v>0493-65-2226</v>
          </cell>
          <cell r="Q404" t="str">
            <v>kazama@toyojushi.co.jp
toyo-om@toyojushi.co.jp</v>
          </cell>
          <cell r="R404">
            <v>3550342</v>
          </cell>
          <cell r="S404" t="str">
            <v>埼玉県比企郡ときがわ町　　玉川42</v>
          </cell>
          <cell r="T404" t="str">
            <v>代表取締役</v>
          </cell>
          <cell r="U404" t="str">
            <v>風間　均</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高本</v>
          </cell>
          <cell r="I405" t="str">
            <v>中間</v>
          </cell>
          <cell r="J405" t="str">
            <v>化学課</v>
          </cell>
          <cell r="K405" t="str">
            <v>関東</v>
          </cell>
          <cell r="L405" t="str">
            <v>首都圏リース株式会社</v>
          </cell>
          <cell r="M405" t="str">
            <v/>
          </cell>
          <cell r="N405" t="str">
            <v>熊谷支店　代理</v>
          </cell>
          <cell r="O405" t="str">
            <v>木村　雅泰</v>
          </cell>
          <cell r="P405" t="str">
            <v>048-524-4561</v>
          </cell>
          <cell r="Q405" t="str">
            <v>ma-kimura@shutoken-lease.co.jp</v>
          </cell>
          <cell r="R405" t="str">
            <v/>
          </cell>
          <cell r="S405" t="str">
            <v/>
          </cell>
          <cell r="T405" t="str">
            <v>代表取締役</v>
          </cell>
          <cell r="U405" t="str">
            <v>村上　則忠</v>
          </cell>
        </row>
        <row r="406">
          <cell r="A406" t="str">
            <v>A11880</v>
          </cell>
          <cell r="B406" t="str">
            <v>A1188</v>
          </cell>
          <cell r="C406">
            <v>0</v>
          </cell>
          <cell r="D406" t="str">
            <v>A</v>
          </cell>
          <cell r="E406" t="str">
            <v>二次</v>
          </cell>
          <cell r="F406" t="str">
            <v>東レバッテりーセパレータフィルム株式会社</v>
          </cell>
          <cell r="G406" t="str">
            <v>リチウムイオン２次電池用セパレータ（車載用・民生用）製造設備の建設・設置</v>
          </cell>
          <cell r="H406" t="str">
            <v>梶野</v>
          </cell>
          <cell r="I406" t="str">
            <v>中間</v>
          </cell>
          <cell r="J406" t="str">
            <v>繊維課</v>
          </cell>
          <cell r="K406" t="str">
            <v>関東</v>
          </cell>
          <cell r="L406" t="str">
            <v>東レバッテりーセパレータフィルム合同会社</v>
          </cell>
          <cell r="M406" t="str">
            <v>経営支援部門　財経部</v>
          </cell>
          <cell r="N406" t="str">
            <v>部長</v>
          </cell>
          <cell r="O406" t="str">
            <v>及能　誠久</v>
          </cell>
          <cell r="P406" t="str">
            <v>03-6274-3821</v>
          </cell>
          <cell r="Q406" t="str">
            <v>motohisa.kyuno@toray-bsf.com</v>
          </cell>
          <cell r="R406">
            <v>1050004</v>
          </cell>
          <cell r="S406" t="str">
            <v>東京都港区新橋1丁目10番6号新橋　M-SQUARE7階</v>
          </cell>
          <cell r="T406" t="str">
            <v>代表取締役社長</v>
          </cell>
          <cell r="U406" t="str">
            <v>井上　治</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中田</v>
          </cell>
          <cell r="I407" t="str">
            <v>宮田</v>
          </cell>
          <cell r="J407" t="str">
            <v>非鉄課</v>
          </cell>
          <cell r="K407" t="str">
            <v>中部</v>
          </cell>
          <cell r="L407" t="str">
            <v>東邦チタニウム株式会社</v>
          </cell>
          <cell r="M407" t="str">
            <v>機能化学品事業本部</v>
          </cell>
          <cell r="N407" t="str">
            <v>触媒統括部長</v>
          </cell>
          <cell r="O407" t="str">
            <v>村井厚</v>
          </cell>
          <cell r="P407" t="str">
            <v>0467-87-2812</v>
          </cell>
          <cell r="Q407" t="str">
            <v>amurai@toho-titanium.co.jp</v>
          </cell>
          <cell r="R407">
            <v>2538510</v>
          </cell>
          <cell r="S407" t="str">
            <v>神奈川県茅ヶ崎市茅ヶ崎3-3-5</v>
          </cell>
          <cell r="T407" t="str">
            <v>代表取締役</v>
          </cell>
          <cell r="U407" t="str">
            <v>久留嶋　毅</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梶野</v>
          </cell>
          <cell r="I408" t="str">
            <v>徳重</v>
          </cell>
          <cell r="J408" t="str">
            <v>産機課</v>
          </cell>
          <cell r="K408" t="str">
            <v>関東</v>
          </cell>
          <cell r="L408" t="str">
            <v>シチズンセイミツ株式会社</v>
          </cell>
          <cell r="M408" t="str">
            <v>統括センター総務部人事課</v>
          </cell>
          <cell r="N408" t="str">
            <v>課長</v>
          </cell>
          <cell r="O408" t="str">
            <v>辻　勇</v>
          </cell>
          <cell r="P408" t="str">
            <v>0555-23-1231</v>
          </cell>
          <cell r="Q408" t="str">
            <v>tsuji@seimitsu.ctizen.co.jp</v>
          </cell>
          <cell r="R408">
            <v>4010395</v>
          </cell>
          <cell r="S408" t="str">
            <v>山梨県南都留郡富士河口湖町船津6663-2</v>
          </cell>
          <cell r="T408" t="str">
            <v>代表取締役社長</v>
          </cell>
          <cell r="U408" t="str">
            <v>小佐野　勝重</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梶野</v>
          </cell>
          <cell r="I409" t="str">
            <v>秋葉</v>
          </cell>
          <cell r="J409" t="str">
            <v>ナノ室
情通課</v>
          </cell>
          <cell r="K409" t="str">
            <v>中国</v>
          </cell>
          <cell r="L409" t="str">
            <v>株式会社岡山村田製作所</v>
          </cell>
          <cell r="M409" t="str">
            <v>管理部経理課</v>
          </cell>
          <cell r="N409" t="str">
            <v/>
          </cell>
          <cell r="O409" t="str">
            <v>細島　啓介</v>
          </cell>
          <cell r="P409" t="str">
            <v>0869-24-0911</v>
          </cell>
          <cell r="Q409" t="str">
            <v>hososhima@murata.co.jp</v>
          </cell>
          <cell r="R409">
            <v>7014241</v>
          </cell>
          <cell r="S409" t="str">
            <v>岡山県瀬戸内市邑久町福元77番地</v>
          </cell>
          <cell r="T409" t="str">
            <v>代表取締役社長</v>
          </cell>
          <cell r="U409" t="str">
            <v>中島　規巨</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梶野</v>
          </cell>
          <cell r="I410" t="str">
            <v>徳重</v>
          </cell>
          <cell r="J410" t="str">
            <v>自動車課</v>
          </cell>
          <cell r="K410" t="str">
            <v>関東</v>
          </cell>
          <cell r="L410" t="str">
            <v>荻野工業株式会社</v>
          </cell>
          <cell r="M410" t="str">
            <v>経理課　　　　　　　</v>
          </cell>
          <cell r="N410" t="str">
            <v/>
          </cell>
          <cell r="O410" t="str">
            <v>高橋　一博</v>
          </cell>
          <cell r="P410" t="str">
            <v>03-3619-0111</v>
          </cell>
          <cell r="Q410" t="str">
            <v>takahashi@ogino-net.co.jp</v>
          </cell>
          <cell r="R410">
            <v>1310034</v>
          </cell>
          <cell r="S410" t="str">
            <v>東京都墨田区堤通1-7-16</v>
          </cell>
          <cell r="T410" t="str">
            <v>代表取締役</v>
          </cell>
          <cell r="U410" t="str">
            <v>荻野　明</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宮田</v>
          </cell>
          <cell r="I411" t="str">
            <v>中間</v>
          </cell>
          <cell r="J411" t="str">
            <v>非鉄課
素形材室</v>
          </cell>
          <cell r="K411" t="str">
            <v>近畿</v>
          </cell>
          <cell r="L411" t="str">
            <v>住友金属工業株式会社</v>
          </cell>
          <cell r="M411" t="str">
            <v>産機品製造部</v>
          </cell>
          <cell r="N411" t="str">
            <v>次長</v>
          </cell>
          <cell r="O411" t="str">
            <v>稲垣　育宏</v>
          </cell>
          <cell r="P411" t="str">
            <v>06-6466-6144</v>
          </cell>
          <cell r="Q411" t="str">
            <v>inagaki-ikh@sumitomometals.co.jp</v>
          </cell>
          <cell r="R411">
            <v>5540024</v>
          </cell>
          <cell r="S411" t="str">
            <v>大阪府大阪市此花区島屋5丁目1番109号</v>
          </cell>
          <cell r="T411" t="str">
            <v>代表取締役社長</v>
          </cell>
          <cell r="U411" t="str">
            <v>友野　宏</v>
          </cell>
        </row>
        <row r="412">
          <cell r="A412" t="str">
            <v>A11990</v>
          </cell>
          <cell r="B412" t="str">
            <v>A1199</v>
          </cell>
          <cell r="C412">
            <v>0</v>
          </cell>
          <cell r="D412" t="str">
            <v>A</v>
          </cell>
          <cell r="E412" t="str">
            <v>二次</v>
          </cell>
          <cell r="F412" t="str">
            <v>株式会社マキシマム・テクノロジー</v>
          </cell>
          <cell r="G412" t="str">
            <v>ドアミラー用電子部品PTCの製造ラインのマルチ化</v>
          </cell>
          <cell r="H412" t="str">
            <v>梶野</v>
          </cell>
          <cell r="I412" t="str">
            <v>徳重</v>
          </cell>
          <cell r="J412" t="str">
            <v>自動車課</v>
          </cell>
          <cell r="K412" t="str">
            <v>東北</v>
          </cell>
          <cell r="L412" t="str">
            <v>株式会社ﾏｷｼﾏﾑ・ﾃｸﾉﾛｼﾞｰ</v>
          </cell>
          <cell r="M412" t="str">
            <v/>
          </cell>
          <cell r="N412" t="str">
            <v>代表取締役社長</v>
          </cell>
          <cell r="O412" t="str">
            <v>槇島　正夫</v>
          </cell>
          <cell r="P412" t="str">
            <v>044-589-4511</v>
          </cell>
          <cell r="Q412" t="str">
            <v>makishima-m@maximum-tech.co.jp</v>
          </cell>
          <cell r="R412">
            <v>2130012</v>
          </cell>
          <cell r="S412" t="str">
            <v>神奈川県川崎市高津区坂戸3-2-1　かながわサイエンスパーク東棟510</v>
          </cell>
          <cell r="T412" t="str">
            <v>代表取締役社長</v>
          </cell>
          <cell r="U412" t="str">
            <v>槇島　正夫</v>
          </cell>
        </row>
        <row r="413">
          <cell r="A413" t="str">
            <v>A12000</v>
          </cell>
          <cell r="B413" t="str">
            <v>A1200</v>
          </cell>
          <cell r="C413">
            <v>0</v>
          </cell>
          <cell r="D413" t="str">
            <v>A</v>
          </cell>
          <cell r="E413" t="str">
            <v>二次</v>
          </cell>
          <cell r="F413" t="str">
            <v>株式会社ビスキャス</v>
          </cell>
          <cell r="G413" t="str">
            <v>高圧・特高圧交流３芯海底ケーブル用大型撚合せ機の導入</v>
          </cell>
          <cell r="H413" t="str">
            <v>中田</v>
          </cell>
          <cell r="I413" t="str">
            <v>宮田</v>
          </cell>
          <cell r="J413" t="str">
            <v>非鉄課</v>
          </cell>
          <cell r="K413" t="str">
            <v>関東</v>
          </cell>
          <cell r="L413" t="str">
            <v>株式会社ビスキャス</v>
          </cell>
          <cell r="M413" t="str">
            <v>電力事業部</v>
          </cell>
          <cell r="N413" t="str">
            <v>主幹</v>
          </cell>
          <cell r="O413" t="str">
            <v>南　寿俊</v>
          </cell>
          <cell r="P413" t="str">
            <v>03-5783-1852</v>
          </cell>
          <cell r="Q413" t="str">
            <v>h-minami@viscas.com</v>
          </cell>
          <cell r="R413">
            <v>1400002</v>
          </cell>
          <cell r="S413" t="str">
            <v>東京都品川区東品川四丁目12番2号　品川シーサイドウエストタワー</v>
          </cell>
          <cell r="T413" t="str">
            <v>代表取締役</v>
          </cell>
          <cell r="U413" t="str">
            <v>進藤　俊一</v>
          </cell>
        </row>
        <row r="414">
          <cell r="A414" t="str">
            <v>A12040</v>
          </cell>
          <cell r="B414" t="str">
            <v>A1204</v>
          </cell>
          <cell r="C414">
            <v>0</v>
          </cell>
          <cell r="D414" t="str">
            <v>A</v>
          </cell>
          <cell r="E414" t="str">
            <v>二次</v>
          </cell>
          <cell r="F414" t="str">
            <v>赤田工業株式会社</v>
          </cell>
          <cell r="G414" t="str">
            <v>真空機器の中核部品</v>
          </cell>
          <cell r="H414" t="str">
            <v>中田</v>
          </cell>
          <cell r="I414" t="str">
            <v>宮田</v>
          </cell>
          <cell r="J414" t="str">
            <v>産機課</v>
          </cell>
          <cell r="K414" t="str">
            <v>関東</v>
          </cell>
          <cell r="L414" t="str">
            <v>赤田工業株式会社</v>
          </cell>
          <cell r="M414" t="str">
            <v/>
          </cell>
          <cell r="N414" t="str">
            <v>代表取締役　　</v>
          </cell>
          <cell r="O414" t="str">
            <v>赤田　弥寿文</v>
          </cell>
          <cell r="P414" t="str">
            <v>0261-62-2235</v>
          </cell>
          <cell r="Q414" t="str">
            <v>yasu@akada.jp</v>
          </cell>
          <cell r="R414">
            <v>3998602</v>
          </cell>
          <cell r="S414" t="str">
            <v>長野県北安曇郡池田町大字会染6108-75</v>
          </cell>
          <cell r="T414" t="str">
            <v>代表取締役　</v>
          </cell>
          <cell r="U414" t="str">
            <v>赤田　弥寿文</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梶野</v>
          </cell>
          <cell r="I415" t="str">
            <v>秋葉</v>
          </cell>
          <cell r="J415" t="str">
            <v>ナノ室
情通課</v>
          </cell>
          <cell r="K415" t="str">
            <v>中国</v>
          </cell>
          <cell r="L415" t="str">
            <v>株式会社岡山村田製作所</v>
          </cell>
          <cell r="M415" t="str">
            <v/>
          </cell>
          <cell r="N415" t="str">
            <v/>
          </cell>
          <cell r="O415" t="str">
            <v>細島　啓介</v>
          </cell>
          <cell r="P415" t="str">
            <v>0869-24-0911</v>
          </cell>
          <cell r="Q415" t="str">
            <v>hososhima@murata.co.jp</v>
          </cell>
          <cell r="R415">
            <v>7014241</v>
          </cell>
          <cell r="S415" t="str">
            <v>岡山県瀬戸内市邑久町福元77番地</v>
          </cell>
          <cell r="T415" t="str">
            <v>代表取締役社長</v>
          </cell>
          <cell r="U415" t="str">
            <v>中島　規巨</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高本</v>
          </cell>
          <cell r="I416" t="str">
            <v>中間</v>
          </cell>
          <cell r="J416" t="str">
            <v>産機課</v>
          </cell>
          <cell r="K416" t="str">
            <v>関東</v>
          </cell>
          <cell r="L416" t="str">
            <v>同和発條株式会社</v>
          </cell>
          <cell r="M416" t="str">
            <v/>
          </cell>
          <cell r="N416" t="str">
            <v>工場長</v>
          </cell>
          <cell r="O416" t="str">
            <v>野島　康弘</v>
          </cell>
          <cell r="P416" t="str">
            <v>0279-68-3300</v>
          </cell>
          <cell r="Q416" t="str">
            <v>y.noji@dohwa-sp.co.jp</v>
          </cell>
          <cell r="R416">
            <v>2060812</v>
          </cell>
          <cell r="S416" t="str">
            <v>群馬県吾妻郡東吾妻町大字植栗1490-1</v>
          </cell>
          <cell r="T416" t="str">
            <v>代表取締役社長</v>
          </cell>
          <cell r="U416" t="str">
            <v>川嶋　治彦</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中田</v>
          </cell>
          <cell r="I417" t="str">
            <v>宮田</v>
          </cell>
          <cell r="J417" t="str">
            <v>産機課</v>
          </cell>
          <cell r="K417" t="str">
            <v>関東</v>
          </cell>
          <cell r="L417" t="str">
            <v>ヤマト精機株式会社</v>
          </cell>
          <cell r="M417" t="str">
            <v/>
          </cell>
          <cell r="N417" t="str">
            <v>製造部長</v>
          </cell>
          <cell r="O417" t="str">
            <v>服部修吉</v>
          </cell>
          <cell r="P417" t="str">
            <v>0296-25-3488</v>
          </cell>
          <cell r="Q417" t="str">
            <v>yamato11-22@celery.ocn.ne.jp</v>
          </cell>
          <cell r="R417">
            <v>3080837</v>
          </cell>
          <cell r="S417" t="str">
            <v>茨城県筑西市嘉家佐和2101</v>
          </cell>
          <cell r="T417" t="str">
            <v>代表取締役</v>
          </cell>
          <cell r="U417" t="str">
            <v>萩原　晃</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梶野</v>
          </cell>
          <cell r="I418" t="str">
            <v>徳重</v>
          </cell>
          <cell r="J418" t="str">
            <v>素形材室</v>
          </cell>
          <cell r="K418" t="str">
            <v>関東</v>
          </cell>
          <cell r="L418" t="str">
            <v>株式会社　角田鉄工所</v>
          </cell>
          <cell r="M418" t="str">
            <v/>
          </cell>
          <cell r="N418" t="str">
            <v>代表取締役社長</v>
          </cell>
          <cell r="O418" t="str">
            <v>角田邦夫</v>
          </cell>
          <cell r="P418" t="str">
            <v>049-258-1395</v>
          </cell>
          <cell r="Q418" t="str">
            <v>kunio@kakuta.po-jp.com</v>
          </cell>
          <cell r="R418">
            <v>3540041</v>
          </cell>
          <cell r="S418" t="str">
            <v>埼玉県入間郡三芳町藤久保1003</v>
          </cell>
          <cell r="T418" t="str">
            <v>代表取締役社長</v>
          </cell>
          <cell r="U418" t="str">
            <v>角田　邦夫</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梶野</v>
          </cell>
          <cell r="I419" t="str">
            <v>徳重</v>
          </cell>
          <cell r="J419" t="str">
            <v>素形材室</v>
          </cell>
          <cell r="K419" t="str">
            <v>関東</v>
          </cell>
          <cell r="L419" t="str">
            <v>光工業株式会社</v>
          </cell>
          <cell r="M419" t="str">
            <v>営業部　</v>
          </cell>
          <cell r="N419" t="str">
            <v/>
          </cell>
          <cell r="O419" t="str">
            <v>鈴木　博</v>
          </cell>
          <cell r="P419" t="str">
            <v>0288-26-3641</v>
          </cell>
          <cell r="Q419" t="str">
            <v>hsuzuki@hikari-kogyo.com</v>
          </cell>
          <cell r="R419">
            <v>3212332</v>
          </cell>
          <cell r="S419" t="str">
            <v>栃木県日光市大室1960番地1</v>
          </cell>
          <cell r="T419" t="str">
            <v>代表取締役</v>
          </cell>
          <cell r="U419" t="str">
            <v>廣瀬　晃</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高本</v>
          </cell>
          <cell r="I420" t="str">
            <v>中間</v>
          </cell>
          <cell r="J420" t="str">
            <v>鉄鋼課</v>
          </cell>
          <cell r="K420" t="str">
            <v>関東</v>
          </cell>
          <cell r="L420" t="str">
            <v>トピー工業株式会社</v>
          </cell>
          <cell r="M420" t="str">
            <v>プレス事業部　事業企画部</v>
          </cell>
          <cell r="N420" t="str">
            <v>副参事</v>
          </cell>
          <cell r="O420" t="str">
            <v>山田　秋彦</v>
          </cell>
          <cell r="P420" t="str">
            <v>0467-78-1130</v>
          </cell>
          <cell r="Q420" t="str">
            <v>a-yamada@topy.co.jp</v>
          </cell>
          <cell r="R420">
            <v>2521104</v>
          </cell>
          <cell r="S420" t="str">
            <v>神奈川県綾瀬市大上2-3-1</v>
          </cell>
          <cell r="T420" t="str">
            <v>代表取締役社長</v>
          </cell>
          <cell r="U420" t="str">
            <v>藤井　康雄</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宮田</v>
          </cell>
          <cell r="I421" t="str">
            <v>秋葉</v>
          </cell>
          <cell r="J421" t="str">
            <v>情通課</v>
          </cell>
          <cell r="K421" t="str">
            <v>関東</v>
          </cell>
          <cell r="L421" t="str">
            <v>株式会社タムラ製作所</v>
          </cell>
          <cell r="M421" t="str">
            <v>電子化学事業本部　生産本部</v>
          </cell>
          <cell r="N421" t="str">
            <v>本部長　サブリーダー</v>
          </cell>
          <cell r="O421" t="str">
            <v>柴田　誠治</v>
          </cell>
          <cell r="P421" t="str">
            <v>04-2934-4907</v>
          </cell>
          <cell r="Q421" t="str">
            <v>seiji.shibata@tamura-ss.co.jp</v>
          </cell>
          <cell r="R421">
            <v>3588501</v>
          </cell>
          <cell r="S421" t="str">
            <v>埼玉県入間市狭山ヶ原16-2</v>
          </cell>
          <cell r="T421" t="str">
            <v>代表取締役社長</v>
          </cell>
          <cell r="U421" t="str">
            <v>田村　直樹</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中田</v>
          </cell>
          <cell r="I422" t="str">
            <v>梶野</v>
          </cell>
          <cell r="J422" t="str">
            <v>自動車課</v>
          </cell>
          <cell r="K422" t="str">
            <v>中部</v>
          </cell>
          <cell r="L422" t="str">
            <v>株式会社キラ・コーポレーション</v>
          </cell>
          <cell r="M422" t="str">
            <v>製造部</v>
          </cell>
          <cell r="N422" t="str">
            <v>部長</v>
          </cell>
          <cell r="O422" t="str">
            <v>杉山和徳</v>
          </cell>
          <cell r="P422" t="str">
            <v>0563-32-3481</v>
          </cell>
          <cell r="Q422" t="str">
            <v>sugiyama-k@kiracorp.co.jp</v>
          </cell>
          <cell r="R422">
            <v>4440592</v>
          </cell>
          <cell r="S422" t="str">
            <v>愛知県西尾市吉良町富好新田中川並39番地1</v>
          </cell>
          <cell r="T422" t="str">
            <v>代表取締役社長</v>
          </cell>
          <cell r="U422" t="str">
            <v>大竹　健二</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中田</v>
          </cell>
          <cell r="I423" t="str">
            <v>梶野</v>
          </cell>
          <cell r="J423" t="str">
            <v>自動車課</v>
          </cell>
          <cell r="K423" t="str">
            <v>中部</v>
          </cell>
          <cell r="L423" t="str">
            <v>三菱UFJリース株式会社</v>
          </cell>
          <cell r="M423" t="str">
            <v>環境事業部　環境サポート課</v>
          </cell>
          <cell r="N423" t="str">
            <v>課長代理</v>
          </cell>
          <cell r="O423" t="str">
            <v>岩田　隆嗣</v>
          </cell>
          <cell r="P423" t="str">
            <v>03-6865-3023</v>
          </cell>
          <cell r="Q423" t="str">
            <v>tiwata@lf.mufg.jp</v>
          </cell>
          <cell r="R423" t="str">
            <v/>
          </cell>
          <cell r="S423" t="str">
            <v/>
          </cell>
          <cell r="T423" t="str">
            <v>代表取締役</v>
          </cell>
          <cell r="U423" t="str">
            <v>白石 正</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梶野</v>
          </cell>
          <cell r="I424" t="str">
            <v>秋葉</v>
          </cell>
          <cell r="J424" t="str">
            <v>情通課</v>
          </cell>
          <cell r="K424" t="str">
            <v>東北</v>
          </cell>
          <cell r="L424" t="str">
            <v>日本ケミコン株式会社</v>
          </cell>
          <cell r="M424" t="str">
            <v>材料事業本部</v>
          </cell>
          <cell r="N424" t="str">
            <v>事業企画部長</v>
          </cell>
          <cell r="O424" t="str">
            <v>石井　治</v>
          </cell>
          <cell r="P424" t="str">
            <v>0293-24-6005</v>
          </cell>
          <cell r="Q424" t="str">
            <v>oishii@nippon.chemi-con.co.jp</v>
          </cell>
          <cell r="R424">
            <v>3188505</v>
          </cell>
          <cell r="S424" t="str">
            <v>茨城県高萩市安良川字下ノ内363</v>
          </cell>
          <cell r="T424" t="str">
            <v>代表取締役社長</v>
          </cell>
          <cell r="U424" t="str">
            <v>内山　郁夫</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梶野</v>
          </cell>
          <cell r="I425" t="str">
            <v>秋葉</v>
          </cell>
          <cell r="J425" t="str">
            <v>情通課</v>
          </cell>
          <cell r="K425" t="str">
            <v>東北</v>
          </cell>
          <cell r="L425" t="str">
            <v>福島電気工業株式会社</v>
          </cell>
          <cell r="M425" t="str">
            <v>管理グループ</v>
          </cell>
          <cell r="N425" t="str">
            <v/>
          </cell>
          <cell r="O425" t="str">
            <v>高橋　正則</v>
          </cell>
          <cell r="P425" t="str">
            <v>0241-23-2511</v>
          </cell>
          <cell r="Q425" t="str">
            <v>masa-t@fdk.chemi-con.co.jp</v>
          </cell>
          <cell r="R425" t="str">
            <v/>
          </cell>
          <cell r="S425" t="str">
            <v/>
          </cell>
          <cell r="T425" t="str">
            <v>代表取締役常務</v>
          </cell>
          <cell r="U425" t="str">
            <v>五十嵐　茂信</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高本</v>
          </cell>
          <cell r="I426" t="str">
            <v>中間</v>
          </cell>
          <cell r="J426" t="str">
            <v>化学課</v>
          </cell>
          <cell r="K426" t="str">
            <v>九州</v>
          </cell>
          <cell r="L426" t="str">
            <v>株式会社JSP</v>
          </cell>
          <cell r="M426" t="str">
            <v>第二事業本部　高機能材事業部　自動車資材部　自動車資材Ｇ</v>
          </cell>
          <cell r="O426" t="str">
            <v>倉谷　貴士</v>
          </cell>
          <cell r="P426" t="str">
            <v>03-6212-6354</v>
          </cell>
          <cell r="Q426" t="str">
            <v>t-kuratani@co-jsp.co.jp</v>
          </cell>
          <cell r="R426" t="str">
            <v>100-0005</v>
          </cell>
          <cell r="S426" t="str">
            <v>東京都千代田区丸の内３丁目4番２号　新日石ビル</v>
          </cell>
          <cell r="T426" t="str">
            <v>代表取締役社長　</v>
          </cell>
          <cell r="U426" t="str">
            <v>塚本　耕三</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中田</v>
          </cell>
          <cell r="I427" t="str">
            <v>宮田</v>
          </cell>
          <cell r="J427" t="str">
            <v>素形材室</v>
          </cell>
          <cell r="K427" t="str">
            <v>関東</v>
          </cell>
          <cell r="L427" t="str">
            <v>新井工業株式会社</v>
          </cell>
          <cell r="M427" t="str">
            <v>総務・経理グループ</v>
          </cell>
          <cell r="N427" t="str">
            <v/>
          </cell>
          <cell r="O427" t="str">
            <v>柴田　雅之</v>
          </cell>
          <cell r="P427" t="str">
            <v>0255-75-2325</v>
          </cell>
          <cell r="Q427" t="str">
            <v>masa-shibata@toa-arai.com</v>
          </cell>
          <cell r="R427">
            <v>9440332</v>
          </cell>
          <cell r="S427" t="str">
            <v>新潟県妙高市大字大原新田字下天の原8</v>
          </cell>
          <cell r="T427" t="str">
            <v>代表取締役</v>
          </cell>
          <cell r="U427" t="str">
            <v>渡部　豊</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高本</v>
          </cell>
          <cell r="I428" t="str">
            <v>中間</v>
          </cell>
          <cell r="J428" t="str">
            <v>化学課</v>
          </cell>
          <cell r="K428" t="str">
            <v>九州</v>
          </cell>
          <cell r="L428" t="str">
            <v>東洋コルク株式会社</v>
          </cell>
          <cell r="M428" t="str">
            <v>九州工場　九州管理グループ</v>
          </cell>
          <cell r="N428" t="str">
            <v>主任</v>
          </cell>
          <cell r="O428" t="str">
            <v>中嶋　隆幸</v>
          </cell>
          <cell r="P428" t="str">
            <v>0949-32-9333</v>
          </cell>
          <cell r="Q428" t="str">
            <v>t-nakashima@umc-net.co.jp</v>
          </cell>
          <cell r="R428">
            <v>8230016</v>
          </cell>
          <cell r="S428" t="str">
            <v>福岡県宮若市四郎丸494-1</v>
          </cell>
          <cell r="T428" t="str">
            <v>代表取締役社長</v>
          </cell>
          <cell r="U428" t="str">
            <v>内山　兼三</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高本</v>
          </cell>
          <cell r="I429" t="str">
            <v>中間</v>
          </cell>
          <cell r="J429" t="str">
            <v>化学課</v>
          </cell>
          <cell r="K429" t="str">
            <v>九州</v>
          </cell>
          <cell r="L429" t="str">
            <v>三菱UFJリース株式会社</v>
          </cell>
          <cell r="M429" t="str">
            <v>環境事業部　環境サポート課</v>
          </cell>
          <cell r="N429" t="str">
            <v>課長代理</v>
          </cell>
          <cell r="O429" t="str">
            <v>岩田　隆嗣</v>
          </cell>
          <cell r="P429" t="str">
            <v>03-6865-3023</v>
          </cell>
          <cell r="Q429" t="str">
            <v>tiwata@lf.mufg.jp</v>
          </cell>
          <cell r="R429" t="str">
            <v/>
          </cell>
          <cell r="S429" t="str">
            <v/>
          </cell>
          <cell r="T429" t="str">
            <v>代表取締役</v>
          </cell>
          <cell r="U429" t="str">
            <v>白石 正</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高本</v>
          </cell>
          <cell r="I430" t="str">
            <v>中間</v>
          </cell>
          <cell r="J430" t="str">
            <v>化学課</v>
          </cell>
          <cell r="K430" t="str">
            <v>九州</v>
          </cell>
          <cell r="L430" t="str">
            <v>ひろぎんリース株式会社</v>
          </cell>
          <cell r="M430" t="str">
            <v>営業推進部</v>
          </cell>
          <cell r="N430" t="str">
            <v>担当部長</v>
          </cell>
          <cell r="O430" t="str">
            <v>河村　和彦</v>
          </cell>
          <cell r="P430" t="str">
            <v>082-545-3738</v>
          </cell>
          <cell r="Q430" t="str">
            <v>kkawamura@hiroginlease.co.jp</v>
          </cell>
          <cell r="R430" t="str">
            <v/>
          </cell>
          <cell r="S430" t="str">
            <v/>
          </cell>
          <cell r="T430" t="str">
            <v>代表取締役社長</v>
          </cell>
          <cell r="U430" t="str">
            <v>髙橋　斎</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中田</v>
          </cell>
          <cell r="I431" t="str">
            <v>梶野</v>
          </cell>
          <cell r="J431" t="str">
            <v>素形材室</v>
          </cell>
          <cell r="K431" t="str">
            <v>中部</v>
          </cell>
          <cell r="L431" t="str">
            <v>豊臣熱処理工業株式会社</v>
          </cell>
          <cell r="M431" t="str">
            <v>総務部　総括課</v>
          </cell>
          <cell r="N431" t="str">
            <v>総務係長</v>
          </cell>
          <cell r="O431" t="str">
            <v>岩田　道弘</v>
          </cell>
          <cell r="P431" t="str">
            <v>0566-82-7338</v>
          </cell>
          <cell r="Q431" t="str">
            <v>toyotomi_heat@katch.ne.jp</v>
          </cell>
          <cell r="R431">
            <v>4720007</v>
          </cell>
          <cell r="S431" t="str">
            <v>愛知県知立市牛田町遠新切21番地8</v>
          </cell>
          <cell r="T431" t="str">
            <v>代表取締役</v>
          </cell>
          <cell r="U431" t="str">
            <v>伊藤　敏雄</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中田</v>
          </cell>
          <cell r="I432" t="str">
            <v>宮田</v>
          </cell>
          <cell r="J432" t="str">
            <v>産機課</v>
          </cell>
          <cell r="K432" t="str">
            <v>関東</v>
          </cell>
          <cell r="L432" t="str">
            <v>株式会社日立製作所</v>
          </cell>
          <cell r="M432" t="str">
            <v>電力システム社　火力事業部　火力企画本部</v>
          </cell>
          <cell r="N432" t="str">
            <v>部長</v>
          </cell>
          <cell r="O432" t="str">
            <v>中原　信一</v>
          </cell>
          <cell r="P432" t="str">
            <v>0294-55-2008</v>
          </cell>
          <cell r="Q432" t="str">
            <v>shinichi.nakahara.ue@hitachi.com</v>
          </cell>
          <cell r="R432">
            <v>3178511</v>
          </cell>
          <cell r="S432" t="str">
            <v>茨城県日立市幸町三丁目1番1号</v>
          </cell>
          <cell r="T432" t="str">
            <v>執行役社長</v>
          </cell>
          <cell r="U432" t="str">
            <v>中西　宏明</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宮田</v>
          </cell>
          <cell r="I433" t="str">
            <v>中間</v>
          </cell>
          <cell r="J433" t="str">
            <v>武器課</v>
          </cell>
          <cell r="K433" t="str">
            <v>中部</v>
          </cell>
          <cell r="L433" t="str">
            <v>日機装株式会社</v>
          </cell>
          <cell r="M433" t="str">
            <v>航空宇宙事業本部企画グループ</v>
          </cell>
          <cell r="N433" t="str">
            <v>グループリーダー</v>
          </cell>
          <cell r="O433" t="str">
            <v>横田　直己</v>
          </cell>
          <cell r="P433" t="str">
            <v>03-3443-3734</v>
          </cell>
          <cell r="Q433" t="str">
            <v>n.yokota@nikkiso.co.jp</v>
          </cell>
          <cell r="R433">
            <v>1506022</v>
          </cell>
          <cell r="S433" t="str">
            <v>東京都渋谷区恵比寿4-20-3　恵比寿ガーデンプレイスタワー22階</v>
          </cell>
          <cell r="T433" t="str">
            <v>代表取締役社長</v>
          </cell>
          <cell r="U433" t="str">
            <v>甲斐　敏彦</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梶野</v>
          </cell>
          <cell r="I434" t="str">
            <v>秋葉</v>
          </cell>
          <cell r="J434" t="str">
            <v>非鉄課</v>
          </cell>
          <cell r="K434" t="str">
            <v>近畿</v>
          </cell>
          <cell r="L434" t="str">
            <v>住友金属鉱山株式会社</v>
          </cell>
          <cell r="M434" t="str">
            <v>金属事業本部事業室</v>
          </cell>
          <cell r="N434" t="str">
            <v>担当主任</v>
          </cell>
          <cell r="O434" t="str">
            <v>堀　洋史</v>
          </cell>
          <cell r="P434" t="str">
            <v>03-3436-7891</v>
          </cell>
          <cell r="Q434" t="str">
            <v>Hiroshi_Hori@ni.smm.co.jp</v>
          </cell>
          <cell r="R434">
            <v>1057816</v>
          </cell>
          <cell r="S434" t="str">
            <v>東京都港区新橋5-11-3</v>
          </cell>
          <cell r="T434" t="str">
            <v>代表取締役社長</v>
          </cell>
          <cell r="U434" t="str">
            <v>家守　伸正</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梶野</v>
          </cell>
          <cell r="I435" t="str">
            <v>秋葉</v>
          </cell>
          <cell r="J435" t="str">
            <v>非鉄課
素形材室</v>
          </cell>
          <cell r="K435" t="str">
            <v>関東</v>
          </cell>
          <cell r="L435" t="str">
            <v>ＤＯＷＡハイテック株式会社</v>
          </cell>
          <cell r="M435" t="str">
            <v/>
          </cell>
          <cell r="N435" t="str">
            <v>経営企画室長</v>
          </cell>
          <cell r="O435" t="str">
            <v>成田　岳浩</v>
          </cell>
          <cell r="P435" t="str">
            <v>0495-21-6111</v>
          </cell>
          <cell r="Q435" t="str">
            <v>naritat@dowa.co.jp</v>
          </cell>
          <cell r="R435">
            <v>3670002</v>
          </cell>
          <cell r="S435" t="str">
            <v>埼玉県本庄市仁手1781</v>
          </cell>
          <cell r="T435" t="str">
            <v>代表取締役社長</v>
          </cell>
          <cell r="U435" t="str">
            <v>桜庭　正美</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梶野</v>
          </cell>
          <cell r="I436" t="str">
            <v>徳重</v>
          </cell>
          <cell r="J436" t="str">
            <v>素形材室</v>
          </cell>
          <cell r="K436" t="str">
            <v>関東</v>
          </cell>
          <cell r="L436" t="str">
            <v>日立粉末冶金株式会社</v>
          </cell>
          <cell r="M436" t="str">
            <v>香取事業所　モノつくり革新プロジェクト</v>
          </cell>
          <cell r="N436" t="str">
            <v>リーダー</v>
          </cell>
          <cell r="O436" t="str">
            <v>松永 宏</v>
          </cell>
          <cell r="P436" t="str">
            <v>0479-76-5573</v>
          </cell>
          <cell r="Q436" t="str">
            <v>h-matuna@hitachi-pm.co.jp</v>
          </cell>
          <cell r="R436">
            <v>2892247</v>
          </cell>
          <cell r="S436" t="str">
            <v>千葉県香取郡多古町水戸1番地</v>
          </cell>
          <cell r="T436" t="str">
            <v>代表取締役社長</v>
          </cell>
          <cell r="U436" t="str">
            <v>角田　和好</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高本</v>
          </cell>
          <cell r="I437" t="str">
            <v>中田</v>
          </cell>
          <cell r="J437" t="str">
            <v>医福室</v>
          </cell>
          <cell r="K437" t="str">
            <v>中部</v>
          </cell>
          <cell r="L437" t="str">
            <v>日機装株式会社</v>
          </cell>
          <cell r="M437" t="str">
            <v>メディカル事業本部　営業推進部　業務管理グループ</v>
          </cell>
          <cell r="N437" t="str">
            <v>グループリーダー</v>
          </cell>
          <cell r="O437" t="str">
            <v>満身　俊明</v>
          </cell>
          <cell r="P437" t="str">
            <v>03-3443-3751</v>
          </cell>
          <cell r="Q437" t="str">
            <v>T.Mitsumi@nikkiso.co.jp</v>
          </cell>
          <cell r="R437">
            <v>1506022</v>
          </cell>
          <cell r="S437" t="str">
            <v>東京都渋谷区恵比寿4-20-3　恵比寿ガーデンプレイスタワー22階</v>
          </cell>
          <cell r="T437" t="str">
            <v>代表取締役社長</v>
          </cell>
          <cell r="U437" t="str">
            <v>甲斐　敏彦</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梶野</v>
          </cell>
          <cell r="I438" t="str">
            <v>秋葉</v>
          </cell>
          <cell r="J438" t="str">
            <v>情通課</v>
          </cell>
          <cell r="K438" t="str">
            <v>近畿</v>
          </cell>
          <cell r="L438" t="str">
            <v>株式会社日本アレフ</v>
          </cell>
          <cell r="M438" t="str">
            <v>製造本部　兵庫工場</v>
          </cell>
          <cell r="N438" t="str">
            <v>工場長</v>
          </cell>
          <cell r="O438" t="str">
            <v>船曳　要一</v>
          </cell>
          <cell r="P438" t="str">
            <v>0790-62-6203</v>
          </cell>
          <cell r="Q438" t="str">
            <v>funabiki@nippon-aleph.co.jp</v>
          </cell>
          <cell r="R438">
            <v>6712533</v>
          </cell>
          <cell r="S438" t="str">
            <v>兵庫県宍粟市山崎町須賀沢231</v>
          </cell>
          <cell r="T438" t="str">
            <v>代表取締役</v>
          </cell>
          <cell r="U438" t="str">
            <v>堀之内　保</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中田</v>
          </cell>
          <cell r="I439" t="str">
            <v>宮田</v>
          </cell>
          <cell r="J439" t="str">
            <v>繊維課</v>
          </cell>
          <cell r="K439" t="str">
            <v>四国</v>
          </cell>
          <cell r="L439" t="str">
            <v>帝人テクノプロダクツ株式会社</v>
          </cell>
          <cell r="M439" t="str">
            <v>企画管理室　</v>
          </cell>
          <cell r="N439" t="str">
            <v/>
          </cell>
          <cell r="O439" t="str">
            <v>春田浩一</v>
          </cell>
          <cell r="P439" t="str">
            <v>06-6268-2665</v>
          </cell>
          <cell r="Q439" t="str">
            <v>k.Haruta@teijin.co.jp</v>
          </cell>
          <cell r="R439">
            <v>5418587</v>
          </cell>
          <cell r="S439" t="str">
            <v>大阪府大阪市中央区南本町一丁目6番7号</v>
          </cell>
          <cell r="T439" t="str">
            <v>代表取締役社長</v>
          </cell>
          <cell r="U439" t="str">
            <v>Eiso W.A. Alberda van Ekenstein</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梶野</v>
          </cell>
          <cell r="I440" t="str">
            <v>秋葉</v>
          </cell>
          <cell r="J440" t="str">
            <v>化学課
情通課</v>
          </cell>
          <cell r="K440" t="str">
            <v>関東</v>
          </cell>
          <cell r="L440" t="str">
            <v>富士フイルム株式会社</v>
          </cell>
          <cell r="M440" t="str">
            <v>記録メディア事業部生産部</v>
          </cell>
          <cell r="N440" t="str">
            <v>課長</v>
          </cell>
          <cell r="O440" t="str">
            <v>望田 敏広</v>
          </cell>
          <cell r="P440" t="str">
            <v>0465-32-2051</v>
          </cell>
          <cell r="Q440" t="str">
            <v>toshihiro_mochida@fujifilm.co.jp</v>
          </cell>
          <cell r="R440">
            <v>2500001</v>
          </cell>
          <cell r="S440" t="str">
            <v>神奈川県小田原市扇町2-12-1</v>
          </cell>
          <cell r="T440" t="str">
            <v>代表取締役社長</v>
          </cell>
          <cell r="U440" t="str">
            <v>中嶋　成博</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梶野</v>
          </cell>
          <cell r="I441" t="str">
            <v>秋葉</v>
          </cell>
          <cell r="J441" t="str">
            <v>化学課
情通課</v>
          </cell>
          <cell r="K441" t="str">
            <v>関東</v>
          </cell>
          <cell r="L441" t="str">
            <v/>
          </cell>
          <cell r="M441" t="str">
            <v/>
          </cell>
          <cell r="N441" t="str">
            <v/>
          </cell>
          <cell r="O441" t="str">
            <v/>
          </cell>
          <cell r="P441" t="str">
            <v/>
          </cell>
          <cell r="Q441" t="str">
            <v/>
          </cell>
          <cell r="R441" t="str">
            <v/>
          </cell>
          <cell r="S441" t="str">
            <v/>
          </cell>
          <cell r="T441" t="str">
            <v>代表取締役社長</v>
          </cell>
          <cell r="U441" t="str">
            <v>木山　正俊</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梶野</v>
          </cell>
          <cell r="I442" t="str">
            <v>秋葉</v>
          </cell>
          <cell r="J442" t="str">
            <v>情通課</v>
          </cell>
          <cell r="K442" t="str">
            <v>近畿</v>
          </cell>
          <cell r="L442" t="str">
            <v>冨士発條株式会社</v>
          </cell>
          <cell r="M442" t="str">
            <v/>
          </cell>
          <cell r="N442" t="str">
            <v>管理部長</v>
          </cell>
          <cell r="O442" t="str">
            <v>大平　明王</v>
          </cell>
          <cell r="P442" t="str">
            <v>079-674-1600</v>
          </cell>
          <cell r="Q442" t="str">
            <v>ohira-a@fuji-springs.co.jp</v>
          </cell>
          <cell r="R442">
            <v>6695265</v>
          </cell>
          <cell r="S442" t="str">
            <v>兵庫県朝来市和田山町筒江165-51</v>
          </cell>
          <cell r="T442" t="str">
            <v>代表取締役</v>
          </cell>
          <cell r="U442" t="str">
            <v>藤井　啓</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宮田</v>
          </cell>
          <cell r="I443" t="str">
            <v>徳重</v>
          </cell>
          <cell r="J443" t="str">
            <v>非鉄課</v>
          </cell>
          <cell r="K443" t="str">
            <v>近畿</v>
          </cell>
          <cell r="L443" t="str">
            <v>三菱マテリアル株式会社</v>
          </cell>
          <cell r="M443" t="str">
            <v>明石製作所　精密工具センター</v>
          </cell>
          <cell r="N443" t="str">
            <v>センター長</v>
          </cell>
          <cell r="O443" t="str">
            <v>西川　正寿</v>
          </cell>
          <cell r="P443" t="str">
            <v>078-936-1948</v>
          </cell>
          <cell r="Q443" t="str">
            <v>mnishika@mmc.co.jp</v>
          </cell>
          <cell r="R443">
            <v>6740071</v>
          </cell>
          <cell r="S443" t="str">
            <v>兵庫県明石市魚住町金ヶ崎西大池179番地1</v>
          </cell>
          <cell r="T443" t="str">
            <v>取締役社長</v>
          </cell>
          <cell r="U443" t="str">
            <v>矢尾　宏</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梶野</v>
          </cell>
          <cell r="I444" t="str">
            <v>秋葉</v>
          </cell>
          <cell r="J444" t="str">
            <v>非鉄課
情通課</v>
          </cell>
          <cell r="K444" t="str">
            <v>東北</v>
          </cell>
          <cell r="L444" t="str">
            <v>日本ケミコン株式会社</v>
          </cell>
          <cell r="M444" t="str">
            <v>材料事業本部</v>
          </cell>
          <cell r="N444" t="str">
            <v>事業企画部長</v>
          </cell>
          <cell r="O444" t="str">
            <v>石井　治</v>
          </cell>
          <cell r="P444" t="str">
            <v>0293-24-6005</v>
          </cell>
          <cell r="Q444" t="str">
            <v>oishi@nippon.chemi-con.co.jp</v>
          </cell>
          <cell r="R444">
            <v>3188505</v>
          </cell>
          <cell r="S444" t="str">
            <v>茨城県高萩市安良川字下ノ内363</v>
          </cell>
          <cell r="T444" t="str">
            <v>代表取締役社長</v>
          </cell>
          <cell r="U444" t="str">
            <v>内山　郁夫</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梶野</v>
          </cell>
          <cell r="I445" t="str">
            <v>秋葉</v>
          </cell>
          <cell r="J445" t="str">
            <v>非鉄課
情通課</v>
          </cell>
          <cell r="K445" t="str">
            <v>東北</v>
          </cell>
          <cell r="L445" t="str">
            <v>岩手電気工業株式会社</v>
          </cell>
          <cell r="M445" t="str">
            <v>管理グループ</v>
          </cell>
          <cell r="N445" t="str">
            <v>代行主管</v>
          </cell>
          <cell r="O445" t="str">
            <v>佐藤　傳美</v>
          </cell>
          <cell r="P445" t="str">
            <v>0197-74-2224</v>
          </cell>
          <cell r="Q445" t="str">
            <v>tsutami@idk.chemi-con.co.jp</v>
          </cell>
          <cell r="R445" t="str">
            <v/>
          </cell>
          <cell r="S445" t="str">
            <v/>
          </cell>
          <cell r="T445" t="str">
            <v>代表取締役常務</v>
          </cell>
          <cell r="U445" t="str">
            <v>桑山　裕司　殿</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高本</v>
          </cell>
          <cell r="I446" t="str">
            <v>中間</v>
          </cell>
          <cell r="J446" t="str">
            <v>産機課</v>
          </cell>
          <cell r="K446" t="str">
            <v>関東</v>
          </cell>
          <cell r="L446" t="str">
            <v>株式会社森清化工</v>
          </cell>
          <cell r="M446" t="str">
            <v/>
          </cell>
          <cell r="N446" t="str">
            <v>総務部長</v>
          </cell>
          <cell r="O446" t="str">
            <v>小野　政勝</v>
          </cell>
          <cell r="P446" t="str">
            <v>03-3611-1144</v>
          </cell>
          <cell r="Q446" t="str">
            <v>ono@morisei-kako.co.jp</v>
          </cell>
          <cell r="R446">
            <v>1310041</v>
          </cell>
          <cell r="S446" t="str">
            <v>東京都墨田区八広1-30-9</v>
          </cell>
          <cell r="T446" t="str">
            <v>代表取締役</v>
          </cell>
          <cell r="U446" t="str">
            <v>毛利　準作</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中田</v>
          </cell>
          <cell r="I447" t="str">
            <v>梶野</v>
          </cell>
          <cell r="J447" t="str">
            <v>自動車課</v>
          </cell>
          <cell r="K447" t="str">
            <v>中部</v>
          </cell>
          <cell r="L447" t="str">
            <v>株式会社青山製作所</v>
          </cell>
          <cell r="M447" t="str">
            <v/>
          </cell>
          <cell r="N447" t="str">
            <v>取締役管理本部長　</v>
          </cell>
          <cell r="O447" t="str">
            <v>森田　保美</v>
          </cell>
          <cell r="P447" t="str">
            <v>0587-95-2523</v>
          </cell>
          <cell r="Q447" t="str">
            <v/>
          </cell>
          <cell r="R447">
            <v>4800131</v>
          </cell>
          <cell r="S447" t="str">
            <v>愛知県丹羽郡大口町高橋一丁目8番地</v>
          </cell>
          <cell r="T447" t="str">
            <v>代表取締役社長</v>
          </cell>
          <cell r="U447" t="str">
            <v>青山　幸義</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中田</v>
          </cell>
          <cell r="I448" t="str">
            <v>梶野</v>
          </cell>
          <cell r="J448" t="str">
            <v>自動車課</v>
          </cell>
          <cell r="K448" t="str">
            <v>中部</v>
          </cell>
          <cell r="L448" t="str">
            <v/>
          </cell>
          <cell r="M448" t="str">
            <v/>
          </cell>
          <cell r="N448" t="str">
            <v/>
          </cell>
          <cell r="O448" t="str">
            <v/>
          </cell>
          <cell r="P448" t="str">
            <v/>
          </cell>
          <cell r="Q448" t="str">
            <v/>
          </cell>
          <cell r="R448" t="str">
            <v/>
          </cell>
          <cell r="S448" t="str">
            <v/>
          </cell>
          <cell r="T448" t="str">
            <v>代表取締役社長</v>
          </cell>
          <cell r="U448" t="str">
            <v>青山　幸義</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中田</v>
          </cell>
          <cell r="I449" t="str">
            <v>梶野</v>
          </cell>
          <cell r="J449" t="str">
            <v>自動車課</v>
          </cell>
          <cell r="K449" t="str">
            <v>中部</v>
          </cell>
          <cell r="L449" t="str">
            <v/>
          </cell>
          <cell r="M449" t="str">
            <v/>
          </cell>
          <cell r="N449" t="str">
            <v/>
          </cell>
          <cell r="O449" t="str">
            <v/>
          </cell>
          <cell r="P449" t="str">
            <v/>
          </cell>
          <cell r="Q449" t="str">
            <v/>
          </cell>
          <cell r="R449" t="str">
            <v/>
          </cell>
          <cell r="S449" t="str">
            <v/>
          </cell>
          <cell r="T449" t="str">
            <v>代表取締役社長</v>
          </cell>
          <cell r="U449" t="str">
            <v>青山　幸義</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梶野</v>
          </cell>
          <cell r="I450" t="str">
            <v>徳重</v>
          </cell>
          <cell r="J450" t="str">
            <v>産機課</v>
          </cell>
          <cell r="K450" t="str">
            <v>東北</v>
          </cell>
          <cell r="L450" t="str">
            <v>株式会社　須藤製作所</v>
          </cell>
          <cell r="M450" t="str">
            <v/>
          </cell>
          <cell r="N450" t="str">
            <v>取締役企画室長</v>
          </cell>
          <cell r="O450" t="str">
            <v>須藤　康弘</v>
          </cell>
          <cell r="P450" t="str">
            <v>0466-25-2551</v>
          </cell>
          <cell r="Q450" t="str">
            <v>sudo-y@sudo-seisakusho.com</v>
          </cell>
          <cell r="R450">
            <v>2510015</v>
          </cell>
          <cell r="S450" t="str">
            <v>神奈川県藤沢市川名2-3-25</v>
          </cell>
          <cell r="T450" t="str">
            <v>代表取締役</v>
          </cell>
          <cell r="U450" t="str">
            <v>須藤　修司</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梶野</v>
          </cell>
          <cell r="I451" t="str">
            <v>徳重</v>
          </cell>
          <cell r="J451" t="str">
            <v>素形材室
自動車課</v>
          </cell>
          <cell r="K451" t="str">
            <v>関東</v>
          </cell>
          <cell r="L451" t="str">
            <v>株式会社アーレスティ栃木</v>
          </cell>
          <cell r="M451" t="str">
            <v/>
          </cell>
          <cell r="N451" t="str">
            <v>経理課長　</v>
          </cell>
          <cell r="O451" t="str">
            <v>大関　裕章</v>
          </cell>
          <cell r="P451" t="str">
            <v>0282－82－6339</v>
          </cell>
          <cell r="Q451" t="str">
            <v>hiroaki_ohzeki@ahresty.co.jp</v>
          </cell>
          <cell r="R451">
            <v>3210215</v>
          </cell>
          <cell r="S451" t="str">
            <v>栃木県下都賀郡壬生町大字壬生乙4060番地</v>
          </cell>
          <cell r="T451" t="str">
            <v>代表取締役</v>
          </cell>
          <cell r="U451" t="str">
            <v>松永　太嘉生</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宮田</v>
          </cell>
          <cell r="I452" t="str">
            <v>中間</v>
          </cell>
          <cell r="J452" t="str">
            <v>武器課</v>
          </cell>
          <cell r="K452" t="str">
            <v>関東</v>
          </cell>
          <cell r="L452" t="str">
            <v>株式会社山之内製作所</v>
          </cell>
          <cell r="M452" t="str">
            <v>開発室</v>
          </cell>
          <cell r="N452" t="str">
            <v>室長</v>
          </cell>
          <cell r="O452" t="str">
            <v>阿部　和幸</v>
          </cell>
          <cell r="P452" t="str">
            <v>0256-57-3453</v>
          </cell>
          <cell r="Q452" t="str">
            <v>k.abe@ysec.jp</v>
          </cell>
          <cell r="R452">
            <v>9530054</v>
          </cell>
          <cell r="S452" t="str">
            <v>新潟県新潟市西蒲区漆山四十歩割8460</v>
          </cell>
          <cell r="T452" t="str">
            <v>代表取締役</v>
          </cell>
          <cell r="U452" t="str">
            <v>山内　慶次郎</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宮田</v>
          </cell>
          <cell r="I453" t="str">
            <v>徳重</v>
          </cell>
          <cell r="J453" t="str">
            <v>素形材室</v>
          </cell>
          <cell r="K453" t="str">
            <v>中部</v>
          </cell>
          <cell r="L453" t="str">
            <v>株式会社ジェイテクト</v>
          </cell>
          <cell r="M453" t="str">
            <v>刈谷工場</v>
          </cell>
          <cell r="N453" t="str">
            <v>製造技術部長</v>
          </cell>
          <cell r="O453" t="str">
            <v>横澤 浩</v>
          </cell>
          <cell r="P453" t="str">
            <v>0566-25-5303</v>
          </cell>
          <cell r="Q453" t="str">
            <v>yokozawa_3.1415926535@ezweb.ne.jp</v>
          </cell>
          <cell r="R453">
            <v>4480032</v>
          </cell>
          <cell r="S453" t="str">
            <v>愛知県刈谷市朝日町1　丁目1　番地</v>
          </cell>
          <cell r="T453" t="str">
            <v>社長</v>
          </cell>
          <cell r="U453" t="str">
            <v>井川　正治</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中田</v>
          </cell>
          <cell r="I454" t="str">
            <v>梶野</v>
          </cell>
          <cell r="J454" t="str">
            <v>素形材室</v>
          </cell>
          <cell r="K454" t="str">
            <v>中国</v>
          </cell>
          <cell r="L454" t="str">
            <v>株式会社岸本製作所</v>
          </cell>
          <cell r="M454" t="str">
            <v/>
          </cell>
          <cell r="N454" t="str">
            <v>専務取締役</v>
          </cell>
          <cell r="O454" t="str">
            <v>岸本　善光</v>
          </cell>
          <cell r="P454" t="str">
            <v>0745-55-1368</v>
          </cell>
          <cell r="Q454" t="str">
            <v>k.kisi-s@isis.ocn.ne.jp</v>
          </cell>
          <cell r="R454">
            <v>6350825</v>
          </cell>
          <cell r="S454" t="str">
            <v>奈良県北葛城郡広陵町大字安部135番地</v>
          </cell>
          <cell r="T454" t="str">
            <v>代表取締役</v>
          </cell>
          <cell r="U454" t="str">
            <v>岸本　勝徳</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中田</v>
          </cell>
          <cell r="I455" t="str">
            <v>宮田</v>
          </cell>
          <cell r="J455" t="str">
            <v>化学課</v>
          </cell>
          <cell r="K455" t="str">
            <v>九州</v>
          </cell>
          <cell r="L455" t="str">
            <v>旭化成メディカル株式会社</v>
          </cell>
          <cell r="M455" t="str">
            <v>経営統括総部</v>
          </cell>
          <cell r="N455" t="str">
            <v>部長</v>
          </cell>
          <cell r="O455" t="str">
            <v>河本　上総</v>
          </cell>
          <cell r="P455" t="str">
            <v>03-3296-3751</v>
          </cell>
          <cell r="Q455" t="str">
            <v>kawamoto.kd@om.asahi-kasei.co.jp</v>
          </cell>
          <cell r="R455">
            <v>1018101</v>
          </cell>
          <cell r="S455" t="str">
            <v>東京都千代田区神田神保町1-105　神保町三井ビルディング12F</v>
          </cell>
          <cell r="T455" t="str">
            <v>代表取締役社長</v>
          </cell>
          <cell r="U455" t="str">
            <v>柴田　豊</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梶野</v>
          </cell>
          <cell r="I456" t="str">
            <v>徳重</v>
          </cell>
          <cell r="J456" t="str">
            <v>素形材室</v>
          </cell>
          <cell r="K456" t="str">
            <v>関東</v>
          </cell>
          <cell r="L456" t="str">
            <v>島崎熱処理株式会社</v>
          </cell>
          <cell r="M456" t="str">
            <v>製造課</v>
          </cell>
          <cell r="N456" t="str">
            <v>管理統括課長</v>
          </cell>
          <cell r="O456" t="str">
            <v>幡野　勝則</v>
          </cell>
          <cell r="P456" t="str">
            <v>047-473-0121</v>
          </cell>
          <cell r="Q456" t="str">
            <v>hatano@shima-netsu.co.jp</v>
          </cell>
          <cell r="R456">
            <v>2750001</v>
          </cell>
          <cell r="S456" t="str">
            <v>千葉県習志野市東習志野6-21-6</v>
          </cell>
          <cell r="T456" t="str">
            <v>代表取締役社長</v>
          </cell>
          <cell r="U456" t="str">
            <v>嶋崎　利行</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宮田</v>
          </cell>
          <cell r="I457" t="str">
            <v>徳重</v>
          </cell>
          <cell r="J457" t="str">
            <v>素形材室</v>
          </cell>
          <cell r="K457" t="str">
            <v>関東</v>
          </cell>
          <cell r="L457" t="str">
            <v>株式会社オーミ</v>
          </cell>
          <cell r="M457" t="str">
            <v>総務グループ</v>
          </cell>
          <cell r="N457" t="str">
            <v/>
          </cell>
          <cell r="O457" t="str">
            <v>大平　晃裕</v>
          </cell>
          <cell r="P457" t="str">
            <v>0538-38-5900</v>
          </cell>
          <cell r="Q457" t="str">
            <v>a_odaira@kk-ohmi.co.jp</v>
          </cell>
          <cell r="R457">
            <v>4370013</v>
          </cell>
          <cell r="S457" t="str">
            <v>静岡県磐田市向笠竹之内1315-14</v>
          </cell>
          <cell r="T457" t="str">
            <v>代表取締役</v>
          </cell>
          <cell r="U457" t="str">
            <v>大平　守一</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梶野</v>
          </cell>
          <cell r="I458" t="str">
            <v>秋葉</v>
          </cell>
          <cell r="J458" t="str">
            <v>産機課</v>
          </cell>
          <cell r="K458" t="str">
            <v>中部</v>
          </cell>
          <cell r="L458" t="str">
            <v>三菱電機株式会社</v>
          </cell>
          <cell r="M458" t="str">
            <v>名古屋製作所　生産システム推進部　新城生産技術課</v>
          </cell>
          <cell r="N458" t="str">
            <v>課長</v>
          </cell>
          <cell r="O458" t="str">
            <v>高橋　賢行</v>
          </cell>
          <cell r="P458" t="str">
            <v>0536-25-1257</v>
          </cell>
          <cell r="Q458" t="str">
            <v>Takahashi.Yoshiyuki@aj.MitsubishiElectric.co.jp</v>
          </cell>
          <cell r="R458">
            <v>4411317</v>
          </cell>
          <cell r="S458" t="str">
            <v>愛知県新城市有海字鳥影1番1</v>
          </cell>
          <cell r="T458" t="str">
            <v>執行役社長</v>
          </cell>
          <cell r="U458" t="str">
            <v>山西　健一郎</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宮田</v>
          </cell>
          <cell r="I459" t="str">
            <v>徳重</v>
          </cell>
          <cell r="J459" t="str">
            <v>産機課</v>
          </cell>
          <cell r="K459" t="str">
            <v>近畿</v>
          </cell>
          <cell r="L459" t="str">
            <v>ハマックス株式会社</v>
          </cell>
          <cell r="M459" t="str">
            <v/>
          </cell>
          <cell r="N459" t="str">
            <v>専務取締役　　　　　　　</v>
          </cell>
          <cell r="O459" t="str">
            <v>濱田　康平</v>
          </cell>
          <cell r="P459" t="str">
            <v>079-335-4566</v>
          </cell>
          <cell r="Q459" t="str">
            <v>t.atsuta@hama-x.co.jp</v>
          </cell>
          <cell r="R459">
            <v>6712116</v>
          </cell>
          <cell r="S459" t="str">
            <v>兵庫県姫路市夢前町寺473-2</v>
          </cell>
          <cell r="T459" t="str">
            <v>代表取締役</v>
          </cell>
          <cell r="U459" t="str">
            <v>濱田　隆平</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中田</v>
          </cell>
          <cell r="I460" t="str">
            <v>梶野</v>
          </cell>
          <cell r="J460" t="str">
            <v>自動車課</v>
          </cell>
          <cell r="K460" t="str">
            <v>近畿</v>
          </cell>
          <cell r="L460" t="str">
            <v>アクロナイネン株式会社</v>
          </cell>
          <cell r="M460" t="str">
            <v/>
          </cell>
          <cell r="N460" t="str">
            <v>専務取締役経営企画部部長</v>
          </cell>
          <cell r="O460" t="str">
            <v>勝本　憲三</v>
          </cell>
          <cell r="P460" t="str">
            <v>073-424-8101</v>
          </cell>
          <cell r="Q460" t="str">
            <v>k-katsumoto@w-ksk.co.jp</v>
          </cell>
          <cell r="R460">
            <v>6410036</v>
          </cell>
          <cell r="S460" t="str">
            <v>和歌山県和歌山市西浜789番地の3</v>
          </cell>
          <cell r="T460" t="str">
            <v>代表取締役・社長</v>
          </cell>
          <cell r="U460" t="str">
            <v>勝本　僖一</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中田</v>
          </cell>
          <cell r="I461" t="str">
            <v>梶野</v>
          </cell>
          <cell r="J461" t="str">
            <v>自動車課</v>
          </cell>
          <cell r="K461" t="str">
            <v>九州</v>
          </cell>
          <cell r="L461" t="str">
            <v>株式会社 飯塚製作所</v>
          </cell>
          <cell r="M461" t="str">
            <v/>
          </cell>
          <cell r="N461" t="str">
            <v>常務取締役</v>
          </cell>
          <cell r="O461" t="str">
            <v>飯塚 智</v>
          </cell>
          <cell r="P461" t="str">
            <v>0743-84-0788</v>
          </cell>
          <cell r="Q461" t="str">
            <v>satoshi@iidzka.co.jp</v>
          </cell>
          <cell r="R461">
            <v>6350051</v>
          </cell>
          <cell r="S461" t="str">
            <v>奈良県大和高田市根成柿493</v>
          </cell>
          <cell r="T461" t="str">
            <v>代表取締役</v>
          </cell>
          <cell r="U461" t="str">
            <v>飯塚　博</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中田</v>
          </cell>
          <cell r="I462" t="str">
            <v>宮田</v>
          </cell>
          <cell r="J462" t="str">
            <v>産機課</v>
          </cell>
          <cell r="K462" t="str">
            <v>関東</v>
          </cell>
          <cell r="L462" t="str">
            <v>吉原鉄道工業株式会社</v>
          </cell>
          <cell r="M462" t="str">
            <v/>
          </cell>
          <cell r="N462" t="str">
            <v>取締役管理本部長</v>
          </cell>
          <cell r="O462" t="str">
            <v>髙嶋　邦嘉</v>
          </cell>
          <cell r="P462" t="str">
            <v>03-3946-9540</v>
          </cell>
          <cell r="Q462" t="str">
            <v>takashima@yoshiwara.co.jp</v>
          </cell>
          <cell r="R462">
            <v>1700005</v>
          </cell>
          <cell r="S462" t="str">
            <v>東京都豊島区南大塚2丁目45番4号</v>
          </cell>
          <cell r="T462" t="str">
            <v>代表取締役社長</v>
          </cell>
          <cell r="U462" t="str">
            <v>小宮山　憲一</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中田</v>
          </cell>
          <cell r="I463" t="str">
            <v>宮田</v>
          </cell>
          <cell r="J463" t="str">
            <v>医福室</v>
          </cell>
          <cell r="K463" t="str">
            <v>関東</v>
          </cell>
          <cell r="L463" t="str">
            <v>手島精管株式会社</v>
          </cell>
          <cell r="M463" t="str">
            <v/>
          </cell>
          <cell r="N463" t="str">
            <v>専務取締役</v>
          </cell>
          <cell r="O463" t="str">
            <v>手島　由紀子</v>
          </cell>
          <cell r="P463" t="str">
            <v>0276-73-1173</v>
          </cell>
          <cell r="Q463" t="str">
            <v>yteshima@teshimaintl.com</v>
          </cell>
          <cell r="R463">
            <v>3740073</v>
          </cell>
          <cell r="S463" t="str">
            <v>群馬県館林市足次町469-2</v>
          </cell>
          <cell r="T463" t="str">
            <v>代表取締役社長</v>
          </cell>
          <cell r="U463" t="str">
            <v>手島　二三男</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中田</v>
          </cell>
          <cell r="I464" t="str">
            <v>宮田</v>
          </cell>
          <cell r="J464" t="str">
            <v>非鉄課</v>
          </cell>
          <cell r="K464" t="str">
            <v/>
          </cell>
          <cell r="L464" t="str">
            <v>トーカロ株式会社</v>
          </cell>
          <cell r="M464" t="str">
            <v>総務部</v>
          </cell>
          <cell r="N464" t="str">
            <v>総務部</v>
          </cell>
          <cell r="O464" t="str">
            <v>福井　晋</v>
          </cell>
          <cell r="P464" t="str">
            <v>078-411-5561
090-6917-5805</v>
          </cell>
          <cell r="Q464" t="str">
            <v>fukuisusumu@tocalo.co.jp</v>
          </cell>
          <cell r="R464">
            <v>6580013</v>
          </cell>
          <cell r="S464" t="str">
            <v>兵庫県神戸市東灘区深江北町四丁目13番4号</v>
          </cell>
          <cell r="T464" t="str">
            <v>代表取締役社長</v>
          </cell>
          <cell r="U464" t="str">
            <v>町垣　和夫</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中田</v>
          </cell>
          <cell r="I465" t="str">
            <v>宮田</v>
          </cell>
          <cell r="J465" t="str">
            <v>産機課</v>
          </cell>
          <cell r="K465" t="str">
            <v>中部</v>
          </cell>
          <cell r="L465" t="str">
            <v>カヤバシステムマシナリー株式会社</v>
          </cell>
          <cell r="M465" t="str">
            <v>管理部</v>
          </cell>
          <cell r="N465" t="str">
            <v>次長</v>
          </cell>
          <cell r="O465" t="str">
            <v>田島　強</v>
          </cell>
          <cell r="P465" t="str">
            <v>03-5733-9441</v>
          </cell>
          <cell r="Q465" t="str">
            <v>tajima-tsu@kyb.co.jp</v>
          </cell>
          <cell r="R465">
            <v>1050012</v>
          </cell>
          <cell r="S465" t="str">
            <v>東京都港区芝大門2-5-5　住友不動産芝大門ビル</v>
          </cell>
          <cell r="T465" t="str">
            <v>代表取締役社長</v>
          </cell>
          <cell r="U465" t="str">
            <v>石井　英勝</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中田</v>
          </cell>
          <cell r="I466" t="str">
            <v>宮田</v>
          </cell>
          <cell r="J466" t="str">
            <v>非鉄課</v>
          </cell>
          <cell r="K466" t="str">
            <v>東北</v>
          </cell>
          <cell r="L466" t="str">
            <v>小名浜製錬株式会社</v>
          </cell>
          <cell r="M466" t="str">
            <v>総務課</v>
          </cell>
          <cell r="N466" t="str">
            <v>担任</v>
          </cell>
          <cell r="O466" t="str">
            <v>小和瀬　弘充</v>
          </cell>
          <cell r="P466" t="str">
            <v>0246-54-5333</v>
          </cell>
          <cell r="Q466" t="str">
            <v>hkowase@mmc.co.jp</v>
          </cell>
          <cell r="R466">
            <v>9718101</v>
          </cell>
          <cell r="S466" t="str">
            <v>福島県いわき市小名浜字渚1-1</v>
          </cell>
          <cell r="T466" t="str">
            <v>取締役社長</v>
          </cell>
          <cell r="U466" t="str">
            <v>五十嵐　壽彦</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梶野</v>
          </cell>
          <cell r="I467" t="str">
            <v>徳重</v>
          </cell>
          <cell r="J467" t="str">
            <v>自動車課</v>
          </cell>
          <cell r="K467" t="str">
            <v>東北</v>
          </cell>
          <cell r="L467" t="str">
            <v>水沢工業株式会社</v>
          </cell>
          <cell r="M467" t="str">
            <v/>
          </cell>
          <cell r="N467" t="str">
            <v>代表取締役社長</v>
          </cell>
          <cell r="O467" t="str">
            <v>千葉　徳男</v>
          </cell>
          <cell r="P467" t="str">
            <v>0197-24-2250</v>
          </cell>
          <cell r="Q467" t="str">
            <v>t_chiba@micin.co.jp</v>
          </cell>
          <cell r="R467">
            <v>230872</v>
          </cell>
          <cell r="S467" t="str">
            <v>岩手県奥州市水沢区字桜屋敷西93-4</v>
          </cell>
          <cell r="T467" t="str">
            <v>代表取締役社長</v>
          </cell>
          <cell r="U467" t="str">
            <v>小西　理夫</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高本</v>
          </cell>
          <cell r="I468" t="str">
            <v>徳重</v>
          </cell>
          <cell r="J468" t="str">
            <v>情通課</v>
          </cell>
          <cell r="K468" t="str">
            <v>九州</v>
          </cell>
          <cell r="L468" t="str">
            <v>アイリスオーヤマ株式会社</v>
          </cell>
          <cell r="M468" t="str">
            <v>財務部財務課</v>
          </cell>
          <cell r="N468" t="str">
            <v>マネージャー</v>
          </cell>
          <cell r="O468" t="str">
            <v>黒田　裕司</v>
          </cell>
          <cell r="P468" t="str">
            <v>022-211-9690</v>
          </cell>
          <cell r="Q468" t="str">
            <v>h_kuroda@irisohyama.co.jp</v>
          </cell>
          <cell r="R468">
            <v>9808510</v>
          </cell>
          <cell r="S468" t="str">
            <v>宮城県仙台市青葉区五橋2-12-1</v>
          </cell>
          <cell r="T468" t="str">
            <v>代表取締役</v>
          </cell>
          <cell r="U468" t="str">
            <v>大山　健太郎</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中間</v>
          </cell>
          <cell r="I469" t="str">
            <v>高本</v>
          </cell>
          <cell r="J469" t="str">
            <v>情通課</v>
          </cell>
          <cell r="K469" t="str">
            <v>北海道</v>
          </cell>
          <cell r="L469" t="str">
            <v>東芝ホクト電子株式会社</v>
          </cell>
          <cell r="M469" t="str">
            <v/>
          </cell>
          <cell r="N469" t="str">
            <v>事業部長</v>
          </cell>
          <cell r="O469" t="str">
            <v>村川　典男</v>
          </cell>
          <cell r="P469" t="str">
            <v>0166-31-8500</v>
          </cell>
          <cell r="Q469" t="str">
            <v>norio.murakawa@toshiba.co.jp</v>
          </cell>
          <cell r="R469">
            <v>788335</v>
          </cell>
          <cell r="S469" t="str">
            <v>北海道旭川市南5条通23丁目1975番地</v>
          </cell>
          <cell r="T469" t="str">
            <v>代表取締役社長</v>
          </cell>
          <cell r="U469" t="str">
            <v>大島　信洋</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高本</v>
          </cell>
          <cell r="I470" t="str">
            <v>秋葉</v>
          </cell>
          <cell r="J470" t="str">
            <v>武器課</v>
          </cell>
          <cell r="K470" t="str">
            <v>関東</v>
          </cell>
          <cell r="L470" t="str">
            <v>株式会社川崎製作所</v>
          </cell>
          <cell r="M470" t="str">
            <v/>
          </cell>
          <cell r="N470" t="str">
            <v>執行役員</v>
          </cell>
          <cell r="O470" t="str">
            <v>酒本　輝夫</v>
          </cell>
          <cell r="P470" t="str">
            <v>029-265-8227</v>
          </cell>
          <cell r="Q470" t="str">
            <v>kawa-sakamoto@etude.ocn.ne.jp</v>
          </cell>
          <cell r="R470">
            <v>3111251</v>
          </cell>
          <cell r="S470" t="str">
            <v>茨城県ひたちなか市山崎60</v>
          </cell>
          <cell r="T470" t="str">
            <v>代表取締役</v>
          </cell>
          <cell r="U470" t="str">
            <v>川崎 修</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高本</v>
          </cell>
          <cell r="I471" t="str">
            <v>徳重</v>
          </cell>
          <cell r="J471" t="str">
            <v>自動車課</v>
          </cell>
          <cell r="K471" t="str">
            <v>中国</v>
          </cell>
          <cell r="L471" t="str">
            <v>中央工業株式会社</v>
          </cell>
          <cell r="M471" t="str">
            <v>総務部</v>
          </cell>
          <cell r="N471" t="str">
            <v>部長</v>
          </cell>
          <cell r="O471" t="str">
            <v>柚木　賢二</v>
          </cell>
          <cell r="P471" t="str">
            <v>082-423-9953</v>
          </cell>
          <cell r="Q471" t="str">
            <v>yuki@chuo-kogyo.co.jp</v>
          </cell>
          <cell r="R471">
            <v>7390008</v>
          </cell>
          <cell r="S471" t="str">
            <v>広島県東広島市西条吉行東1丁目6番46号</v>
          </cell>
          <cell r="T471" t="str">
            <v>代表取締役社長</v>
          </cell>
          <cell r="U471" t="str">
            <v>芳川 淳</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高本</v>
          </cell>
          <cell r="I472" t="str">
            <v>秋葉</v>
          </cell>
          <cell r="J472" t="str">
            <v>産機課</v>
          </cell>
          <cell r="K472" t="str">
            <v>中部</v>
          </cell>
          <cell r="L472" t="str">
            <v>株式会社片山製作所</v>
          </cell>
          <cell r="M472" t="str">
            <v/>
          </cell>
          <cell r="N472" t="str">
            <v>取締役　生産本部　副本部長　セラミック製造部　部長</v>
          </cell>
          <cell r="O472" t="str">
            <v>松岡　祥悟</v>
          </cell>
          <cell r="P472" t="str">
            <v>0574-63-3561</v>
          </cell>
          <cell r="Q472" t="str">
            <v>y.matuoka@katayama-corp.co.jp</v>
          </cell>
          <cell r="R472">
            <v>5090249</v>
          </cell>
          <cell r="S472" t="str">
            <v>岐阜県可児市姫ヶ丘一丁目30番地</v>
          </cell>
          <cell r="T472" t="str">
            <v>代表取締役社長</v>
          </cell>
          <cell r="U472" t="str">
            <v>渡邉 雅春</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米山</v>
          </cell>
          <cell r="I473" t="str">
            <v>中間</v>
          </cell>
          <cell r="J473" t="str">
            <v>自動車課</v>
          </cell>
          <cell r="K473" t="str">
            <v>東北</v>
          </cell>
          <cell r="L473" t="str">
            <v>山形化成株式会社</v>
          </cell>
          <cell r="M473" t="str">
            <v/>
          </cell>
          <cell r="N473" t="str">
            <v>総務部長</v>
          </cell>
          <cell r="O473" t="str">
            <v>結城　秀一</v>
          </cell>
          <cell r="P473" t="str">
            <v>0237-23-2151</v>
          </cell>
          <cell r="Q473" t="str">
            <v>s.yuuki@yamagata-kasei.com</v>
          </cell>
          <cell r="R473">
            <v>9994113</v>
          </cell>
          <cell r="S473" t="str">
            <v>山形県北村山郡大石田町大字今宿1102</v>
          </cell>
          <cell r="T473" t="str">
            <v>代表取締役</v>
          </cell>
          <cell r="U473" t="str">
            <v>渡辺　和秋</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米山</v>
          </cell>
          <cell r="I474" t="str">
            <v>中間</v>
          </cell>
          <cell r="J474" t="str">
            <v>情通課</v>
          </cell>
          <cell r="K474" t="str">
            <v>東北</v>
          </cell>
          <cell r="L474" t="str">
            <v>株式会社エレック北上</v>
          </cell>
          <cell r="M474" t="str">
            <v/>
          </cell>
          <cell r="N474" t="str">
            <v>製造部長</v>
          </cell>
          <cell r="O474" t="str">
            <v>石田　巌</v>
          </cell>
          <cell r="P474" t="str">
            <v>0197-67-2341</v>
          </cell>
          <cell r="Q474" t="str">
            <v>ishida@elec-k.jp</v>
          </cell>
          <cell r="R474">
            <v>240051</v>
          </cell>
          <cell r="S474" t="str">
            <v>岩手県北上市相去町平林21番地</v>
          </cell>
          <cell r="T474" t="str">
            <v>代表取締役社長</v>
          </cell>
          <cell r="U474" t="str">
            <v>林 和幸</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米山</v>
          </cell>
          <cell r="I475" t="str">
            <v>中間</v>
          </cell>
          <cell r="J475" t="str">
            <v>医福室</v>
          </cell>
          <cell r="K475" t="str">
            <v>関東</v>
          </cell>
          <cell r="L475" t="str">
            <v>株式会社遠藤製作所</v>
          </cell>
          <cell r="M475" t="str">
            <v>事業開発室</v>
          </cell>
          <cell r="N475" t="str">
            <v>係長</v>
          </cell>
          <cell r="O475" t="str">
            <v>山田　潤</v>
          </cell>
          <cell r="P475" t="str">
            <v>0256-63- 6613</v>
          </cell>
          <cell r="Q475" t="str">
            <v>j-yamada@endo-mfg.co.jp</v>
          </cell>
          <cell r="R475">
            <v>9591289</v>
          </cell>
          <cell r="S475" t="str">
            <v>新潟県燕市東太田987番地</v>
          </cell>
          <cell r="T475" t="str">
            <v>代表取締役</v>
          </cell>
          <cell r="U475" t="str">
            <v>重松 健</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高本</v>
          </cell>
          <cell r="I476" t="str">
            <v>米山</v>
          </cell>
          <cell r="J476" t="str">
            <v>自動車課</v>
          </cell>
          <cell r="K476" t="str">
            <v>中部</v>
          </cell>
          <cell r="L476" t="str">
            <v>岐阜部品株式会社</v>
          </cell>
          <cell r="M476" t="str">
            <v>本社工場</v>
          </cell>
          <cell r="N476" t="str">
            <v>管理部長</v>
          </cell>
          <cell r="O476" t="str">
            <v>安江　健</v>
          </cell>
          <cell r="P476" t="str">
            <v>0574-78-3023</v>
          </cell>
          <cell r="Q476" t="str">
            <v>gifu.bh2@sys.yzk.co.jp</v>
          </cell>
          <cell r="R476">
            <v>5091301</v>
          </cell>
          <cell r="S476" t="str">
            <v>岐阜県加茂郡東白川村越原33-1</v>
          </cell>
          <cell r="T476" t="str">
            <v>代表取締役</v>
          </cell>
          <cell r="U476" t="str">
            <v>牧内　孝廣</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高本</v>
          </cell>
          <cell r="I477" t="str">
            <v>米山</v>
          </cell>
          <cell r="J477" t="str">
            <v>自動車課</v>
          </cell>
          <cell r="K477" t="str">
            <v>中部</v>
          </cell>
          <cell r="L477" t="str">
            <v>矢崎部品株式会社</v>
          </cell>
          <cell r="M477" t="str">
            <v>生産管理室</v>
          </cell>
          <cell r="N477" t="str">
            <v>リーダー</v>
          </cell>
          <cell r="O477" t="str">
            <v>芦田　淳</v>
          </cell>
          <cell r="P477" t="str">
            <v>055-965-3033</v>
          </cell>
          <cell r="Q477" t="str">
            <v>ashida.j@sys.yzk.co.jp</v>
          </cell>
          <cell r="R477" t="str">
            <v/>
          </cell>
          <cell r="S477" t="str">
            <v/>
          </cell>
          <cell r="T477" t="str">
            <v>代表取締役</v>
          </cell>
          <cell r="U477" t="str">
            <v>矢崎　信二　　　 　</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高本</v>
          </cell>
          <cell r="I478" t="str">
            <v>米山</v>
          </cell>
          <cell r="J478" t="str">
            <v>自動車課</v>
          </cell>
          <cell r="K478" t="str">
            <v>関東</v>
          </cell>
          <cell r="L478" t="str">
            <v>ナパック株式会社</v>
          </cell>
          <cell r="M478" t="str">
            <v/>
          </cell>
          <cell r="N478" t="str">
            <v>代表取締役社長</v>
          </cell>
          <cell r="O478" t="str">
            <v>鈴木　隆</v>
          </cell>
          <cell r="P478" t="str">
            <v>0265-82-5266</v>
          </cell>
          <cell r="Q478" t="str">
            <v>t_suzuki@napac.co.jp</v>
          </cell>
          <cell r="R478">
            <v>3994117</v>
          </cell>
          <cell r="S478" t="str">
            <v>長野県駒ヶ根市赤穂14番地1823</v>
          </cell>
          <cell r="T478" t="str">
            <v>代表取締役社長</v>
          </cell>
          <cell r="U478" t="str">
            <v>鈴木　隆</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米山</v>
          </cell>
          <cell r="I479" t="str">
            <v>高本</v>
          </cell>
          <cell r="J479" t="str">
            <v>自動車課</v>
          </cell>
          <cell r="K479" t="str">
            <v>関東</v>
          </cell>
          <cell r="L479" t="str">
            <v>株式会社豊田技研</v>
          </cell>
          <cell r="M479" t="str">
            <v>総務部経理課</v>
          </cell>
          <cell r="N479" t="str">
            <v>課長</v>
          </cell>
          <cell r="O479" t="str">
            <v>栗原　昭博</v>
          </cell>
          <cell r="P479" t="str">
            <v>0274-40-7234</v>
          </cell>
          <cell r="Q479" t="str">
            <v>kuribara@toyoda.ne.jp</v>
          </cell>
          <cell r="R479">
            <v>3750055</v>
          </cell>
          <cell r="S479" t="str">
            <v>群馬県藤岡市白石2155番地</v>
          </cell>
          <cell r="T479" t="str">
            <v>代表取締役</v>
          </cell>
          <cell r="U479" t="str">
            <v>豊田　信幸</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高本</v>
          </cell>
          <cell r="I480" t="str">
            <v>宮田</v>
          </cell>
          <cell r="J480" t="str">
            <v>情通課</v>
          </cell>
          <cell r="K480" t="str">
            <v>関東</v>
          </cell>
          <cell r="L480" t="str">
            <v>株式会社タナカ技研</v>
          </cell>
          <cell r="M480" t="str">
            <v/>
          </cell>
          <cell r="N480" t="str">
            <v>総務部経理課課長</v>
          </cell>
          <cell r="O480" t="str">
            <v>富田　幸浩</v>
          </cell>
          <cell r="P480" t="str">
            <v>0494-75-2424</v>
          </cell>
          <cell r="Q480" t="str">
            <v>tomita@tanakagiken.co.jp</v>
          </cell>
          <cell r="R480">
            <v>3680101</v>
          </cell>
          <cell r="S480" t="str">
            <v>埼玉県秩父郡小鹿野町下小鹿野1658</v>
          </cell>
          <cell r="T480" t="str">
            <v>代表取締役　</v>
          </cell>
          <cell r="U480" t="str">
            <v>田中　俊次</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米山</v>
          </cell>
          <cell r="I481" t="str">
            <v>高本</v>
          </cell>
          <cell r="J481" t="str">
            <v>素形材室</v>
          </cell>
          <cell r="K481" t="str">
            <v>関東</v>
          </cell>
          <cell r="L481" t="str">
            <v>株式会社秋山製作所</v>
          </cell>
          <cell r="M481" t="str">
            <v/>
          </cell>
          <cell r="N481" t="str">
            <v>代表取締役社長</v>
          </cell>
          <cell r="O481" t="str">
            <v>秋山　哲也</v>
          </cell>
          <cell r="P481" t="str">
            <v>048-523-1059</v>
          </cell>
          <cell r="Q481" t="str">
            <v>tetsu@akiyama-ss.co.jp</v>
          </cell>
          <cell r="R481">
            <v>3600012</v>
          </cell>
          <cell r="S481" t="str">
            <v>埼玉県熊谷市上之2961-6</v>
          </cell>
          <cell r="T481" t="str">
            <v>代表取締役社長</v>
          </cell>
          <cell r="U481" t="str">
            <v>秋山　哲也</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高本</v>
          </cell>
          <cell r="I482" t="str">
            <v>米山</v>
          </cell>
          <cell r="J482" t="str">
            <v>産機課</v>
          </cell>
          <cell r="K482" t="str">
            <v>近畿</v>
          </cell>
          <cell r="L482" t="str">
            <v>有限会社石川研磨製作所</v>
          </cell>
          <cell r="M482" t="str">
            <v/>
          </cell>
          <cell r="N482" t="str">
            <v>代表取締役</v>
          </cell>
          <cell r="O482" t="str">
            <v>石川　義一</v>
          </cell>
          <cell r="P482" t="str">
            <v>03-3784-1475</v>
          </cell>
          <cell r="Q482" t="str">
            <v>i-kenma@east.cts.ne.jp</v>
          </cell>
          <cell r="R482">
            <v>1420043</v>
          </cell>
          <cell r="S482" t="str">
            <v>東京都品川区二葉2丁目18番8号</v>
          </cell>
          <cell r="T482" t="str">
            <v>代表取締役</v>
          </cell>
          <cell r="U482" t="str">
            <v>石川　義一</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中間</v>
          </cell>
          <cell r="I483" t="str">
            <v>宮田</v>
          </cell>
          <cell r="J483" t="str">
            <v>自動車課、産機課</v>
          </cell>
          <cell r="K483" t="str">
            <v>関東</v>
          </cell>
          <cell r="L483" t="str">
            <v>三光産業株式会社</v>
          </cell>
          <cell r="M483" t="str">
            <v>製造部</v>
          </cell>
          <cell r="N483" t="str">
            <v>部長付</v>
          </cell>
          <cell r="O483" t="str">
            <v>池田正夫</v>
          </cell>
          <cell r="P483" t="str">
            <v>049-292-3232</v>
          </cell>
          <cell r="Q483" t="str">
            <v>m.ikeda@sanko-sangyo.jp</v>
          </cell>
          <cell r="R483">
            <v>3500414</v>
          </cell>
          <cell r="S483" t="str">
            <v>埼玉県入間郡越生町越生東3-11-2</v>
          </cell>
          <cell r="T483" t="str">
            <v>代表取締役社長</v>
          </cell>
          <cell r="U483" t="str">
            <v>堀 武美</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米山</v>
          </cell>
          <cell r="I484" t="str">
            <v>中間</v>
          </cell>
          <cell r="J484" t="str">
            <v>武器課</v>
          </cell>
          <cell r="K484" t="str">
            <v>関東</v>
          </cell>
          <cell r="L484" t="str">
            <v>原田精機工業株式会社</v>
          </cell>
          <cell r="M484" t="str">
            <v>技術開発部
業務部</v>
          </cell>
          <cell r="N484" t="str">
            <v>部長
営業課長</v>
          </cell>
          <cell r="O484" t="str">
            <v>野島　誠
柴田　正則</v>
          </cell>
          <cell r="P484" t="str">
            <v>053-436-7341</v>
          </cell>
          <cell r="Q484" t="str">
            <v>mako_hsk5ap@haradaseiki.co.jp
shibata_hsk@haradaseiki.co.jp</v>
          </cell>
          <cell r="R484">
            <v>4338104</v>
          </cell>
          <cell r="S484" t="str">
            <v>静岡県浜松市北区東三方町245-1</v>
          </cell>
          <cell r="T484" t="str">
            <v>代表取締役</v>
          </cell>
          <cell r="U484" t="str">
            <v>原田 隆司</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米山</v>
          </cell>
          <cell r="I485" t="str">
            <v>中間</v>
          </cell>
          <cell r="J485" t="str">
            <v>情通課</v>
          </cell>
          <cell r="K485" t="str">
            <v>関東</v>
          </cell>
          <cell r="L485" t="str">
            <v>田淵電機株式会社</v>
          </cell>
          <cell r="M485" t="str">
            <v>経営企画部</v>
          </cell>
          <cell r="N485" t="str">
            <v>部長</v>
          </cell>
          <cell r="O485" t="str">
            <v>井上　修</v>
          </cell>
          <cell r="P485" t="str">
            <v>06-4807-3774</v>
          </cell>
          <cell r="Q485" t="str">
            <v>o.inoue@zbr.co.jp</v>
          </cell>
          <cell r="R485">
            <v>5320003</v>
          </cell>
          <cell r="S485" t="str">
            <v>大阪府大阪市淀川区宮原4丁目2-21</v>
          </cell>
          <cell r="T485" t="str">
            <v>代表取締役社長</v>
          </cell>
          <cell r="U485" t="str">
            <v>貝方士 利浩</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米山</v>
          </cell>
          <cell r="I486" t="str">
            <v>中間</v>
          </cell>
          <cell r="J486" t="str">
            <v>情通課</v>
          </cell>
          <cell r="K486" t="str">
            <v>関東</v>
          </cell>
          <cell r="L486" t="str">
            <v>田淵電子工業株式会社</v>
          </cell>
          <cell r="M486" t="str">
            <v>総務部総務課</v>
          </cell>
          <cell r="N486" t="str">
            <v>課長</v>
          </cell>
          <cell r="O486" t="str">
            <v>下村　和彦</v>
          </cell>
          <cell r="P486" t="str">
            <v>0287-22-3885</v>
          </cell>
          <cell r="Q486" t="str">
            <v>shimomura.kzh@tabuchi-denshi.co.jp</v>
          </cell>
          <cell r="R486" t="str">
            <v/>
          </cell>
          <cell r="S486" t="str">
            <v/>
          </cell>
          <cell r="T486" t="str">
            <v>代表取締役社長</v>
          </cell>
          <cell r="U486" t="str">
            <v>灘口 紀男</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中間</v>
          </cell>
          <cell r="I487" t="str">
            <v>梶野</v>
          </cell>
          <cell r="J487" t="str">
            <v>情通課</v>
          </cell>
          <cell r="K487" t="str">
            <v>近畿</v>
          </cell>
          <cell r="L487" t="str">
            <v>京セラ株式会社</v>
          </cell>
          <cell r="M487" t="str">
            <v>ソーラーエネルギー製造推進部　事業管理部</v>
          </cell>
          <cell r="N487" t="str">
            <v>責任者</v>
          </cell>
          <cell r="O487" t="str">
            <v>池本　幸男</v>
          </cell>
          <cell r="P487" t="str">
            <v>075-604-3483</v>
          </cell>
          <cell r="Q487" t="str">
            <v>yukio.ikemoto.gt@kyocera.jp</v>
          </cell>
          <cell r="R487">
            <v>6128501</v>
          </cell>
          <cell r="S487" t="str">
            <v>京都府京都市伏見区竹田鳥羽殿町6</v>
          </cell>
          <cell r="T487" t="str">
            <v>代表取締役社長</v>
          </cell>
          <cell r="U487" t="str">
            <v>久芳徹夫</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高本</v>
          </cell>
          <cell r="I488" t="str">
            <v>米山</v>
          </cell>
          <cell r="J488" t="str">
            <v>素形材室</v>
          </cell>
          <cell r="K488" t="str">
            <v>関東</v>
          </cell>
          <cell r="L488" t="str">
            <v>浜名部品工業株式会社</v>
          </cell>
          <cell r="M488" t="str">
            <v>管理部</v>
          </cell>
          <cell r="N488" t="str">
            <v>部長</v>
          </cell>
          <cell r="O488" t="str">
            <v>飯田　恭史</v>
          </cell>
          <cell r="P488" t="str">
            <v>053-576-2141</v>
          </cell>
          <cell r="Q488" t="str">
            <v>iida@hamana.co.jp</v>
          </cell>
          <cell r="R488">
            <v>4310431</v>
          </cell>
          <cell r="S488" t="str">
            <v>静岡県湖西市鷲津933-1</v>
          </cell>
          <cell r="T488" t="str">
            <v>取締役社長</v>
          </cell>
          <cell r="U488" t="str">
            <v>杉浦雄輔</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高本</v>
          </cell>
          <cell r="I489" t="str">
            <v>米山</v>
          </cell>
          <cell r="J489" t="str">
            <v>化学課</v>
          </cell>
          <cell r="K489" t="str">
            <v/>
          </cell>
          <cell r="L489" t="str">
            <v>南開工業株式会社</v>
          </cell>
          <cell r="M489" t="str">
            <v/>
          </cell>
          <cell r="N489" t="str">
            <v>取締役常務執行役員</v>
          </cell>
          <cell r="O489" t="str">
            <v>原　芳夫</v>
          </cell>
          <cell r="P489" t="str">
            <v>0465-73-2821</v>
          </cell>
          <cell r="Q489" t="str">
            <v>yhara@e-nankai.co.jp</v>
          </cell>
          <cell r="R489">
            <v>2500103</v>
          </cell>
          <cell r="S489" t="str">
            <v>神奈川県南足柄市壗下350番地</v>
          </cell>
          <cell r="T489" t="str">
            <v>代表取締役</v>
          </cell>
          <cell r="U489" t="str">
            <v>中村　仁</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高本</v>
          </cell>
          <cell r="I490" t="str">
            <v>徳重</v>
          </cell>
          <cell r="J490" t="str">
            <v>情通課</v>
          </cell>
          <cell r="K490" t="str">
            <v>中国</v>
          </cell>
          <cell r="L490" t="str">
            <v>戸田工業株式会社</v>
          </cell>
          <cell r="M490" t="str">
            <v/>
          </cell>
          <cell r="N490" t="str">
            <v>環境企画ﾁｰﾑﾘｰﾀﾞｰ兼CSR環境ｾﾝﾀｰ長</v>
          </cell>
          <cell r="O490" t="str">
            <v>真田　和俊</v>
          </cell>
          <cell r="P490" t="str">
            <v>0827-57-3616</v>
          </cell>
          <cell r="Q490" t="str">
            <v>Kazutoshi_Sanada@todakogyo.co.jp</v>
          </cell>
          <cell r="R490">
            <v>7390652</v>
          </cell>
          <cell r="S490" t="str">
            <v>広島県大竹市明治新開1-4</v>
          </cell>
          <cell r="T490" t="str">
            <v>代表取締役社長</v>
          </cell>
          <cell r="U490" t="str">
            <v>戸田 俊行</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高本</v>
          </cell>
          <cell r="I491" t="str">
            <v>米山</v>
          </cell>
          <cell r="J491" t="str">
            <v>素形材室</v>
          </cell>
          <cell r="K491" t="str">
            <v>中部</v>
          </cell>
          <cell r="L491" t="str">
            <v>丸中鍛工株式会社</v>
          </cell>
          <cell r="M491" t="str">
            <v/>
          </cell>
          <cell r="N491" t="str">
            <v>代表取締役社長</v>
          </cell>
          <cell r="O491" t="str">
            <v>磯貝廣治</v>
          </cell>
          <cell r="P491" t="str">
            <v>0566-92-1526</v>
          </cell>
          <cell r="Q491" t="str">
            <v>isogai@marunaka-f.co.jp</v>
          </cell>
          <cell r="R491">
            <v>4441213</v>
          </cell>
          <cell r="S491" t="str">
            <v>愛知県安城市東端町大坪1番1号　東端工場　</v>
          </cell>
          <cell r="T491" t="str">
            <v>代表取締役社長</v>
          </cell>
          <cell r="U491" t="str">
            <v>磯貝　廣治</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米山</v>
          </cell>
          <cell r="I492" t="str">
            <v>中間</v>
          </cell>
          <cell r="J492" t="str">
            <v>バイオマス課</v>
          </cell>
          <cell r="K492" t="str">
            <v>関東</v>
          </cell>
          <cell r="L492" t="str">
            <v>高田製薬株式会社</v>
          </cell>
          <cell r="M492" t="str">
            <v/>
          </cell>
          <cell r="N492" t="str">
            <v>常務取締役　</v>
          </cell>
          <cell r="O492" t="str">
            <v>本間　良男</v>
          </cell>
          <cell r="P492" t="str">
            <v xml:space="preserve">:048-622-2619   </v>
          </cell>
          <cell r="Q492" t="str">
            <v>y-honma@takata-seiyaku.co.jp</v>
          </cell>
          <cell r="R492">
            <v>3318588</v>
          </cell>
          <cell r="S492" t="str">
            <v>埼玉県さいたま市西区宮前町203-1</v>
          </cell>
          <cell r="T492" t="str">
            <v>代表取締役社長</v>
          </cell>
          <cell r="U492" t="str">
            <v>高田 浩樹</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米山</v>
          </cell>
          <cell r="I493" t="str">
            <v>中間</v>
          </cell>
          <cell r="J493" t="str">
            <v>化学課</v>
          </cell>
          <cell r="K493" t="str">
            <v>関東</v>
          </cell>
          <cell r="L493" t="str">
            <v>栃木カネカ株式会社</v>
          </cell>
          <cell r="M493" t="str">
            <v/>
          </cell>
          <cell r="N493" t="str">
            <v>管理部長</v>
          </cell>
          <cell r="O493" t="str">
            <v>豊田　弘</v>
          </cell>
          <cell r="P493" t="str">
            <v>0285-82-1231</v>
          </cell>
          <cell r="Q493" t="str">
            <v>Hiroshi_Toyoda@tkc.grp.kaneka.co.jp</v>
          </cell>
          <cell r="R493">
            <v>3214367</v>
          </cell>
          <cell r="S493" t="str">
            <v>栃木県真岡市鬼怒ヶ丘14番地</v>
          </cell>
          <cell r="T493" t="str">
            <v>代表取締役社長</v>
          </cell>
          <cell r="U493" t="str">
            <v>浜口 訓路</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梶野</v>
          </cell>
          <cell r="I494" t="str">
            <v>高本</v>
          </cell>
          <cell r="J494" t="str">
            <v>自動車</v>
          </cell>
          <cell r="K494" t="str">
            <v>中国</v>
          </cell>
          <cell r="L494" t="str">
            <v>ヒラタ精機株式会社</v>
          </cell>
          <cell r="M494" t="str">
            <v/>
          </cell>
          <cell r="N494" t="str">
            <v>企画Gr課長</v>
          </cell>
          <cell r="O494" t="str">
            <v>山本　浩</v>
          </cell>
          <cell r="P494" t="str">
            <v>0853-62-3600</v>
          </cell>
          <cell r="Q494" t="str">
            <v>hi_yamamoto@ondo.co.jp</v>
          </cell>
          <cell r="R494">
            <v>6910015</v>
          </cell>
          <cell r="S494" t="str">
            <v>島根県出雲市西郷町小池718番地</v>
          </cell>
          <cell r="T494" t="str">
            <v>代表取締役社長</v>
          </cell>
          <cell r="U494" t="str">
            <v>加藤 千明</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米山</v>
          </cell>
          <cell r="I495" t="str">
            <v>中間</v>
          </cell>
          <cell r="J495" t="str">
            <v>医副室</v>
          </cell>
          <cell r="K495" t="str">
            <v>中部</v>
          </cell>
          <cell r="L495" t="str">
            <v>株式会社メニコン</v>
          </cell>
          <cell r="M495" t="str">
            <v>経営企画部</v>
          </cell>
          <cell r="N495" t="str">
            <v>経営企画部</v>
          </cell>
          <cell r="O495" t="str">
            <v>古藤　和博</v>
          </cell>
          <cell r="P495" t="str">
            <v>052-935-3880</v>
          </cell>
          <cell r="Q495" t="str">
            <v>k-koto@menicon-net.co.jp</v>
          </cell>
          <cell r="R495">
            <v>4600006</v>
          </cell>
          <cell r="S495" t="str">
            <v>愛知県名古屋市中区葵3-21-19</v>
          </cell>
          <cell r="T495" t="str">
            <v>代表執行役</v>
          </cell>
          <cell r="U495" t="str">
            <v>田中 英成</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高本</v>
          </cell>
          <cell r="I496" t="str">
            <v>徳重</v>
          </cell>
          <cell r="J496" t="str">
            <v>繊維課</v>
          </cell>
          <cell r="K496" t="str">
            <v>中国</v>
          </cell>
          <cell r="L496" t="str">
            <v>シキボウ株式会社</v>
          </cell>
          <cell r="M496" t="str">
            <v>複合材料部</v>
          </cell>
          <cell r="N496" t="str">
            <v>営業２課長補佐</v>
          </cell>
          <cell r="O496" t="str">
            <v>増山　成人</v>
          </cell>
          <cell r="P496" t="str">
            <v>0848-47-0011</v>
          </cell>
          <cell r="Q496" t="str">
            <v>s-masuyama@shikibo.co.jp</v>
          </cell>
          <cell r="R496">
            <v>7290141</v>
          </cell>
          <cell r="S496" t="str">
            <v>広島県尾道市高須町5497</v>
          </cell>
          <cell r="T496" t="str">
            <v>代表取締役社長</v>
          </cell>
          <cell r="U496" t="str">
            <v>能條　武夫</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米山</v>
          </cell>
          <cell r="I497" t="str">
            <v>中間</v>
          </cell>
          <cell r="J497" t="str">
            <v>住宅課</v>
          </cell>
          <cell r="K497" t="str">
            <v>北海道</v>
          </cell>
          <cell r="L497" t="str">
            <v>株式会社Trees Network</v>
          </cell>
          <cell r="M497" t="str">
            <v/>
          </cell>
          <cell r="N497" t="str">
            <v>代表取締役</v>
          </cell>
          <cell r="O497" t="str">
            <v>齊藤　健</v>
          </cell>
          <cell r="P497" t="str">
            <v>03-3263-9071</v>
          </cell>
          <cell r="Q497" t="str">
            <v>takeshi@saito.com</v>
          </cell>
          <cell r="R497">
            <v>1020094</v>
          </cell>
          <cell r="S497" t="str">
            <v>東京都千代田区紀尾井町　3-29-2002</v>
          </cell>
          <cell r="T497" t="str">
            <v>代表取締役</v>
          </cell>
          <cell r="U497" t="str">
            <v>齊藤　健</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中間</v>
          </cell>
          <cell r="I498" t="str">
            <v>梶野</v>
          </cell>
          <cell r="J498" t="str">
            <v>自動車課</v>
          </cell>
          <cell r="K498" t="str">
            <v>中部</v>
          </cell>
          <cell r="L498" t="str">
            <v>株式会社アドヴィックス</v>
          </cell>
          <cell r="M498" t="str">
            <v>経営管理部 経営企画室</v>
          </cell>
          <cell r="N498" t="str">
            <v>担当</v>
          </cell>
          <cell r="O498" t="str">
            <v>宮下 周吾</v>
          </cell>
          <cell r="P498" t="str">
            <v>0566-63-8050</v>
          </cell>
          <cell r="Q498" t="str">
            <v>shugo_miyashita@nts.advics.co.jp</v>
          </cell>
          <cell r="R498">
            <v>4488688</v>
          </cell>
          <cell r="S498" t="str">
            <v>愛知県刈谷市昭和町二丁目1番地</v>
          </cell>
          <cell r="T498" t="str">
            <v>取締役社長</v>
          </cell>
          <cell r="U498" t="str">
            <v>川田 武司</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宮田</v>
          </cell>
          <cell r="I499" t="str">
            <v>高本</v>
          </cell>
          <cell r="J499" t="str">
            <v>非鉄課</v>
          </cell>
          <cell r="K499" t="str">
            <v>中部</v>
          </cell>
          <cell r="L499" t="str">
            <v>株式会社ユニゾーン</v>
          </cell>
          <cell r="M499" t="str">
            <v>経営企画部</v>
          </cell>
          <cell r="N499" t="str">
            <v>担当部長　</v>
          </cell>
          <cell r="O499" t="str">
            <v>寺田　博昭</v>
          </cell>
          <cell r="P499" t="str">
            <v>０76-441-4421</v>
          </cell>
          <cell r="Q499" t="str">
            <v>terada@unizone.co.jp</v>
          </cell>
          <cell r="R499">
            <v>9300845</v>
          </cell>
          <cell r="S499" t="str">
            <v>富山県富山市綾田町一丁目9-38</v>
          </cell>
          <cell r="T499" t="str">
            <v>代表取締役社長</v>
          </cell>
          <cell r="U499" t="str">
            <v>梅田　ひろ美</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米山</v>
          </cell>
          <cell r="I500" t="str">
            <v>高本</v>
          </cell>
          <cell r="J500" t="str">
            <v>化学課</v>
          </cell>
          <cell r="K500" t="str">
            <v>関東</v>
          </cell>
          <cell r="L500" t="str">
            <v>東京特殊硝子株式会社</v>
          </cell>
          <cell r="M500" t="str">
            <v>総務部</v>
          </cell>
          <cell r="N500" t="str">
            <v>部長</v>
          </cell>
          <cell r="O500" t="str">
            <v>佐藤　節夫</v>
          </cell>
          <cell r="P500" t="str">
            <v>0274-23-1331</v>
          </cell>
          <cell r="Q500" t="str">
            <v>setsuo.satoh@tokyo-tokushu-glass.co.jp</v>
          </cell>
          <cell r="R500">
            <v>3750034</v>
          </cell>
          <cell r="S500" t="str">
            <v>群馬県藤岡市牛田701</v>
          </cell>
          <cell r="T500" t="str">
            <v>代表取締役社長</v>
          </cell>
          <cell r="U500" t="str">
            <v>品田　信幸</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米山</v>
          </cell>
          <cell r="I501" t="str">
            <v>高本</v>
          </cell>
          <cell r="J501" t="str">
            <v>化学課</v>
          </cell>
          <cell r="K501" t="str">
            <v>関東</v>
          </cell>
          <cell r="L501" t="str">
            <v>浜銀ファイナンス株式会社</v>
          </cell>
          <cell r="M501" t="str">
            <v/>
          </cell>
          <cell r="N501" t="str">
            <v>東京リース部長</v>
          </cell>
          <cell r="O501" t="str">
            <v>臼井　浩</v>
          </cell>
          <cell r="P501" t="str">
            <v>045-225-2321</v>
          </cell>
          <cell r="Q501" t="str">
            <v/>
          </cell>
          <cell r="R501" t="str">
            <v/>
          </cell>
          <cell r="S501" t="str">
            <v/>
          </cell>
          <cell r="T501" t="str">
            <v>代表取締役社長</v>
          </cell>
          <cell r="U501" t="str">
            <v>三村　智之</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米山</v>
          </cell>
          <cell r="I502" t="str">
            <v>中間</v>
          </cell>
          <cell r="J502" t="str">
            <v>情通課</v>
          </cell>
          <cell r="K502" t="str">
            <v>東北</v>
          </cell>
          <cell r="L502" t="str">
            <v>株式会社ﾄﾜﾀﾞｿｰﾗｰ</v>
          </cell>
          <cell r="M502" t="str">
            <v>総務部</v>
          </cell>
          <cell r="N502" t="str">
            <v>マネージャー</v>
          </cell>
          <cell r="O502" t="str">
            <v>児玉　光弘</v>
          </cell>
          <cell r="P502" t="str">
            <v>0186-35-2010</v>
          </cell>
          <cell r="Q502" t="str">
            <v>mitsuhiro.kodama@towada-gp.com</v>
          </cell>
          <cell r="R502">
            <v>185331</v>
          </cell>
          <cell r="S502" t="str">
            <v>秋田県鹿角市十和田山根字上ノ平1番地3</v>
          </cell>
          <cell r="T502" t="str">
            <v>代表取締役</v>
          </cell>
          <cell r="U502" t="str">
            <v>湯瀬 昇</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米山</v>
          </cell>
          <cell r="I503" t="str">
            <v>中間</v>
          </cell>
          <cell r="J503" t="str">
            <v>自動車課</v>
          </cell>
          <cell r="K503" t="str">
            <v>関東</v>
          </cell>
          <cell r="L503" t="str">
            <v>株式会社島田製作所</v>
          </cell>
          <cell r="M503" t="str">
            <v/>
          </cell>
          <cell r="N503" t="str">
            <v>代表取締役社長</v>
          </cell>
          <cell r="O503" t="str">
            <v>福永　一哉</v>
          </cell>
          <cell r="P503" t="str">
            <v>0297-27-1372</v>
          </cell>
          <cell r="Q503" t="str">
            <v>kazuya-fukunaga@shimadaworks.jp</v>
          </cell>
          <cell r="R503">
            <v>3030042</v>
          </cell>
          <cell r="S503" t="str">
            <v>茨城県常総市坂手町5655-8</v>
          </cell>
          <cell r="T503" t="str">
            <v>代表取締役社長</v>
          </cell>
          <cell r="U503" t="str">
            <v>福永　一哉</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高本</v>
          </cell>
          <cell r="I504" t="str">
            <v>米山</v>
          </cell>
          <cell r="J504" t="str">
            <v>自動車課</v>
          </cell>
          <cell r="K504" t="str">
            <v>中部</v>
          </cell>
          <cell r="L504" t="str">
            <v>タイワ工業株式会社</v>
          </cell>
          <cell r="M504" t="str">
            <v/>
          </cell>
          <cell r="N504" t="str">
            <v>取締役工場長</v>
          </cell>
          <cell r="O504" t="str">
            <v>小椋　智</v>
          </cell>
          <cell r="P504" t="str">
            <v>0575-24-7111</v>
          </cell>
          <cell r="Q504" t="str">
            <v>ogura@taiwa-co.com</v>
          </cell>
          <cell r="R504">
            <v>5013822</v>
          </cell>
          <cell r="S504" t="str">
            <v>岐阜県関市市平賀811番地</v>
          </cell>
          <cell r="T504" t="str">
            <v>代表取締役</v>
          </cell>
          <cell r="U504" t="str">
            <v>長谷川　和宏</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米山</v>
          </cell>
          <cell r="I505" t="str">
            <v>高本</v>
          </cell>
          <cell r="J505" t="str">
            <v>化学課</v>
          </cell>
          <cell r="K505" t="str">
            <v>関東</v>
          </cell>
          <cell r="L505" t="str">
            <v>日の丸合成樹脂工業株式会社</v>
          </cell>
          <cell r="M505" t="str">
            <v/>
          </cell>
          <cell r="N505" t="str">
            <v>取締役副社長</v>
          </cell>
          <cell r="O505" t="str">
            <v>佐藤　　和紀</v>
          </cell>
          <cell r="P505" t="str">
            <v>022-359-2271</v>
          </cell>
          <cell r="Q505" t="str">
            <v>kazu-sato@hinomarugosei.co.jp</v>
          </cell>
          <cell r="R505">
            <v>9813522</v>
          </cell>
          <cell r="S505" t="str">
            <v>宮城県黒川郡大郷町東成田字浦木戸2-1</v>
          </cell>
          <cell r="T505" t="str">
            <v>代表取締役</v>
          </cell>
          <cell r="U505" t="str">
            <v>高橋　昇</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米山</v>
          </cell>
          <cell r="I506" t="str">
            <v>高本</v>
          </cell>
          <cell r="J506" t="str">
            <v>化学課</v>
          </cell>
          <cell r="K506" t="str">
            <v>関東</v>
          </cell>
          <cell r="L506" t="str">
            <v>株式会社パイロットコーポレーション</v>
          </cell>
          <cell r="M506" t="str">
            <v>伊勢崎工場</v>
          </cell>
          <cell r="N506" t="str">
            <v>工場長代理</v>
          </cell>
          <cell r="O506" t="str">
            <v>木村　　勉</v>
          </cell>
          <cell r="P506" t="str">
            <v>0270-32-7131</v>
          </cell>
          <cell r="Q506" t="str">
            <v>t-kimura@pilot.co.jp</v>
          </cell>
          <cell r="R506" t="str">
            <v/>
          </cell>
          <cell r="S506" t="str">
            <v/>
          </cell>
          <cell r="T506" t="str">
            <v>代表取締役社長</v>
          </cell>
          <cell r="U506" t="str">
            <v>渡辺　広基</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米山</v>
          </cell>
          <cell r="I507" t="str">
            <v>中間</v>
          </cell>
          <cell r="J507" t="str">
            <v>自動車課</v>
          </cell>
          <cell r="K507" t="str">
            <v>東北</v>
          </cell>
          <cell r="L507" t="str">
            <v>株式会社オザキ</v>
          </cell>
          <cell r="M507" t="str">
            <v/>
          </cell>
          <cell r="N507" t="str">
            <v>代表取締役</v>
          </cell>
          <cell r="O507" t="str">
            <v>尾崎与悦</v>
          </cell>
          <cell r="P507" t="str">
            <v>0237-24-3848</v>
          </cell>
          <cell r="Q507" t="str">
            <v>yoetsu-o@plum.plala.or.jp</v>
          </cell>
          <cell r="R507">
            <v>9994552</v>
          </cell>
          <cell r="S507" t="str">
            <v>山形県尾花沢市大字荻袋字西荻原1318-7</v>
          </cell>
          <cell r="T507" t="str">
            <v>代表取締役</v>
          </cell>
          <cell r="U507" t="str">
            <v>尾崎　与悦</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米山</v>
          </cell>
          <cell r="I508" t="str">
            <v>中間</v>
          </cell>
          <cell r="J508" t="str">
            <v>自動車課</v>
          </cell>
          <cell r="K508" t="str">
            <v>北海道</v>
          </cell>
          <cell r="L508" t="str">
            <v>北海道オリジン株式会社</v>
          </cell>
          <cell r="M508" t="str">
            <v/>
          </cell>
          <cell r="N508" t="str">
            <v>副工場長</v>
          </cell>
          <cell r="O508" t="str">
            <v>安達　幸生</v>
          </cell>
          <cell r="P508" t="str">
            <v>01267-2-2915</v>
          </cell>
          <cell r="Q508" t="str">
            <v>y_adachi@origin.jp</v>
          </cell>
          <cell r="R508">
            <v>682165</v>
          </cell>
          <cell r="S508" t="str">
            <v>北海道三笠市岡山136番地</v>
          </cell>
          <cell r="T508" t="str">
            <v>代表取締役社長</v>
          </cell>
          <cell r="U508" t="str">
            <v>根岸　彰</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高本</v>
          </cell>
          <cell r="I509" t="str">
            <v>秋葉</v>
          </cell>
          <cell r="J509" t="str">
            <v>産機課</v>
          </cell>
          <cell r="K509" t="str">
            <v>中部</v>
          </cell>
          <cell r="L509" t="str">
            <v>ライオンパワー株式会社</v>
          </cell>
          <cell r="M509" t="str">
            <v/>
          </cell>
          <cell r="N509" t="str">
            <v>代表取締役社長</v>
          </cell>
          <cell r="O509" t="str">
            <v>高瀬　敬士朗</v>
          </cell>
          <cell r="P509" t="str">
            <v>0761-44-5411</v>
          </cell>
          <cell r="Q509" t="str">
            <v>hi@lionpower.co.jp</v>
          </cell>
          <cell r="R509">
            <v>9230972</v>
          </cell>
          <cell r="S509" t="str">
            <v>石川県小松市月津町ツ5番地</v>
          </cell>
          <cell r="T509" t="str">
            <v>代表取締役社長</v>
          </cell>
          <cell r="U509" t="str">
            <v>高瀬　敬士朗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米山</v>
          </cell>
          <cell r="I510" t="str">
            <v>中間</v>
          </cell>
          <cell r="J510" t="str">
            <v>バイオ課</v>
          </cell>
          <cell r="K510" t="str">
            <v>関東</v>
          </cell>
          <cell r="L510" t="str">
            <v>第一三共株式会社</v>
          </cell>
          <cell r="M510" t="str">
            <v>製薬技術本部　ＣＭＣ企画部</v>
          </cell>
          <cell r="N510" t="str">
            <v>技術企画グループ長</v>
          </cell>
          <cell r="O510" t="str">
            <v>谷内　清人</v>
          </cell>
          <cell r="P510" t="str">
            <v>0463-31-6953</v>
          </cell>
          <cell r="Q510" t="str">
            <v>yachi.kiyoto.hs@daiichisankyo.co.jp</v>
          </cell>
          <cell r="R510">
            <v>2540014</v>
          </cell>
          <cell r="S510" t="str">
            <v>神奈川県平塚市四之宮1-12-1</v>
          </cell>
          <cell r="T510" t="str">
            <v>代表取締役社長兼CEO</v>
          </cell>
          <cell r="U510" t="str">
            <v>中山　讓治</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米山</v>
          </cell>
          <cell r="I511" t="str">
            <v>高本</v>
          </cell>
          <cell r="J511" t="str">
            <v>情通課</v>
          </cell>
          <cell r="K511" t="str">
            <v>関東</v>
          </cell>
          <cell r="L511" t="str">
            <v>株式会社ジャパンディスプレイ</v>
          </cell>
          <cell r="M511" t="str">
            <v>経営企画部</v>
          </cell>
          <cell r="O511" t="str">
            <v>沼沢 禎寛</v>
          </cell>
          <cell r="P511" t="str">
            <v>0475-26-3936</v>
          </cell>
          <cell r="Q511" t="str">
            <v>sadahiro numazawa.an@j-display.com</v>
          </cell>
          <cell r="R511">
            <v>2970037</v>
          </cell>
          <cell r="S511" t="str">
            <v>千葉県茂原市早野3732番地</v>
          </cell>
          <cell r="T511" t="str">
            <v>代表取締役 社長</v>
          </cell>
          <cell r="U511" t="str">
            <v>大塚 周一</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米山</v>
          </cell>
          <cell r="I512" t="str">
            <v>中間</v>
          </cell>
          <cell r="J512" t="str">
            <v>バイオ課</v>
          </cell>
          <cell r="K512" t="str">
            <v>中部</v>
          </cell>
          <cell r="L512" t="str">
            <v>万協製薬株式会社</v>
          </cell>
          <cell r="M512" t="str">
            <v>品質管理部　品質保証課</v>
          </cell>
          <cell r="N512" t="str">
            <v>サブリーダー</v>
          </cell>
          <cell r="O512" t="str">
            <v>木村　真吾</v>
          </cell>
          <cell r="P512" t="str">
            <v>0598-39-8501</v>
          </cell>
          <cell r="Q512" t="str">
            <v>kimura@bankyo.com</v>
          </cell>
          <cell r="R512">
            <v>5192174</v>
          </cell>
          <cell r="S512" t="str">
            <v>三重県多気郡多気町五桂1169-142</v>
          </cell>
          <cell r="T512" t="str">
            <v>代表者取締役社長</v>
          </cell>
          <cell r="U512" t="str">
            <v>松浦信男</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米山</v>
          </cell>
          <cell r="I513" t="str">
            <v>中間</v>
          </cell>
          <cell r="J513" t="str">
            <v>医福室</v>
          </cell>
          <cell r="K513" t="str">
            <v>中部</v>
          </cell>
          <cell r="L513" t="str">
            <v>ツキオカフィルム製薬株式会社</v>
          </cell>
          <cell r="M513" t="str">
            <v/>
          </cell>
          <cell r="N513" t="str">
            <v>総務部長</v>
          </cell>
          <cell r="O513" t="str">
            <v>瀬川　豊</v>
          </cell>
          <cell r="P513" t="str">
            <v>058-370-2911</v>
          </cell>
          <cell r="Q513" t="str">
            <v>ysegawa@moonhill.jp</v>
          </cell>
          <cell r="R513">
            <v>5090109</v>
          </cell>
          <cell r="S513" t="str">
            <v>岐阜県各務原市テクノプラザ2丁目11番地</v>
          </cell>
          <cell r="T513" t="str">
            <v>代表取締役社長</v>
          </cell>
          <cell r="U513" t="str">
            <v>月岡　忠夫</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米山</v>
          </cell>
          <cell r="I514" t="str">
            <v>中間</v>
          </cell>
          <cell r="J514" t="str">
            <v>医福室</v>
          </cell>
          <cell r="K514" t="str">
            <v>中部</v>
          </cell>
          <cell r="L514" t="str">
            <v>しんきん総合リース株式会社</v>
          </cell>
          <cell r="M514" t="str">
            <v>業務部</v>
          </cell>
          <cell r="N514" t="str">
            <v>次長</v>
          </cell>
          <cell r="O514" t="str">
            <v>向川　透</v>
          </cell>
          <cell r="P514" t="str">
            <v>058-266-4621</v>
          </cell>
          <cell r="Q514" t="str">
            <v>mukogawa.tooru@shinkin-lease.com</v>
          </cell>
          <cell r="R514" t="str">
            <v/>
          </cell>
          <cell r="S514" t="str">
            <v/>
          </cell>
          <cell r="T514" t="str">
            <v>代表取締役社長</v>
          </cell>
          <cell r="U514" t="str">
            <v>味岡　浩二</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米山</v>
          </cell>
          <cell r="I515" t="str">
            <v>高本</v>
          </cell>
          <cell r="J515" t="str">
            <v>非鉄課</v>
          </cell>
          <cell r="K515" t="str">
            <v>関東</v>
          </cell>
          <cell r="L515" t="str">
            <v>株式会社エルグ</v>
          </cell>
          <cell r="M515" t="str">
            <v>経営管理室</v>
          </cell>
          <cell r="N515" t="str">
            <v>リーダー</v>
          </cell>
          <cell r="O515" t="str">
            <v>横塚　由美子</v>
          </cell>
          <cell r="P515" t="str">
            <v>0274-62-2421</v>
          </cell>
          <cell r="Q515" t="str">
            <v>yokozuka@k-erg.co.jp</v>
          </cell>
          <cell r="R515">
            <v>3702451</v>
          </cell>
          <cell r="S515" t="str">
            <v>群馬県富岡市宇田250番地6</v>
          </cell>
          <cell r="T515" t="str">
            <v>代表取締役</v>
          </cell>
          <cell r="U515" t="str">
            <v>桐原　正明</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高本</v>
          </cell>
          <cell r="I516" t="str">
            <v>米山</v>
          </cell>
          <cell r="J516" t="str">
            <v>自動車課</v>
          </cell>
          <cell r="K516" t="str">
            <v>中国</v>
          </cell>
          <cell r="L516" t="str">
            <v>シグマ株式会社</v>
          </cell>
          <cell r="M516" t="str">
            <v>経営企画部</v>
          </cell>
          <cell r="N516" t="str">
            <v>取締役部長</v>
          </cell>
          <cell r="O516" t="str">
            <v>上中　一則</v>
          </cell>
          <cell r="P516" t="str">
            <v>0823-28-0121</v>
          </cell>
          <cell r="Q516" t="str">
            <v>joe@sigma-k.co.jp</v>
          </cell>
          <cell r="R516">
            <v>7370012</v>
          </cell>
          <cell r="S516" t="str">
            <v>広島県呉市警固屋9丁目2-28</v>
          </cell>
          <cell r="T516" t="str">
            <v>代表取締役</v>
          </cell>
          <cell r="U516" t="str">
            <v>下中　利孝</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高本</v>
          </cell>
          <cell r="I517" t="str">
            <v>米山</v>
          </cell>
          <cell r="J517" t="str">
            <v>自動車課</v>
          </cell>
          <cell r="K517" t="str">
            <v>関東</v>
          </cell>
          <cell r="L517" t="str">
            <v>三菱ふそうトラック・バス株式会社</v>
          </cell>
          <cell r="M517" t="str">
            <v>生産本部　キャブ・車両生産技術部</v>
          </cell>
          <cell r="N517" t="str">
            <v>シニアマネージャー</v>
          </cell>
          <cell r="O517" t="str">
            <v>小川　拓也</v>
          </cell>
          <cell r="P517" t="str">
            <v>044-331-2579</v>
          </cell>
          <cell r="Q517" t="str">
            <v>takuya.ogawa@daimler.com</v>
          </cell>
          <cell r="R517">
            <v>2118522</v>
          </cell>
          <cell r="S517" t="str">
            <v>神奈川県川崎市中原区大倉町10</v>
          </cell>
          <cell r="T517" t="str">
            <v>代表取締役社長</v>
          </cell>
          <cell r="U517" t="str">
            <v>アルバート・キルヒマン</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米山</v>
          </cell>
          <cell r="I518" t="str">
            <v>中間</v>
          </cell>
          <cell r="J518" t="str">
            <v>非鉄課</v>
          </cell>
          <cell r="K518" t="str">
            <v>関東</v>
          </cell>
          <cell r="L518" t="str">
            <v>株式会社宏機製作所</v>
          </cell>
          <cell r="M518" t="str">
            <v/>
          </cell>
          <cell r="N518" t="str">
            <v>取締役営業技術部長　</v>
          </cell>
          <cell r="O518" t="str">
            <v>大賀祐一</v>
          </cell>
          <cell r="P518" t="str">
            <v xml:space="preserve"> 0297-48-7251</v>
          </cell>
          <cell r="Q518" t="str">
            <v>yuichi_ohga@koki.ecnet.jp</v>
          </cell>
          <cell r="R518">
            <v>3020110</v>
          </cell>
          <cell r="S518" t="str">
            <v>茨城県守谷市百合ヶ丘1丁目2411-2</v>
          </cell>
          <cell r="T518" t="str">
            <v>代表取締役社長</v>
          </cell>
          <cell r="U518" t="str">
            <v>大賀　奉昭</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高本</v>
          </cell>
          <cell r="I519" t="str">
            <v>徳重</v>
          </cell>
          <cell r="J519" t="str">
            <v>情通課</v>
          </cell>
          <cell r="K519" t="str">
            <v>九州</v>
          </cell>
          <cell r="L519" t="str">
            <v>国分電機株式会社</v>
          </cell>
          <cell r="M519" t="str">
            <v/>
          </cell>
          <cell r="N519" t="str">
            <v>常務取締役総務部長</v>
          </cell>
          <cell r="O519" t="str">
            <v>森山　知己　</v>
          </cell>
          <cell r="P519" t="str">
            <v>0995-47-3311</v>
          </cell>
          <cell r="Q519" t="str">
            <v>t-moriyama@kokubudenki.jp</v>
          </cell>
          <cell r="R519">
            <v>8994301</v>
          </cell>
          <cell r="S519" t="str">
            <v>鹿児島県霧島市国分重久4601-1</v>
          </cell>
          <cell r="T519" t="str">
            <v>代表取締役社長</v>
          </cell>
          <cell r="U519" t="str">
            <v>森山　克己</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米山</v>
          </cell>
          <cell r="I520" t="str">
            <v>中間</v>
          </cell>
          <cell r="J520" t="str">
            <v>バイオ課</v>
          </cell>
          <cell r="K520" t="str">
            <v>関東</v>
          </cell>
          <cell r="L520" t="str">
            <v>協和発酵キリン株式会社</v>
          </cell>
          <cell r="M520" t="str">
            <v>生産本部生産企画部開発グループ</v>
          </cell>
          <cell r="N520" t="str">
            <v>グループリーダー</v>
          </cell>
          <cell r="O520" t="str">
            <v>藏夛　敏之</v>
          </cell>
          <cell r="P520" t="str">
            <v>03-3283-0052
03-3282-1549</v>
          </cell>
          <cell r="Q520" t="str">
            <v>toshiyuki.kurata@kyowa-kirin.co.jp</v>
          </cell>
          <cell r="R520">
            <v>1008185</v>
          </cell>
          <cell r="S520" t="str">
            <v>東京都千代田区大手町1-6-1</v>
          </cell>
          <cell r="T520" t="str">
            <v>代表取締役社長</v>
          </cell>
          <cell r="U520" t="str">
            <v>花井　陳雄</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米山</v>
          </cell>
          <cell r="I521" t="str">
            <v>中間</v>
          </cell>
          <cell r="J521" t="str">
            <v>自動車課</v>
          </cell>
          <cell r="K521" t="str">
            <v>東北</v>
          </cell>
          <cell r="L521" t="str">
            <v>古河電池株式会社</v>
          </cell>
          <cell r="M521" t="str">
            <v/>
          </cell>
          <cell r="N521" t="str">
            <v>生産技術統括部長</v>
          </cell>
          <cell r="O521" t="str">
            <v>星野　耕一</v>
          </cell>
          <cell r="P521" t="str">
            <v>0246-43-0090</v>
          </cell>
          <cell r="Q521" t="str">
            <v>k-hosino@furukawadenchi.co.jp</v>
          </cell>
          <cell r="R521">
            <v>9728501</v>
          </cell>
          <cell r="S521" t="str">
            <v>福島県いわき市常磐下船尾町杭出作23-6</v>
          </cell>
          <cell r="T521" t="str">
            <v>代表取締役社長</v>
          </cell>
          <cell r="U521" t="str">
            <v>内海　勝彦</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米山</v>
          </cell>
          <cell r="I522" t="str">
            <v>中間</v>
          </cell>
          <cell r="J522" t="str">
            <v>産機課</v>
          </cell>
          <cell r="K522" t="str">
            <v>九州</v>
          </cell>
          <cell r="L522" t="str">
            <v>株式会社安川電機</v>
          </cell>
          <cell r="M522" t="str">
            <v>人事総務部　総務・法務グループ</v>
          </cell>
          <cell r="N522" t="str">
            <v>総務担当課長</v>
          </cell>
          <cell r="O522" t="str">
            <v>北田　康一郎</v>
          </cell>
          <cell r="P522" t="str">
            <v>093-645-8801</v>
          </cell>
          <cell r="Q522" t="str">
            <v>kitada@yaskawa.co.jp</v>
          </cell>
          <cell r="R522">
            <v>8060004</v>
          </cell>
          <cell r="S522" t="str">
            <v>福岡県北九州市八幡西区黒崎城石2-1</v>
          </cell>
          <cell r="T522" t="str">
            <v>取締役社長</v>
          </cell>
          <cell r="U522" t="str">
            <v>津田　純嗣</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米山</v>
          </cell>
          <cell r="I523" t="str">
            <v>中間</v>
          </cell>
          <cell r="J523" t="str">
            <v>産機課</v>
          </cell>
          <cell r="K523" t="str">
            <v>北海道</v>
          </cell>
          <cell r="L523" t="str">
            <v>株式会社中央ネームプレート製作所</v>
          </cell>
          <cell r="M523" t="str">
            <v/>
          </cell>
          <cell r="N523" t="str">
            <v>財務担当参事</v>
          </cell>
          <cell r="O523" t="str">
            <v>加賀　佐太明</v>
          </cell>
          <cell r="P523" t="str">
            <v>011-752-2161</v>
          </cell>
          <cell r="Q523" t="str">
            <v>soumu1@cnpnet.co.jp</v>
          </cell>
          <cell r="R523">
            <v>70839</v>
          </cell>
          <cell r="S523" t="str">
            <v>北海道札幌市東区北39条東1丁目2番17号</v>
          </cell>
          <cell r="T523" t="str">
            <v>代表取締役</v>
          </cell>
          <cell r="U523" t="str">
            <v>氏家　界平</v>
          </cell>
        </row>
        <row r="524">
          <cell r="A524" t="str">
            <v>B20880</v>
          </cell>
          <cell r="B524" t="str">
            <v>B2088</v>
          </cell>
          <cell r="C524">
            <v>0</v>
          </cell>
          <cell r="D524" t="str">
            <v>B</v>
          </cell>
          <cell r="E524" t="str">
            <v>二次</v>
          </cell>
          <cell r="F524" t="str">
            <v>株式会社白老油脂</v>
          </cell>
          <cell r="G524" t="str">
            <v>バイオ燃料高度化事業</v>
          </cell>
          <cell r="H524" t="str">
            <v>米山</v>
          </cell>
          <cell r="I524" t="str">
            <v>中間</v>
          </cell>
          <cell r="J524" t="str">
            <v>新エネ課</v>
          </cell>
          <cell r="K524" t="str">
            <v>北海道</v>
          </cell>
          <cell r="L524" t="str">
            <v>株式会社白老油脂</v>
          </cell>
          <cell r="M524" t="str">
            <v/>
          </cell>
          <cell r="N524" t="str">
            <v>総務</v>
          </cell>
          <cell r="O524" t="str">
            <v>吉崎　伸一</v>
          </cell>
          <cell r="P524" t="str">
            <v>0138-23-6251</v>
          </cell>
          <cell r="Q524" t="str">
            <v>office@h3-net.com</v>
          </cell>
          <cell r="R524">
            <v>400036</v>
          </cell>
          <cell r="S524" t="str">
            <v>北海道函館市東雲町1番8号</v>
          </cell>
          <cell r="T524" t="str">
            <v>代表取締役</v>
          </cell>
          <cell r="U524" t="str">
            <v>十文字　宗秋</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高本</v>
          </cell>
          <cell r="I525" t="str">
            <v>徳重</v>
          </cell>
          <cell r="J525" t="str">
            <v>産機課</v>
          </cell>
          <cell r="K525" t="str">
            <v>九州</v>
          </cell>
          <cell r="L525" t="str">
            <v>株式会社丸信機械製作所</v>
          </cell>
          <cell r="M525" t="str">
            <v>管理部　管理課</v>
          </cell>
          <cell r="N525" t="str">
            <v>課長</v>
          </cell>
          <cell r="O525" t="str">
            <v>清水 一弘</v>
          </cell>
          <cell r="P525" t="str">
            <v>0957-26-2882</v>
          </cell>
          <cell r="Q525" t="str">
            <v>shimizu.marushin@kaizu.or.jp</v>
          </cell>
          <cell r="R525">
            <v>8540063</v>
          </cell>
          <cell r="S525" t="str">
            <v>長崎県諌早市貝津町2576番地</v>
          </cell>
          <cell r="T525" t="str">
            <v>取締役社長</v>
          </cell>
          <cell r="U525" t="str">
            <v>池田　賢次</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高本</v>
          </cell>
          <cell r="I526" t="str">
            <v>米山</v>
          </cell>
          <cell r="J526" t="str">
            <v>情通課</v>
          </cell>
          <cell r="K526" t="str">
            <v>中部</v>
          </cell>
          <cell r="L526" t="str">
            <v>株式会社東芝</v>
          </cell>
          <cell r="M526" t="str">
            <v>ｾﾐｺﾝﾀﾞｸﾀｰ&amp;ｽﾄﾚｰｼﾞ社　ﾒﾓﾘ事業部　ﾒﾓﾘ企画・生産管理部</v>
          </cell>
          <cell r="N526" t="str">
            <v>参事</v>
          </cell>
          <cell r="O526" t="str">
            <v>西崎　修史</v>
          </cell>
          <cell r="P526" t="str">
            <v>03-3457-3394</v>
          </cell>
          <cell r="Q526" t="str">
            <v>shuji.nishizaki@toshiba.co.jp</v>
          </cell>
          <cell r="R526">
            <v>1058001</v>
          </cell>
          <cell r="S526" t="str">
            <v>東京都港区芝浦一丁目1番1号</v>
          </cell>
          <cell r="T526" t="str">
            <v>代表執行役社長</v>
          </cell>
          <cell r="U526" t="str">
            <v>佐々木　則夫</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高本</v>
          </cell>
          <cell r="I527" t="str">
            <v>米山</v>
          </cell>
          <cell r="J527" t="str">
            <v>情通課</v>
          </cell>
          <cell r="K527" t="str">
            <v>中部</v>
          </cell>
          <cell r="L527" t="str">
            <v>ｻﾝﾃﾞｨｽｸ株式会社</v>
          </cell>
          <cell r="M527" t="str">
            <v/>
          </cell>
          <cell r="N527" t="str">
            <v/>
          </cell>
          <cell r="O527" t="str">
            <v/>
          </cell>
          <cell r="P527" t="str">
            <v/>
          </cell>
          <cell r="Q527" t="str">
            <v/>
          </cell>
          <cell r="R527" t="str">
            <v/>
          </cell>
          <cell r="S527" t="str">
            <v/>
          </cell>
          <cell r="T527" t="str">
            <v>代表取締役</v>
          </cell>
          <cell r="U527" t="str">
            <v>小池　淳義</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高本</v>
          </cell>
          <cell r="I528" t="str">
            <v>米山</v>
          </cell>
          <cell r="J528" t="str">
            <v>情通課</v>
          </cell>
          <cell r="K528" t="str">
            <v>中部</v>
          </cell>
          <cell r="L528" t="str">
            <v>ﾌﾗｯｼｭﾌｫﾜｰﾄﾞ合同会社</v>
          </cell>
          <cell r="M528" t="str">
            <v/>
          </cell>
          <cell r="N528" t="str">
            <v/>
          </cell>
          <cell r="O528" t="str">
            <v/>
          </cell>
          <cell r="P528" t="str">
            <v/>
          </cell>
          <cell r="Q528" t="str">
            <v/>
          </cell>
          <cell r="R528" t="str">
            <v/>
          </cell>
          <cell r="S528" t="str">
            <v/>
          </cell>
          <cell r="T528" t="str">
            <v>職務執行者</v>
          </cell>
          <cell r="U528" t="str">
            <v>小林　英行</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高本</v>
          </cell>
          <cell r="I529" t="str">
            <v>米山</v>
          </cell>
          <cell r="J529" t="str">
            <v>情通課</v>
          </cell>
          <cell r="K529" t="str">
            <v>中部</v>
          </cell>
          <cell r="L529" t="str">
            <v>ﾌﾗｯｼｭﾊﾟｰﾄﾅｰｽﾞ有限会社</v>
          </cell>
          <cell r="M529" t="str">
            <v/>
          </cell>
          <cell r="N529" t="str">
            <v/>
          </cell>
          <cell r="O529" t="str">
            <v/>
          </cell>
          <cell r="P529" t="str">
            <v/>
          </cell>
          <cell r="Q529" t="str">
            <v/>
          </cell>
          <cell r="R529" t="str">
            <v/>
          </cell>
          <cell r="S529" t="str">
            <v/>
          </cell>
          <cell r="T529" t="str">
            <v>代表取締役</v>
          </cell>
          <cell r="U529" t="str">
            <v>馬場　嘉朗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高本</v>
          </cell>
          <cell r="I530" t="str">
            <v>米山</v>
          </cell>
          <cell r="J530" t="str">
            <v>情通課</v>
          </cell>
          <cell r="K530" t="str">
            <v>中部</v>
          </cell>
          <cell r="L530" t="str">
            <v>ﾌﾗｯｼｭｱﾗｲｱﾝｽ有限会社</v>
          </cell>
          <cell r="M530" t="str">
            <v/>
          </cell>
          <cell r="N530" t="str">
            <v/>
          </cell>
          <cell r="O530" t="str">
            <v/>
          </cell>
          <cell r="P530" t="str">
            <v/>
          </cell>
          <cell r="Q530" t="str">
            <v/>
          </cell>
          <cell r="R530" t="str">
            <v/>
          </cell>
          <cell r="S530" t="str">
            <v/>
          </cell>
          <cell r="T530" t="str">
            <v>代表取締役</v>
          </cell>
          <cell r="U530" t="str">
            <v>小池　淳義</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米山</v>
          </cell>
          <cell r="I531" t="str">
            <v>中間</v>
          </cell>
          <cell r="J531" t="str">
            <v>自動車課</v>
          </cell>
          <cell r="K531" t="str">
            <v>関東</v>
          </cell>
          <cell r="L531" t="str">
            <v>株式会社小金井精機製作所</v>
          </cell>
          <cell r="M531" t="str">
            <v/>
          </cell>
          <cell r="N531" t="str">
            <v>取締役　品質管理部　部長</v>
          </cell>
          <cell r="O531" t="str">
            <v>大坂修二</v>
          </cell>
          <cell r="P531" t="str">
            <v>04-2935-2288</v>
          </cell>
          <cell r="Q531" t="str">
            <v>honsha@koganeiseiki.co.jp</v>
          </cell>
          <cell r="R531">
            <v>3703511</v>
          </cell>
          <cell r="S531" t="str">
            <v>埼玉県入間市狭山ケ原360-1</v>
          </cell>
          <cell r="T531" t="str">
            <v>代表取締役社長</v>
          </cell>
          <cell r="U531" t="str">
            <v>鴨下　祐介</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米山</v>
          </cell>
          <cell r="I532" t="str">
            <v>中間</v>
          </cell>
          <cell r="J532" t="str">
            <v>自動車課</v>
          </cell>
          <cell r="K532" t="str">
            <v>関東</v>
          </cell>
          <cell r="L532" t="str">
            <v>前橋精密工業株式会社</v>
          </cell>
          <cell r="M532" t="str">
            <v/>
          </cell>
          <cell r="N532" t="str">
            <v/>
          </cell>
          <cell r="O532" t="str">
            <v/>
          </cell>
          <cell r="P532" t="str">
            <v/>
          </cell>
          <cell r="Q532" t="str">
            <v/>
          </cell>
          <cell r="R532" t="str">
            <v/>
          </cell>
          <cell r="S532" t="str">
            <v/>
          </cell>
          <cell r="T532" t="str">
            <v>代表取締役社長</v>
          </cell>
          <cell r="U532" t="str">
            <v>鴨下　源太郎</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米山</v>
          </cell>
          <cell r="I533" t="str">
            <v>中間</v>
          </cell>
          <cell r="J533" t="str">
            <v>自動車課</v>
          </cell>
          <cell r="K533" t="str">
            <v>関東</v>
          </cell>
          <cell r="L533" t="str">
            <v>株式会社プレシジョン・インダストリー</v>
          </cell>
          <cell r="M533" t="str">
            <v/>
          </cell>
          <cell r="N533" t="str">
            <v/>
          </cell>
          <cell r="O533" t="str">
            <v/>
          </cell>
          <cell r="P533" t="str">
            <v/>
          </cell>
          <cell r="Q533" t="str">
            <v/>
          </cell>
          <cell r="R533" t="str">
            <v/>
          </cell>
          <cell r="S533" t="str">
            <v/>
          </cell>
          <cell r="T533" t="str">
            <v>代表取締役社長</v>
          </cell>
          <cell r="U533" t="str">
            <v>小林　一雄</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米山</v>
          </cell>
          <cell r="I534" t="str">
            <v>中間</v>
          </cell>
          <cell r="J534" t="str">
            <v>情通課</v>
          </cell>
          <cell r="K534" t="str">
            <v>北海道</v>
          </cell>
          <cell r="L534" t="str">
            <v>ミツミ電機株式会社</v>
          </cell>
          <cell r="M534" t="str">
            <v>総務部総務課</v>
          </cell>
          <cell r="N534" t="str">
            <v>課長</v>
          </cell>
          <cell r="O534" t="str">
            <v>前田　共章</v>
          </cell>
          <cell r="P534" t="str">
            <v>0123-28-1527</v>
          </cell>
          <cell r="Q534" t="str">
            <v>maeda.tomoaki@mitsumi.co.jp</v>
          </cell>
          <cell r="R534">
            <v>668533</v>
          </cell>
          <cell r="S534" t="str">
            <v>北海道千歳市泉沢1007番地39</v>
          </cell>
          <cell r="T534" t="str">
            <v>代表取締役社長</v>
          </cell>
          <cell r="U534" t="str">
            <v>森部　茂</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米山</v>
          </cell>
          <cell r="I535" t="str">
            <v>高本</v>
          </cell>
          <cell r="J535" t="str">
            <v>自動車課</v>
          </cell>
          <cell r="K535" t="str">
            <v>関東</v>
          </cell>
          <cell r="L535" t="str">
            <v>株式会社井口一世</v>
          </cell>
          <cell r="M535" t="str">
            <v>管理グループ</v>
          </cell>
          <cell r="N535" t="str">
            <v/>
          </cell>
          <cell r="O535" t="str">
            <v>小川　陽平</v>
          </cell>
          <cell r="P535" t="str">
            <v>04-2990-5400</v>
          </cell>
          <cell r="Q535" t="str">
            <v>ogawa@iguchi.ne.jp</v>
          </cell>
          <cell r="R535">
            <v>3590006</v>
          </cell>
          <cell r="S535" t="str">
            <v>埼玉県所沢市所沢新町2553番地3号</v>
          </cell>
          <cell r="T535" t="str">
            <v>代表取締役</v>
          </cell>
          <cell r="U535" t="str">
            <v>井口　一世</v>
          </cell>
        </row>
        <row r="536">
          <cell r="A536" t="str">
            <v>B20950</v>
          </cell>
          <cell r="B536" t="str">
            <v>B2095</v>
          </cell>
          <cell r="C536">
            <v>0</v>
          </cell>
          <cell r="D536" t="str">
            <v>B</v>
          </cell>
          <cell r="E536" t="str">
            <v>二次</v>
          </cell>
          <cell r="F536" t="str">
            <v>株式会社岡野エレクトロニクス</v>
          </cell>
          <cell r="G536" t="str">
            <v>WL-CSPﾃｰﾋﾟﾝｸﾞ品生産拡大に伴う設備投資について</v>
          </cell>
          <cell r="H536" t="str">
            <v>高本</v>
          </cell>
          <cell r="I536" t="str">
            <v>秋葉</v>
          </cell>
          <cell r="J536" t="str">
            <v>情通課</v>
          </cell>
          <cell r="K536" t="str">
            <v/>
          </cell>
          <cell r="L536" t="str">
            <v>株式会社岡野ｴﾚｸﾄﾛﾆｸｽ</v>
          </cell>
          <cell r="M536" t="str">
            <v>営業技術部</v>
          </cell>
          <cell r="N536" t="str">
            <v>技術課</v>
          </cell>
          <cell r="O536" t="str">
            <v>手嶋 章臣</v>
          </cell>
          <cell r="P536" t="str">
            <v>0996-37-2730</v>
          </cell>
          <cell r="Q536" t="str">
            <v>a-teshima@okano-e.co.jp</v>
          </cell>
          <cell r="R536">
            <v>8951202</v>
          </cell>
          <cell r="S536" t="str">
            <v>鹿児島県薩摩川内市樋脇町塔之原853番1</v>
          </cell>
          <cell r="T536" t="str">
            <v>代表取締役社長</v>
          </cell>
          <cell r="U536" t="str">
            <v>田中　博</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高本</v>
          </cell>
          <cell r="I537" t="str">
            <v>米山</v>
          </cell>
          <cell r="J537" t="str">
            <v>自動車課</v>
          </cell>
          <cell r="K537" t="str">
            <v>関東</v>
          </cell>
          <cell r="L537" t="str">
            <v>黒田精工株式会社</v>
          </cell>
          <cell r="M537" t="str">
            <v>経営企画部</v>
          </cell>
          <cell r="N537" t="str">
            <v>部長</v>
          </cell>
          <cell r="O537" t="str">
            <v>紫波　文彦</v>
          </cell>
          <cell r="P537" t="str">
            <v>044-555-3861</v>
          </cell>
          <cell r="Q537" t="str">
            <v>fumihiko_shiba@kuroda-precision.co.jp</v>
          </cell>
          <cell r="R537">
            <v>2128560</v>
          </cell>
          <cell r="S537" t="str">
            <v>神奈川県川崎市幸区下平間239</v>
          </cell>
          <cell r="T537" t="str">
            <v>代表取締役社長</v>
          </cell>
          <cell r="U537" t="str">
            <v>黒田　浩史</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米山</v>
          </cell>
          <cell r="I538" t="str">
            <v>中間</v>
          </cell>
          <cell r="J538" t="str">
            <v>非鉄課</v>
          </cell>
          <cell r="K538" t="str">
            <v>関東</v>
          </cell>
          <cell r="L538" t="str">
            <v>ジョンソン・マッセイ・ジャパン合同会社</v>
          </cell>
          <cell r="M538" t="str">
            <v>貴金属地金製品事業部　加工製品部</v>
          </cell>
          <cell r="N538" t="str">
            <v>ゼネラルマネージャー　　　　　　</v>
          </cell>
          <cell r="O538" t="str">
            <v>尾沼　涼</v>
          </cell>
          <cell r="P538" t="str">
            <v>03-5511-8555</v>
          </cell>
          <cell r="Q538" t="str">
            <v>ryo.onuma@mattheyasia.com</v>
          </cell>
          <cell r="R538">
            <v>1000011</v>
          </cell>
          <cell r="S538" t="str">
            <v>東京都千代田区内幸町1-1-1　帝国ホテルタワー14F　</v>
          </cell>
          <cell r="T538" t="str">
            <v>代表社員
職務執行者</v>
          </cell>
          <cell r="U538" t="str">
            <v>マッセイ・ファイナンスＢ.Ｖ.
アロック ケータン</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高本</v>
          </cell>
          <cell r="I539" t="str">
            <v>米山</v>
          </cell>
          <cell r="J539" t="str">
            <v>産機課</v>
          </cell>
          <cell r="K539" t="str">
            <v>関東</v>
          </cell>
          <cell r="L539" t="str">
            <v>富士電機株式会社</v>
          </cell>
          <cell r="M539" t="str">
            <v>富士電機川崎工場　回転機部</v>
          </cell>
          <cell r="N539" t="str">
            <v>主席</v>
          </cell>
          <cell r="O539" t="str">
            <v>板垣　　敏則</v>
          </cell>
          <cell r="P539" t="str">
            <v>044-329-2481</v>
          </cell>
          <cell r="Q539" t="str">
            <v>itagaki-toshinori@fujielectric.co.jp</v>
          </cell>
          <cell r="R539">
            <v>2109530</v>
          </cell>
          <cell r="S539" t="str">
            <v>神奈川県川崎市川崎区田辺新田1番1号</v>
          </cell>
          <cell r="T539" t="str">
            <v>代表取締役社長</v>
          </cell>
          <cell r="U539" t="str">
            <v>北澤　通宏</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米山</v>
          </cell>
          <cell r="I540" t="str">
            <v>中間</v>
          </cell>
          <cell r="J540" t="str">
            <v>産機課</v>
          </cell>
          <cell r="K540" t="str">
            <v>九州</v>
          </cell>
          <cell r="L540" t="str">
            <v>ネクサスプレシジョン株式会社</v>
          </cell>
          <cell r="M540" t="str">
            <v/>
          </cell>
          <cell r="N540" t="str">
            <v>営業</v>
          </cell>
          <cell r="O540" t="str">
            <v>宮尾　則之</v>
          </cell>
          <cell r="P540" t="str">
            <v>096-279-2833</v>
          </cell>
          <cell r="Q540" t="str">
            <v>miyao@nexusprecision.co.jp</v>
          </cell>
          <cell r="R540">
            <v>8612401</v>
          </cell>
          <cell r="S540" t="str">
            <v>熊本県阿蘇郡西原村大字鳥子358-5</v>
          </cell>
          <cell r="T540" t="str">
            <v>代表取締役</v>
          </cell>
          <cell r="U540" t="str">
            <v>外薗　正俊</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米山</v>
          </cell>
          <cell r="I541" t="str">
            <v>中間</v>
          </cell>
          <cell r="J541" t="str">
            <v>医副室</v>
          </cell>
          <cell r="K541" t="str">
            <v>関東</v>
          </cell>
          <cell r="L541" t="str">
            <v>日本ライフライン株式会社</v>
          </cell>
          <cell r="M541" t="str">
            <v>開発生産本部</v>
          </cell>
          <cell r="N541" t="str">
            <v>課長補佐</v>
          </cell>
          <cell r="O541" t="str">
            <v>小沼　帝嗣</v>
          </cell>
          <cell r="P541" t="str">
            <v>048-430-0780</v>
          </cell>
          <cell r="Q541" t="str">
            <v>t-onuma@jll.co.jp</v>
          </cell>
          <cell r="R541">
            <v>3350025</v>
          </cell>
          <cell r="S541" t="str">
            <v>埼玉県戸田市南町5-22　Medical　Technology　Park</v>
          </cell>
          <cell r="T541" t="str">
            <v>代表取締役社長</v>
          </cell>
          <cell r="U541" t="str">
            <v>鈴木　啓介</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米山</v>
          </cell>
          <cell r="I542" t="str">
            <v>中間</v>
          </cell>
          <cell r="J542" t="str">
            <v>素形材室</v>
          </cell>
          <cell r="K542" t="str">
            <v>関東</v>
          </cell>
          <cell r="L542" t="str">
            <v>株式会社野上技研</v>
          </cell>
          <cell r="M542" t="str">
            <v/>
          </cell>
          <cell r="N542" t="str">
            <v>常務取締役</v>
          </cell>
          <cell r="O542" t="str">
            <v>野上　哲也</v>
          </cell>
          <cell r="P542" t="str">
            <v>0295-53-2188</v>
          </cell>
          <cell r="Q542" t="str">
            <v>t-nogami@nogami-gk.co.jp</v>
          </cell>
          <cell r="R542">
            <v>3192144</v>
          </cell>
          <cell r="S542" t="str">
            <v>茨城県常陸大宮市泉1136-3</v>
          </cell>
          <cell r="T542" t="str">
            <v>代表取締役</v>
          </cell>
          <cell r="U542" t="str">
            <v>野上　良太</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米山</v>
          </cell>
          <cell r="I543" t="str">
            <v>中間</v>
          </cell>
          <cell r="J543" t="str">
            <v>バイオ課</v>
          </cell>
          <cell r="K543" t="str">
            <v>中部</v>
          </cell>
          <cell r="L543" t="str">
            <v>富山化学工業株式会社</v>
          </cell>
          <cell r="M543" t="str">
            <v>経営企画部</v>
          </cell>
          <cell r="N543" t="str">
            <v>担当課長</v>
          </cell>
          <cell r="O543" t="str">
            <v>岩佐　幸司</v>
          </cell>
          <cell r="P543" t="str">
            <v>03-5381-3892</v>
          </cell>
          <cell r="Q543" t="str">
            <v>koji_iwasa@toyama-chemical.co.jp</v>
          </cell>
          <cell r="R543">
            <v>1600023</v>
          </cell>
          <cell r="S543" t="str">
            <v>東京都新宿区西新宿3-2-5</v>
          </cell>
          <cell r="T543" t="str">
            <v>代表取締役社長</v>
          </cell>
          <cell r="U543" t="str">
            <v>菅田　益司</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高本</v>
          </cell>
          <cell r="I544" t="str">
            <v>米山</v>
          </cell>
          <cell r="J544" t="str">
            <v>住宅課</v>
          </cell>
          <cell r="K544" t="str">
            <v>中国</v>
          </cell>
          <cell r="L544" t="str">
            <v>株式会社ウッドプラスチックテクノロジー</v>
          </cell>
          <cell r="M544" t="str">
            <v/>
          </cell>
          <cell r="N544" t="str">
            <v>取締役ＣＯＯ</v>
          </cell>
          <cell r="O544" t="str">
            <v>中山　東太</v>
          </cell>
          <cell r="P544" t="str">
            <v>03-5844-3366</v>
          </cell>
          <cell r="Q544" t="str">
            <v>tota-nakayama@wpt.co.jp</v>
          </cell>
          <cell r="R544">
            <v>1130033</v>
          </cell>
          <cell r="S544" t="str">
            <v>東京都文京区本郷4-1-7　近江屋第二ビル4Ｆ</v>
          </cell>
          <cell r="T544" t="str">
            <v>代表取締役</v>
          </cell>
          <cell r="U544" t="str">
            <v>原嶌　和雄</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米山</v>
          </cell>
          <cell r="I545" t="str">
            <v>高本</v>
          </cell>
          <cell r="J545" t="str">
            <v>産機課</v>
          </cell>
          <cell r="K545" t="str">
            <v>関東</v>
          </cell>
          <cell r="L545" t="str">
            <v>株式会社アタゴ製作所</v>
          </cell>
          <cell r="M545" t="str">
            <v>技術部開発GR</v>
          </cell>
          <cell r="N545" t="str">
            <v>係長</v>
          </cell>
          <cell r="O545" t="str">
            <v>奈良　英明</v>
          </cell>
          <cell r="P545" t="str">
            <v>0277-76-4411</v>
          </cell>
          <cell r="Q545" t="str">
            <v>nara@atago-mfg.co.jp</v>
          </cell>
          <cell r="R545">
            <v>3792311</v>
          </cell>
          <cell r="S545" t="str">
            <v>群馬県みどり市笠懸町阿左美590-6</v>
          </cell>
          <cell r="T545" t="str">
            <v>代表取締役社長</v>
          </cell>
          <cell r="U545" t="str">
            <v>大友　望</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高本</v>
          </cell>
          <cell r="I546" t="str">
            <v>米山</v>
          </cell>
          <cell r="J546" t="str">
            <v>自動車課</v>
          </cell>
          <cell r="K546" t="str">
            <v>中部</v>
          </cell>
          <cell r="L546" t="str">
            <v>エイベックス株式会社</v>
          </cell>
          <cell r="M546" t="str">
            <v/>
          </cell>
          <cell r="N546" t="str">
            <v>執行役員</v>
          </cell>
          <cell r="O546" t="str">
            <v>生駒　健二</v>
          </cell>
          <cell r="P546" t="str">
            <v>052-811-1171</v>
          </cell>
          <cell r="Q546" t="str">
            <v>ikoma@avex-inc.co.jp</v>
          </cell>
          <cell r="R546">
            <v>4670853</v>
          </cell>
          <cell r="S546" t="str">
            <v>愛知県名古屋市瑞穂区内浜町26-3</v>
          </cell>
          <cell r="T546" t="str">
            <v>代表取締役社長</v>
          </cell>
          <cell r="U546" t="str">
            <v>加藤　丈典</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米山</v>
          </cell>
          <cell r="I547" t="str">
            <v>中間</v>
          </cell>
          <cell r="J547" t="str">
            <v>バイオ課</v>
          </cell>
          <cell r="K547" t="str">
            <v>北海道</v>
          </cell>
          <cell r="L547" t="str">
            <v>株式会社アイサイエンス</v>
          </cell>
          <cell r="M547" t="str">
            <v/>
          </cell>
          <cell r="N547" t="str">
            <v>代表取締役会長</v>
          </cell>
          <cell r="O547" t="str">
            <v>生江　茂</v>
          </cell>
          <cell r="P547" t="str">
            <v xml:space="preserve"> 049-239-3216</v>
          </cell>
          <cell r="Q547" t="str">
            <v>s-ikue@ai-sience.co.jp</v>
          </cell>
          <cell r="R547">
            <v>3500808</v>
          </cell>
          <cell r="S547" t="str">
            <v>埼玉県川越市吉田新町3-8-8</v>
          </cell>
          <cell r="T547" t="str">
            <v>代表取締役社長</v>
          </cell>
          <cell r="U547" t="str">
            <v xml:space="preserve">市川　睦憲 </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高本</v>
          </cell>
          <cell r="I548" t="str">
            <v>米山</v>
          </cell>
          <cell r="J548" t="str">
            <v>化学課</v>
          </cell>
          <cell r="K548" t="str">
            <v>関東</v>
          </cell>
          <cell r="L548" t="str">
            <v>日本ゼオン株式会社</v>
          </cell>
          <cell r="M548" t="str">
            <v>ｴﾅｼﾞｰ材料事業推進部</v>
          </cell>
          <cell r="N548" t="str">
            <v>技術グループ</v>
          </cell>
          <cell r="O548" t="str">
            <v>戸倉　敬太</v>
          </cell>
          <cell r="P548" t="str">
            <v>03-3216-1828</v>
          </cell>
          <cell r="Q548" t="str">
            <v>K.Tokura@zeon.co.jp</v>
          </cell>
          <cell r="R548">
            <v>1008246</v>
          </cell>
          <cell r="S548" t="str">
            <v>東京都千代田区丸の内1-6-2　新丸の内センタービル</v>
          </cell>
          <cell r="T548" t="str">
            <v>代表取締役社長</v>
          </cell>
          <cell r="U548" t="str">
            <v>古河　直純</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米山</v>
          </cell>
          <cell r="I549" t="str">
            <v>中間</v>
          </cell>
          <cell r="J549" t="str">
            <v>自動車課</v>
          </cell>
          <cell r="K549" t="str">
            <v>関東</v>
          </cell>
          <cell r="L549" t="str">
            <v>株式会社山田製作所</v>
          </cell>
          <cell r="M549" t="str">
            <v>桐生事業部生産技術課
伊勢崎事業部生産技術課　　　　　　　　　　　　　　　　　</v>
          </cell>
          <cell r="N549" t="str">
            <v>課長
課長　　　　　　　　　　　　　　　　　</v>
          </cell>
          <cell r="O549" t="str">
            <v>園田　浩之
早川　明宏</v>
          </cell>
          <cell r="P549" t="str">
            <v>0277-54-2391
0270-63-0349</v>
          </cell>
          <cell r="Q549" t="str">
            <v>hiroyuki-sonoda@yamada-s.co.jp
ak-hawakawa@yamada-s.co.jp</v>
          </cell>
          <cell r="R549">
            <v>3760013</v>
          </cell>
          <cell r="S549" t="str">
            <v>群馬県桐生市広沢町1-2757</v>
          </cell>
          <cell r="T549" t="str">
            <v>代表取締役</v>
          </cell>
          <cell r="U549" t="str">
            <v>岸本　一也</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高本</v>
          </cell>
          <cell r="I550" t="str">
            <v>徳重</v>
          </cell>
          <cell r="J550" t="str">
            <v>非鉄課</v>
          </cell>
          <cell r="K550" t="str">
            <v>九州</v>
          </cell>
          <cell r="L550" t="str">
            <v>株式会社戸畑ターレット工作所</v>
          </cell>
          <cell r="M550" t="str">
            <v>技術開発グループ</v>
          </cell>
          <cell r="N550" t="str">
            <v>グループ長</v>
          </cell>
          <cell r="O550" t="str">
            <v>川崎　宏史</v>
          </cell>
          <cell r="P550" t="str">
            <v>093-471-7403</v>
          </cell>
          <cell r="Q550" t="str">
            <v>kawasaki@t-turret.co.jp</v>
          </cell>
          <cell r="R550">
            <v>8000211</v>
          </cell>
          <cell r="S550" t="str">
            <v>福岡県北九州市小倉南区新曽根11-31</v>
          </cell>
          <cell r="T550" t="str">
            <v>代表取締役社長</v>
          </cell>
          <cell r="U550" t="str">
            <v>清永　誠</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高本</v>
          </cell>
          <cell r="I551" t="str">
            <v>徳重</v>
          </cell>
          <cell r="J551" t="str">
            <v>自動車課</v>
          </cell>
          <cell r="K551" t="str">
            <v>四国</v>
          </cell>
          <cell r="L551" t="str">
            <v>睦月電機株式会社</v>
          </cell>
          <cell r="M551" t="str">
            <v/>
          </cell>
          <cell r="N551" t="str">
            <v>専務取締役</v>
          </cell>
          <cell r="O551" t="str">
            <v>睦月　伸季</v>
          </cell>
          <cell r="P551" t="str">
            <v>06－6754－0110</v>
          </cell>
          <cell r="Q551" t="str">
            <v>mec104@mutsuki.co.jp</v>
          </cell>
          <cell r="R551">
            <v>5440004</v>
          </cell>
          <cell r="S551" t="str">
            <v>大阪府大阪市生野区巽北4-1-28</v>
          </cell>
          <cell r="T551" t="str">
            <v>代表取締役</v>
          </cell>
          <cell r="U551" t="str">
            <v>睦月　邦年</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米山</v>
          </cell>
          <cell r="I552" t="str">
            <v>高本</v>
          </cell>
          <cell r="J552" t="str">
            <v>産機課</v>
          </cell>
          <cell r="K552" t="str">
            <v>関東</v>
          </cell>
          <cell r="L552" t="str">
            <v>関口産業株式会社</v>
          </cell>
          <cell r="M552" t="str">
            <v/>
          </cell>
          <cell r="N552" t="str">
            <v>代表取締役社長</v>
          </cell>
          <cell r="O552" t="str">
            <v>堀井　重宏</v>
          </cell>
          <cell r="P552" t="str">
            <v>0493-23-6111</v>
          </cell>
          <cell r="Q552" t="str">
            <v>eigyo@sekiguchi-sangyo.com</v>
          </cell>
          <cell r="R552">
            <v>3550076</v>
          </cell>
          <cell r="S552" t="str">
            <v>埼玉県東松山市下唐子1955</v>
          </cell>
          <cell r="T552" t="str">
            <v>代表取締役社長</v>
          </cell>
          <cell r="U552" t="str">
            <v>堀井　重宏</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米山</v>
          </cell>
          <cell r="I553" t="str">
            <v>高本</v>
          </cell>
          <cell r="J553" t="str">
            <v>素形材室</v>
          </cell>
          <cell r="K553" t="str">
            <v>関東</v>
          </cell>
          <cell r="L553" t="str">
            <v>株式会社黒田機型製作所</v>
          </cell>
          <cell r="M553" t="str">
            <v/>
          </cell>
          <cell r="N553" t="str">
            <v>代表取締役</v>
          </cell>
          <cell r="O553" t="str">
            <v>黒田隆嗣</v>
          </cell>
          <cell r="P553" t="str">
            <v>045-931-3811</v>
          </cell>
          <cell r="Q553" t="str">
            <v>kuroda@kurodakigata.com</v>
          </cell>
          <cell r="R553">
            <v>2240057</v>
          </cell>
          <cell r="S553" t="str">
            <v>神奈川県横浜市都筑区川和町105番地</v>
          </cell>
          <cell r="T553" t="str">
            <v>代表取締役</v>
          </cell>
          <cell r="U553" t="str">
            <v>黒田　隆嗣</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米山</v>
          </cell>
          <cell r="I554" t="str">
            <v>高本</v>
          </cell>
          <cell r="J554" t="str">
            <v>素形材室</v>
          </cell>
          <cell r="K554" t="str">
            <v>関東</v>
          </cell>
          <cell r="L554" t="str">
            <v>ＪＡ三井リース株式会社</v>
          </cell>
          <cell r="M554" t="str">
            <v>建設・産業機械部</v>
          </cell>
          <cell r="N554" t="str">
            <v>主査</v>
          </cell>
          <cell r="O554" t="str">
            <v>蒲生　亘広</v>
          </cell>
          <cell r="P554" t="str">
            <v xml:space="preserve">03-3448-3855 </v>
          </cell>
          <cell r="Q554" t="str">
            <v/>
          </cell>
          <cell r="R554" t="str">
            <v/>
          </cell>
          <cell r="S554" t="str">
            <v/>
          </cell>
          <cell r="T554" t="str">
            <v>代表取締役社長</v>
          </cell>
          <cell r="U554" t="str">
            <v>安田　義則</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高本</v>
          </cell>
          <cell r="I555" t="str">
            <v>徳重</v>
          </cell>
          <cell r="J555" t="str">
            <v>産機課</v>
          </cell>
          <cell r="K555" t="str">
            <v>九州</v>
          </cell>
          <cell r="L555" t="str">
            <v>信号電材株式会社</v>
          </cell>
          <cell r="M555" t="str">
            <v/>
          </cell>
          <cell r="N555" t="str">
            <v>会長</v>
          </cell>
          <cell r="O555" t="str">
            <v>糸永　一平
渕上　</v>
          </cell>
          <cell r="P555" t="str">
            <v>0944-56-8282</v>
          </cell>
          <cell r="Q555" t="str">
            <v>fwkp2004@mb.infoweb.ne.jp
fuchigami@shingo-d.co.jp</v>
          </cell>
          <cell r="R555">
            <v>8360061</v>
          </cell>
          <cell r="S555" t="str">
            <v>福岡県大牟田市新港町1-29</v>
          </cell>
          <cell r="T555" t="str">
            <v>代表取締役</v>
          </cell>
          <cell r="U555" t="str">
            <v>糸永　康平</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梶野</v>
          </cell>
          <cell r="I556" t="str">
            <v>中間</v>
          </cell>
          <cell r="J556" t="str">
            <v>化学課</v>
          </cell>
          <cell r="K556" t="str">
            <v>中部</v>
          </cell>
          <cell r="L556" t="str">
            <v>株式会社アドマテックス</v>
          </cell>
          <cell r="M556" t="str">
            <v>製造部</v>
          </cell>
          <cell r="N556" t="str">
            <v>次長</v>
          </cell>
          <cell r="O556" t="str">
            <v>伊藤　哲朗</v>
          </cell>
          <cell r="P556" t="str">
            <v>0561-33-0215</v>
          </cell>
          <cell r="Q556" t="str">
            <v>t-ito@admatechs.co.jp</v>
          </cell>
          <cell r="R556">
            <v>4700201</v>
          </cell>
          <cell r="S556" t="str">
            <v>愛知県みよし市黒笹町丸根1099-20</v>
          </cell>
          <cell r="T556" t="str">
            <v>代表取締役社長</v>
          </cell>
          <cell r="U556" t="str">
            <v>安部　賛</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高本</v>
          </cell>
          <cell r="I557" t="str">
            <v>米山</v>
          </cell>
          <cell r="J557" t="str">
            <v>自動車課</v>
          </cell>
          <cell r="K557" t="str">
            <v>中国</v>
          </cell>
          <cell r="L557" t="str">
            <v>株式会社ナノオプトニクス・エナジー</v>
          </cell>
          <cell r="M557" t="str">
            <v/>
          </cell>
          <cell r="N557" t="str">
            <v>EV事業部長</v>
          </cell>
          <cell r="O557" t="str">
            <v>松田　俊介</v>
          </cell>
          <cell r="P557" t="str">
            <v>03-6431-7810</v>
          </cell>
          <cell r="Q557" t="str">
            <v>matsuda@nano-opt.jp</v>
          </cell>
          <cell r="R557">
            <v>1410031</v>
          </cell>
          <cell r="S557" t="str">
            <v>東京都品川区西五反田1-18-9　五反田NTビル5F</v>
          </cell>
          <cell r="T557" t="str">
            <v>代表取締役</v>
          </cell>
          <cell r="U557" t="str">
            <v>舞原　俊憲</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高本</v>
          </cell>
          <cell r="I558" t="str">
            <v>徳重</v>
          </cell>
          <cell r="J558" t="str">
            <v>自動車課</v>
          </cell>
          <cell r="K558" t="str">
            <v>九州</v>
          </cell>
          <cell r="L558" t="str">
            <v>ダイハツ九州株式会社</v>
          </cell>
          <cell r="M558" t="str">
            <v>経営管理部 原価管理室</v>
          </cell>
          <cell r="O558" t="str">
            <v>和田 有平</v>
          </cell>
          <cell r="P558" t="str">
            <v xml:space="preserve">0979-33-1235            </v>
          </cell>
          <cell r="Q558" t="str">
            <v>y-wada@daihatsu-kyushu.co.jp</v>
          </cell>
          <cell r="R558" t="str">
            <v>879-0107</v>
          </cell>
          <cell r="S558" t="str">
            <v>大分県中津市大字昭和新田１番地</v>
          </cell>
          <cell r="T558" t="str">
            <v>代表取締役社長</v>
          </cell>
          <cell r="U558" t="str">
            <v>越田 幸男</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高本</v>
          </cell>
          <cell r="I559" t="str">
            <v>米山</v>
          </cell>
          <cell r="J559" t="str">
            <v>非鉄課</v>
          </cell>
          <cell r="K559" t="str">
            <v>関東</v>
          </cell>
          <cell r="L559" t="str">
            <v>株式会社日本アレフ</v>
          </cell>
          <cell r="M559" t="str">
            <v>製造本部川崎工場</v>
          </cell>
          <cell r="N559" t="str">
            <v>工場長</v>
          </cell>
          <cell r="O559" t="str">
            <v>榊原　和広</v>
          </cell>
          <cell r="P559" t="str">
            <v>044-344-5961</v>
          </cell>
          <cell r="Q559" t="str">
            <v>k.sakakihara@nippon-aleph.co.jp</v>
          </cell>
          <cell r="R559">
            <v>2100844</v>
          </cell>
          <cell r="S559" t="str">
            <v>神奈川県川崎市川崎区渡田新町3-11-3</v>
          </cell>
          <cell r="T559" t="str">
            <v>代表取締役</v>
          </cell>
          <cell r="U559" t="str">
            <v>堀之内　保</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米山</v>
          </cell>
          <cell r="I560" t="str">
            <v>中間</v>
          </cell>
          <cell r="J560" t="str">
            <v>産機課</v>
          </cell>
          <cell r="K560" t="str">
            <v>九州</v>
          </cell>
          <cell r="L560" t="str">
            <v>株式会社モック</v>
          </cell>
          <cell r="M560" t="str">
            <v/>
          </cell>
          <cell r="N560" t="str">
            <v>代表取締役</v>
          </cell>
          <cell r="O560" t="str">
            <v>山口　浩ニ</v>
          </cell>
          <cell r="P560" t="str">
            <v>03-5746-5600</v>
          </cell>
          <cell r="Q560" t="str">
            <v>yamaguchi@mokku.info</v>
          </cell>
          <cell r="R560">
            <v>1400014</v>
          </cell>
          <cell r="S560" t="str">
            <v>東京都品川区大井4-4-2</v>
          </cell>
          <cell r="T560" t="str">
            <v>代表取締役</v>
          </cell>
          <cell r="U560" t="str">
            <v>山口　浩ニ</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高本</v>
          </cell>
          <cell r="I561" t="str">
            <v>米山</v>
          </cell>
          <cell r="J561" t="str">
            <v>自動車課</v>
          </cell>
          <cell r="K561" t="str">
            <v>中国</v>
          </cell>
          <cell r="L561" t="str">
            <v>株式会社ハマダ</v>
          </cell>
          <cell r="M561" t="str">
            <v>生産技術課</v>
          </cell>
          <cell r="N561" t="str">
            <v>課長</v>
          </cell>
          <cell r="O561" t="str">
            <v>大石　豊</v>
          </cell>
          <cell r="P561" t="str">
            <v>082-281-6341</v>
          </cell>
          <cell r="Q561" t="str">
            <v>seigi-f@kk-hamada.co.jp</v>
          </cell>
          <cell r="R561">
            <v>7350029</v>
          </cell>
          <cell r="S561" t="str">
            <v>広島県安芸郡府中町茂陰1-9-41</v>
          </cell>
          <cell r="T561" t="str">
            <v>代表取締役</v>
          </cell>
          <cell r="U561" t="str">
            <v>濵田　忠彦</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米山</v>
          </cell>
          <cell r="I562" t="str">
            <v>中間</v>
          </cell>
          <cell r="J562" t="str">
            <v>自動車課</v>
          </cell>
          <cell r="K562" t="str">
            <v>関東</v>
          </cell>
          <cell r="L562" t="str">
            <v>株式会社今橋製作所</v>
          </cell>
          <cell r="M562" t="str">
            <v/>
          </cell>
          <cell r="N562" t="str">
            <v>代表取締役社長</v>
          </cell>
          <cell r="O562" t="str">
            <v>今橋　正守</v>
          </cell>
          <cell r="P562" t="str">
            <v>0294-39-1161</v>
          </cell>
          <cell r="Q562" t="str">
            <v>ims@imahashi-ss.jp</v>
          </cell>
          <cell r="R562">
            <v>3191301</v>
          </cell>
          <cell r="S562" t="str">
            <v>茨城県日立市十王町伊師20-42　　　　　　　　　　　　　　　　　　　　　　　　　　　　　　　　</v>
          </cell>
          <cell r="T562" t="str">
            <v>代表取締役社長</v>
          </cell>
          <cell r="U562" t="str">
            <v>今橋　正守</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米山</v>
          </cell>
          <cell r="I563" t="str">
            <v>中間</v>
          </cell>
          <cell r="J563" t="str">
            <v>情通課</v>
          </cell>
          <cell r="K563" t="str">
            <v>東北</v>
          </cell>
          <cell r="L563" t="str">
            <v>日本ケミコン株式会社</v>
          </cell>
          <cell r="M563" t="str">
            <v/>
          </cell>
          <cell r="N563" t="str">
            <v>第二製品開発部長</v>
          </cell>
          <cell r="O563" t="str">
            <v>仲秋健太郎</v>
          </cell>
          <cell r="P563" t="str">
            <v>0238-84-2882</v>
          </cell>
          <cell r="Q563" t="str">
            <v>nakaaki@y.nippon.chemi-con.co.jp</v>
          </cell>
          <cell r="R563">
            <v>9938511</v>
          </cell>
          <cell r="S563" t="str">
            <v>山形県長井市幸町1番1号</v>
          </cell>
          <cell r="T563" t="str">
            <v>代表取締役社長</v>
          </cell>
          <cell r="U563" t="str">
            <v>内山　郁夫</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高本</v>
          </cell>
          <cell r="I564" t="str">
            <v>米山</v>
          </cell>
          <cell r="J564" t="str">
            <v>情通課</v>
          </cell>
          <cell r="K564" t="str">
            <v>関東</v>
          </cell>
          <cell r="L564" t="str">
            <v>TOCキャパシタ株式会社</v>
          </cell>
          <cell r="M564" t="str">
            <v>岡谷電機産業株式会社</v>
          </cell>
          <cell r="N564" t="str">
            <v>経営企画室長</v>
          </cell>
          <cell r="O564" t="str">
            <v>斉藤　忠</v>
          </cell>
          <cell r="P564" t="str">
            <v>03-4544-7000</v>
          </cell>
          <cell r="Q564" t="str">
            <v>Tadashi.Saitou@okayaelec.co.jp</v>
          </cell>
          <cell r="R564">
            <v>1588543</v>
          </cell>
          <cell r="S564" t="str">
            <v>東京都世田谷区等々力6-16-9</v>
          </cell>
          <cell r="T564" t="str">
            <v>代表取締役社長</v>
          </cell>
          <cell r="U564" t="str">
            <v>丸山　律夫</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米山</v>
          </cell>
          <cell r="I565" t="str">
            <v>中間</v>
          </cell>
          <cell r="J565" t="str">
            <v>バイオ課</v>
          </cell>
          <cell r="K565" t="str">
            <v>近畿</v>
          </cell>
          <cell r="L565" t="str">
            <v>大地化成株式会社</v>
          </cell>
          <cell r="M565" t="str">
            <v/>
          </cell>
          <cell r="N565" t="str">
            <v>管理部長</v>
          </cell>
          <cell r="O565" t="str">
            <v>上林　由宝</v>
          </cell>
          <cell r="P565" t="str">
            <v>079-266-5568</v>
          </cell>
          <cell r="Q565" t="str">
            <v>y-kanbayashi@towayakuhin.co.jp</v>
          </cell>
          <cell r="R565">
            <v>6712244</v>
          </cell>
          <cell r="S565" t="str">
            <v>兵庫県姫路市実法寺336-2</v>
          </cell>
          <cell r="T565" t="str">
            <v>代表取締役</v>
          </cell>
          <cell r="U565" t="str">
            <v>猪熊　俊</v>
          </cell>
        </row>
        <row r="566">
          <cell r="A566" t="str">
            <v>B21500</v>
          </cell>
          <cell r="B566" t="str">
            <v>B2150</v>
          </cell>
          <cell r="C566">
            <v>0</v>
          </cell>
          <cell r="D566" t="str">
            <v>B</v>
          </cell>
          <cell r="E566" t="str">
            <v>二次</v>
          </cell>
          <cell r="F566" t="str">
            <v>株式会社アヤボ</v>
          </cell>
          <cell r="G566" t="str">
            <v>再生可能エネルギー分野で用いられる高精度深穴ＢＴＡ工具およびソリッド・刃先交換式ドリルの製造・リサイクル処理の事業化</v>
          </cell>
          <cell r="H566" t="str">
            <v>高本</v>
          </cell>
          <cell r="I566" t="str">
            <v>米山</v>
          </cell>
          <cell r="J566" t="str">
            <v>産機課</v>
          </cell>
          <cell r="K566" t="str">
            <v>中部</v>
          </cell>
          <cell r="L566" t="str">
            <v>株式会社アヤボ</v>
          </cell>
          <cell r="M566" t="str">
            <v/>
          </cell>
          <cell r="N566" t="str">
            <v>代表取締役社長兼ＡＴＧマネージャ</v>
          </cell>
          <cell r="O566" t="str">
            <v>塚本　恵三
戸名　正英</v>
          </cell>
          <cell r="P566" t="str">
            <v>0566-71-1060</v>
          </cell>
          <cell r="Q566" t="str">
            <v>keizo@ayabo.com
masahide@ayabo.com</v>
          </cell>
          <cell r="R566">
            <v>4460045</v>
          </cell>
          <cell r="S566" t="str">
            <v>愛知県安城市横山町赤子1番地71</v>
          </cell>
          <cell r="T566" t="str">
            <v>代表取締役社長</v>
          </cell>
          <cell r="U566" t="str">
            <v>塚本　恵三</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高本</v>
          </cell>
          <cell r="I567" t="str">
            <v>徳重</v>
          </cell>
          <cell r="J567" t="str">
            <v>情通課</v>
          </cell>
          <cell r="K567" t="str">
            <v>中国</v>
          </cell>
          <cell r="L567" t="str">
            <v>グラフィカ株式会社</v>
          </cell>
          <cell r="M567" t="str">
            <v/>
          </cell>
          <cell r="N567" t="str">
            <v>専務取締役</v>
          </cell>
          <cell r="O567" t="str">
            <v>坂本　隆</v>
          </cell>
          <cell r="P567" t="str">
            <v>086-239-0010</v>
          </cell>
          <cell r="Q567" t="str">
            <v>t-sakamoto@graphica.ne.jp</v>
          </cell>
          <cell r="R567">
            <v>7038265</v>
          </cell>
          <cell r="S567" t="str">
            <v>岡山県岡山市中区倉田295-15</v>
          </cell>
          <cell r="T567" t="str">
            <v>代表取締役</v>
          </cell>
          <cell r="U567" t="str">
            <v>坂本　眞一</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高本</v>
          </cell>
          <cell r="I568" t="str">
            <v>徳重</v>
          </cell>
          <cell r="J568" t="str">
            <v>情通課</v>
          </cell>
          <cell r="K568" t="str">
            <v>中国</v>
          </cell>
          <cell r="L568" t="str">
            <v>ブルーウェーブテクノロジーズ株式会社</v>
          </cell>
          <cell r="M568" t="str">
            <v/>
          </cell>
          <cell r="N568" t="str">
            <v>取締役</v>
          </cell>
          <cell r="O568" t="str">
            <v>西川　八弘</v>
          </cell>
          <cell r="P568" t="str">
            <v>03-6423-0292</v>
          </cell>
          <cell r="Q568" t="str">
            <v>y-nishikawa2@bluewave-technologies.com</v>
          </cell>
          <cell r="R568" t="str">
            <v/>
          </cell>
          <cell r="S568" t="str">
            <v/>
          </cell>
          <cell r="T568" t="str">
            <v>代表取締役</v>
          </cell>
          <cell r="U568" t="str">
            <v>坂本　眞一</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米山</v>
          </cell>
          <cell r="I569" t="str">
            <v>高本</v>
          </cell>
          <cell r="J569" t="str">
            <v>情通課
（情経課、省エネ課）</v>
          </cell>
          <cell r="K569" t="str">
            <v>関東</v>
          </cell>
          <cell r="L569" t="str">
            <v>杉原エス・イー・アイ株式会社</v>
          </cell>
          <cell r="M569" t="str">
            <v xml:space="preserve">
経営企画室</v>
          </cell>
          <cell r="N569" t="str">
            <v xml:space="preserve">代表取締役社長
</v>
          </cell>
          <cell r="O569" t="str">
            <v>杉原 徹樹
岩田 頌平</v>
          </cell>
          <cell r="P569" t="str">
            <v>0270-25-8101</v>
          </cell>
          <cell r="Q569" t="str">
            <v>tetsuki-sugihara@ssei.co.jp
s-iwata@ssei.co.jp</v>
          </cell>
          <cell r="R569">
            <v>3720823</v>
          </cell>
          <cell r="S569" t="str">
            <v>群馬県伊勢崎市今井町313番地</v>
          </cell>
          <cell r="T569" t="str">
            <v>代表取締役社長</v>
          </cell>
          <cell r="U569" t="str">
            <v>杉原　徹樹</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米山</v>
          </cell>
          <cell r="I570" t="str">
            <v>中間</v>
          </cell>
          <cell r="J570" t="str">
            <v>繊維課</v>
          </cell>
          <cell r="K570" t="str">
            <v>九州</v>
          </cell>
          <cell r="L570" t="str">
            <v>旭化成せんい株式会社</v>
          </cell>
          <cell r="M570" t="str">
            <v>技術開発室</v>
          </cell>
          <cell r="N570" t="str">
            <v>室長</v>
          </cell>
          <cell r="O570" t="str">
            <v>塩田　英治</v>
          </cell>
          <cell r="P570" t="str">
            <v>0982-22-4201</v>
          </cell>
          <cell r="Q570" t="str">
            <v>shiota.eb@om.asahi-kasei.co.jp</v>
          </cell>
          <cell r="R570">
            <v>8820847</v>
          </cell>
          <cell r="S570" t="str">
            <v>宮崎県延岡市旭町四丁目3400番1号</v>
          </cell>
          <cell r="T570" t="str">
            <v>代表取締役社長</v>
          </cell>
          <cell r="U570" t="str">
            <v>高梨　利雄</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高本</v>
          </cell>
          <cell r="I571" t="str">
            <v>米山</v>
          </cell>
          <cell r="J571" t="str">
            <v>情通課</v>
          </cell>
          <cell r="K571" t="str">
            <v>近畿</v>
          </cell>
          <cell r="L571" t="str">
            <v>フジプレアム株式会社</v>
          </cell>
          <cell r="M571" t="str">
            <v/>
          </cell>
          <cell r="N571" t="str">
            <v>常務取締役兼ソーラープロセス事業部事業部長</v>
          </cell>
          <cell r="O571" t="str">
            <v>澁谷　尚</v>
          </cell>
          <cell r="P571" t="str">
            <v>0791-59-8118</v>
          </cell>
          <cell r="Q571" t="str">
            <v>shibuya.h@fujipream.co.jp</v>
          </cell>
          <cell r="R571">
            <v>6795165</v>
          </cell>
          <cell r="S571" t="str">
            <v>兵庫県たつの市新宮町光都1丁目490-19</v>
          </cell>
          <cell r="T571" t="str">
            <v>代表取締役社長</v>
          </cell>
          <cell r="U571" t="str">
            <v>松本　倫長</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米山</v>
          </cell>
          <cell r="I572" t="str">
            <v>高本</v>
          </cell>
          <cell r="J572" t="str">
            <v>素形材室</v>
          </cell>
          <cell r="K572" t="str">
            <v>関東</v>
          </cell>
          <cell r="L572" t="str">
            <v>理研鍛造株式会社</v>
          </cell>
          <cell r="M572" t="str">
            <v>経営管理部</v>
          </cell>
          <cell r="N572" t="str">
            <v>部長代理</v>
          </cell>
          <cell r="O572" t="str">
            <v>石岡　利彦</v>
          </cell>
          <cell r="P572" t="str">
            <v>027-251-1831</v>
          </cell>
          <cell r="Q572" t="str">
            <v>t.ishioka@riken-forge.co.jp</v>
          </cell>
          <cell r="R572">
            <v>3710846</v>
          </cell>
          <cell r="S572" t="str">
            <v>群馬県前橋市元総社町395-3</v>
          </cell>
          <cell r="T572" t="str">
            <v>代表取締役</v>
          </cell>
          <cell r="U572" t="str">
            <v>古閑　則和</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高本</v>
          </cell>
          <cell r="I573" t="str">
            <v>米山</v>
          </cell>
          <cell r="J573" t="str">
            <v>非鉄課</v>
          </cell>
          <cell r="K573" t="str">
            <v>近畿</v>
          </cell>
          <cell r="L573" t="str">
            <v>株式会社きしろ</v>
          </cell>
          <cell r="M573" t="str">
            <v>経理部</v>
          </cell>
          <cell r="N573" t="str">
            <v>部長</v>
          </cell>
          <cell r="O573" t="str">
            <v>高畑　健</v>
          </cell>
          <cell r="P573" t="str">
            <v>078-917-1223</v>
          </cell>
          <cell r="Q573" t="str">
            <v>k-talcahata@kishiro-g.co.jp</v>
          </cell>
          <cell r="R573">
            <v>6730881</v>
          </cell>
          <cell r="S573" t="str">
            <v>兵庫県明石市天文町2丁目3-20</v>
          </cell>
          <cell r="T573" t="str">
            <v>代表取締役社長</v>
          </cell>
          <cell r="U573" t="str">
            <v>松本　好隆</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米山</v>
          </cell>
          <cell r="I574" t="str">
            <v>中間</v>
          </cell>
          <cell r="J574" t="str">
            <v>自動車課</v>
          </cell>
          <cell r="K574" t="str">
            <v>関東</v>
          </cell>
          <cell r="L574" t="str">
            <v>富士重工業株式会社</v>
          </cell>
          <cell r="M574" t="str">
            <v>経営企画部</v>
          </cell>
          <cell r="N574" t="str">
            <v>担当</v>
          </cell>
          <cell r="O574" t="str">
            <v>高橋　秀明</v>
          </cell>
          <cell r="P574" t="str">
            <v>03-3347-2033</v>
          </cell>
          <cell r="Q574" t="str">
            <v>takahashihid@ho.subaru-fhi.co.jp</v>
          </cell>
          <cell r="R574">
            <v>1608316</v>
          </cell>
          <cell r="S574" t="str">
            <v>東京都新宿区西新宿1-7-2　スバルビル</v>
          </cell>
          <cell r="T574" t="str">
            <v>代表取締役社長</v>
          </cell>
          <cell r="U574" t="str">
            <v>吉永　泰之</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高本</v>
          </cell>
          <cell r="I575" t="str">
            <v>米山</v>
          </cell>
          <cell r="J575" t="str">
            <v>非鉄課</v>
          </cell>
          <cell r="K575" t="str">
            <v>中部</v>
          </cell>
          <cell r="L575" t="str">
            <v>明光工業株式会社</v>
          </cell>
          <cell r="M575" t="str">
            <v/>
          </cell>
          <cell r="N575" t="str">
            <v>代表取締役</v>
          </cell>
          <cell r="O575" t="str">
            <v>笠間　俊介</v>
          </cell>
          <cell r="P575" t="str">
            <v>0586-76-5811</v>
          </cell>
          <cell r="Q575" t="str">
            <v>shun@meiko-web.com</v>
          </cell>
          <cell r="R575">
            <v>4910823</v>
          </cell>
          <cell r="S575" t="str">
            <v>愛知県一宮市丹陽町</v>
          </cell>
          <cell r="T575" t="str">
            <v>代表取締役</v>
          </cell>
          <cell r="U575" t="str">
            <v>笠間　俊介</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米山</v>
          </cell>
          <cell r="I576" t="str">
            <v>中間</v>
          </cell>
          <cell r="J576" t="str">
            <v>自動車課</v>
          </cell>
          <cell r="K576" t="str">
            <v>関東</v>
          </cell>
          <cell r="L576" t="str">
            <v>株式会社ワーテックス</v>
          </cell>
          <cell r="M576" t="str">
            <v/>
          </cell>
          <cell r="N576" t="str">
            <v>管理部長</v>
          </cell>
          <cell r="O576" t="str">
            <v>岡部　道和</v>
          </cell>
          <cell r="P576" t="str">
            <v>0276-25-3788</v>
          </cell>
          <cell r="Q576" t="str">
            <v>m_okabe@watex-net.com</v>
          </cell>
          <cell r="R576">
            <v>3730015</v>
          </cell>
          <cell r="S576" t="str">
            <v>群馬県太田市東新町32番</v>
          </cell>
          <cell r="T576" t="str">
            <v>代表取締役社長</v>
          </cell>
          <cell r="U576" t="str">
            <v>安　俊典</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米山</v>
          </cell>
          <cell r="I577" t="str">
            <v>中間</v>
          </cell>
          <cell r="J577" t="str">
            <v>産機課</v>
          </cell>
          <cell r="K577" t="str">
            <v>東北</v>
          </cell>
          <cell r="L577" t="str">
            <v>北日本造船株式会社</v>
          </cell>
          <cell r="M577" t="str">
            <v/>
          </cell>
          <cell r="N577" t="str">
            <v>総務部長　　</v>
          </cell>
          <cell r="O577" t="str">
            <v>二部和久</v>
          </cell>
          <cell r="P577" t="str">
            <v xml:space="preserve">0178-24-4171 </v>
          </cell>
          <cell r="Q577" t="str">
            <v>nibe@kitanihonshi.com</v>
          </cell>
          <cell r="R577">
            <v>310801</v>
          </cell>
          <cell r="S577" t="str">
            <v>青森県八戸市江陽三丁目1番25号</v>
          </cell>
          <cell r="T577" t="str">
            <v>代表取締役　</v>
          </cell>
          <cell r="U577" t="str">
            <v>東　徹</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H578" t="str">
            <v>宮田</v>
          </cell>
          <cell r="I578" t="str">
            <v>中田</v>
          </cell>
          <cell r="J578" t="str">
            <v/>
          </cell>
          <cell r="K578" t="str">
            <v/>
          </cell>
          <cell r="L578" t="str">
            <v>新中央工業株式会社</v>
          </cell>
          <cell r="M578" t="str">
            <v/>
          </cell>
          <cell r="N578" t="str">
            <v>取締役営業部長（兼）技術部長　</v>
          </cell>
          <cell r="O578" t="str">
            <v>萬　宏己</v>
          </cell>
          <cell r="P578" t="str">
            <v xml:space="preserve">082-433-2984 </v>
          </cell>
          <cell r="Q578" t="str">
            <v>yorozu@shinchuo.co.jp</v>
          </cell>
          <cell r="R578">
            <v>7390268</v>
          </cell>
          <cell r="S578" t="str">
            <v>広島県東広島市八本松町宗吉1051番地</v>
          </cell>
          <cell r="T578" t="str">
            <v>代表取締役社長</v>
          </cell>
          <cell r="U578" t="str">
            <v>中西　忠彦</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H579" t="str">
            <v>宮田</v>
          </cell>
          <cell r="I579" t="str">
            <v>中田</v>
          </cell>
          <cell r="J579" t="str">
            <v/>
          </cell>
          <cell r="K579" t="str">
            <v/>
          </cell>
          <cell r="L579" t="str">
            <v>株式会社高林製作所</v>
          </cell>
          <cell r="M579" t="str">
            <v/>
          </cell>
          <cell r="N579" t="str">
            <v>専務取締役　</v>
          </cell>
          <cell r="O579" t="str">
            <v>高林　秀樹</v>
          </cell>
          <cell r="P579" t="str">
            <v>076-258-1340</v>
          </cell>
          <cell r="Q579" t="str">
            <v>h.takabayashi@takabayashi-mfg.co.jp</v>
          </cell>
          <cell r="R579">
            <v>9203134</v>
          </cell>
          <cell r="S579" t="str">
            <v>石川県金沢市金市町ニ25</v>
          </cell>
          <cell r="T579" t="str">
            <v>代表取締役社長</v>
          </cell>
          <cell r="U579" t="str">
            <v>高林　健一</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H580" t="str">
            <v>宮田</v>
          </cell>
          <cell r="I580" t="str">
            <v>中田</v>
          </cell>
          <cell r="J580" t="str">
            <v/>
          </cell>
          <cell r="K580" t="str">
            <v/>
          </cell>
          <cell r="L580" t="str">
            <v>浅下鍍金株式会社</v>
          </cell>
          <cell r="M580" t="str">
            <v/>
          </cell>
          <cell r="N580" t="str">
            <v>代表取締役　</v>
          </cell>
          <cell r="O580" t="str">
            <v>浅下　秀昭</v>
          </cell>
          <cell r="P580" t="str">
            <v xml:space="preserve">076-276-3115            </v>
          </cell>
          <cell r="Q580" t="str">
            <v>asashitamekki@nifty.com</v>
          </cell>
          <cell r="R580">
            <v>9240011</v>
          </cell>
          <cell r="S580" t="str">
            <v>石川県白山市横江町1843-7</v>
          </cell>
          <cell r="T580" t="str">
            <v>代表取締役</v>
          </cell>
          <cell r="U580" t="str">
            <v>浅下　秀昭</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H581" t="str">
            <v>宮田</v>
          </cell>
          <cell r="I581" t="str">
            <v>中田</v>
          </cell>
          <cell r="J581" t="str">
            <v/>
          </cell>
          <cell r="K581" t="str">
            <v>関東</v>
          </cell>
          <cell r="L581" t="str">
            <v>多摩川精機株式会社</v>
          </cell>
          <cell r="M581" t="str">
            <v/>
          </cell>
          <cell r="N581" t="str">
            <v>常務取締役</v>
          </cell>
          <cell r="O581" t="str">
            <v>熊谷秀夫</v>
          </cell>
          <cell r="P581" t="str">
            <v>0265-21-1811</v>
          </cell>
          <cell r="Q581" t="str">
            <v>hideo-kumagai@tamagawa-seiki.co.jp</v>
          </cell>
          <cell r="R581">
            <v>3958515</v>
          </cell>
          <cell r="S581" t="str">
            <v>長野県飯田市大休1879番地</v>
          </cell>
          <cell r="T581" t="str">
            <v>代表取締役</v>
          </cell>
          <cell r="U581" t="str">
            <v>萩本　範文</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H582" t="str">
            <v>宮田</v>
          </cell>
          <cell r="I582" t="str">
            <v>中田</v>
          </cell>
          <cell r="J582" t="str">
            <v/>
          </cell>
          <cell r="K582" t="str">
            <v>関東</v>
          </cell>
          <cell r="L582" t="str">
            <v>株式会社赤羽製作所</v>
          </cell>
          <cell r="M582" t="str">
            <v/>
          </cell>
          <cell r="N582" t="str">
            <v>代表取締役</v>
          </cell>
          <cell r="O582" t="str">
            <v>赤羽　徹</v>
          </cell>
          <cell r="P582" t="str">
            <v>0265-26-1320</v>
          </cell>
          <cell r="Q582" t="str">
            <v>info@akaba-seisakujyo.co.jp</v>
          </cell>
          <cell r="R582">
            <v>3992565</v>
          </cell>
          <cell r="S582" t="str">
            <v>長野県飯田市桐林2254番地293</v>
          </cell>
          <cell r="T582" t="str">
            <v>代表取締役</v>
          </cell>
          <cell r="U582" t="str">
            <v>赤羽　徹</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H583" t="str">
            <v>宮田</v>
          </cell>
          <cell r="I583" t="str">
            <v>中田</v>
          </cell>
          <cell r="J583" t="str">
            <v/>
          </cell>
          <cell r="K583" t="str">
            <v>関東</v>
          </cell>
          <cell r="L583" t="str">
            <v>株式会社エヌ・イー</v>
          </cell>
          <cell r="M583" t="str">
            <v/>
          </cell>
          <cell r="N583" t="str">
            <v>総務部長</v>
          </cell>
          <cell r="O583" t="str">
            <v>矢澤　博文</v>
          </cell>
          <cell r="P583" t="str">
            <v>0265-25-5567</v>
          </cell>
          <cell r="Q583" t="str">
            <v>h_yazawa@ne-co.jp</v>
          </cell>
          <cell r="R583">
            <v>3950154</v>
          </cell>
          <cell r="S583" t="str">
            <v>長野県飯田市下殿岡51番地6</v>
          </cell>
          <cell r="T583" t="str">
            <v>代表取締役</v>
          </cell>
          <cell r="U583" t="str">
            <v>金田　功治</v>
          </cell>
        </row>
        <row r="584">
          <cell r="A584" t="str">
            <v>C30040</v>
          </cell>
          <cell r="B584" t="str">
            <v>C3004</v>
          </cell>
          <cell r="C584">
            <v>0</v>
          </cell>
          <cell r="D584" t="str">
            <v>C</v>
          </cell>
          <cell r="E584" t="str">
            <v>二次</v>
          </cell>
          <cell r="F584" t="str">
            <v>東北電子工業株式会社</v>
          </cell>
          <cell r="G584" t="str">
            <v>自動車内装品の製造設備の導入</v>
          </cell>
          <cell r="H584" t="str">
            <v>宮田</v>
          </cell>
          <cell r="I584" t="str">
            <v>中田</v>
          </cell>
          <cell r="J584" t="str">
            <v/>
          </cell>
          <cell r="K584" t="str">
            <v>東北</v>
          </cell>
          <cell r="L584" t="str">
            <v>東北電子工業株式会社</v>
          </cell>
          <cell r="M584" t="str">
            <v/>
          </cell>
          <cell r="N584" t="str">
            <v>取締役管理部長</v>
          </cell>
          <cell r="O584" t="str">
            <v>茂貫　孝子</v>
          </cell>
          <cell r="P584" t="str">
            <v>0225-86-6007</v>
          </cell>
          <cell r="Q584" t="str">
            <v>monuki@satorick.co.jp</v>
          </cell>
          <cell r="R584">
            <v>9871103</v>
          </cell>
          <cell r="S584" t="str">
            <v>宮城県石巻市北村字俵庭五18</v>
          </cell>
          <cell r="T584" t="str">
            <v>代表取締役社長</v>
          </cell>
          <cell r="U584" t="str">
            <v>渡邉　篤</v>
          </cell>
        </row>
        <row r="585">
          <cell r="A585" t="str">
            <v>C30041</v>
          </cell>
          <cell r="B585" t="str">
            <v>C3004</v>
          </cell>
          <cell r="C585">
            <v>1</v>
          </cell>
          <cell r="D585" t="str">
            <v>C</v>
          </cell>
          <cell r="E585" t="str">
            <v>二次</v>
          </cell>
          <cell r="F585" t="str">
            <v>株式会社緒方製作所</v>
          </cell>
          <cell r="G585" t="str">
            <v>自動車内装品の製造設備の導入</v>
          </cell>
          <cell r="H585" t="str">
            <v>宮田</v>
          </cell>
          <cell r="I585" t="str">
            <v>中田</v>
          </cell>
          <cell r="J585" t="str">
            <v/>
          </cell>
          <cell r="K585" t="str">
            <v>東北</v>
          </cell>
          <cell r="L585" t="str">
            <v>株式会社緒方製作所</v>
          </cell>
          <cell r="M585" t="str">
            <v/>
          </cell>
          <cell r="N585" t="str">
            <v>取締役管理部長</v>
          </cell>
          <cell r="O585" t="str">
            <v>小林　輝隆</v>
          </cell>
          <cell r="P585" t="str">
            <v>0229-39-0532</v>
          </cell>
          <cell r="Q585" t="str">
            <v>terutaka.kobayashi@ogata-ss.jp</v>
          </cell>
          <cell r="R585">
            <v>9894415</v>
          </cell>
          <cell r="S585" t="str">
            <v>宮城県大崎市田尻字町尻15番地の1</v>
          </cell>
          <cell r="T585" t="str">
            <v>代表取締役</v>
          </cell>
          <cell r="U585" t="str">
            <v>高橋　一宏</v>
          </cell>
        </row>
        <row r="586">
          <cell r="A586" t="str">
            <v>C30042</v>
          </cell>
          <cell r="B586" t="str">
            <v>C3004</v>
          </cell>
          <cell r="C586">
            <v>2</v>
          </cell>
          <cell r="D586" t="str">
            <v>C</v>
          </cell>
          <cell r="E586" t="str">
            <v>二次</v>
          </cell>
          <cell r="F586" t="str">
            <v>東北レジスタ株式会社</v>
          </cell>
          <cell r="G586" t="str">
            <v>自動車内装品の製造設備の導入</v>
          </cell>
          <cell r="H586" t="str">
            <v>宮田</v>
          </cell>
          <cell r="I586" t="str">
            <v>中田</v>
          </cell>
          <cell r="J586" t="str">
            <v/>
          </cell>
          <cell r="K586" t="str">
            <v>東北</v>
          </cell>
          <cell r="L586" t="str">
            <v>東北レジスタ株式会社</v>
          </cell>
          <cell r="M586" t="str">
            <v/>
          </cell>
          <cell r="N586" t="str">
            <v>取締役　</v>
          </cell>
          <cell r="O586" t="str">
            <v>奥谷　伝</v>
          </cell>
          <cell r="P586" t="str">
            <v>0225-62-3474</v>
          </cell>
          <cell r="Q586" t="str">
            <v>okuya.108@satorick.co.jp</v>
          </cell>
          <cell r="R586">
            <v>9860103</v>
          </cell>
          <cell r="S586" t="str">
            <v>宮城県石巻市中島字新石湊71番地</v>
          </cell>
          <cell r="T586" t="str">
            <v>取締役社長</v>
          </cell>
          <cell r="U586" t="str">
            <v>奥谷　伝</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H587" t="str">
            <v>宮田</v>
          </cell>
          <cell r="I587" t="str">
            <v>中田</v>
          </cell>
          <cell r="J587" t="str">
            <v/>
          </cell>
          <cell r="K587" t="str">
            <v>東北</v>
          </cell>
          <cell r="L587" t="str">
            <v>有限会社渡辺鋳造所</v>
          </cell>
          <cell r="M587" t="str">
            <v/>
          </cell>
          <cell r="N587" t="str">
            <v>専務取締役</v>
          </cell>
          <cell r="O587" t="str">
            <v>渡辺　隆介</v>
          </cell>
          <cell r="P587" t="str">
            <v>023-643-7010</v>
          </cell>
          <cell r="Q587" t="str">
            <v>ryu_watanabe@apost.plala.or.jp</v>
          </cell>
          <cell r="R587">
            <v>9902351</v>
          </cell>
          <cell r="S587" t="str">
            <v>山形県山形市鋳物町21番地</v>
          </cell>
          <cell r="T587" t="str">
            <v>代表取締役</v>
          </cell>
          <cell r="U587" t="str">
            <v>渡辺　利隆</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H588" t="str">
            <v>宮田</v>
          </cell>
          <cell r="I588" t="str">
            <v>中田</v>
          </cell>
          <cell r="J588" t="str">
            <v/>
          </cell>
          <cell r="K588" t="str">
            <v>東北</v>
          </cell>
          <cell r="L588" t="str">
            <v>株式会社ナガセ</v>
          </cell>
          <cell r="M588" t="str">
            <v/>
          </cell>
          <cell r="N588" t="str">
            <v>常務取締役</v>
          </cell>
          <cell r="O588" t="str">
            <v>長瀬　真一</v>
          </cell>
          <cell r="P588" t="str">
            <v>023-645-5211</v>
          </cell>
          <cell r="Q588" t="str">
            <v>info@c-nagase.co.jp</v>
          </cell>
          <cell r="R588">
            <v>9902345</v>
          </cell>
          <cell r="S588" t="str">
            <v>山形県山形市富神台10番地</v>
          </cell>
          <cell r="T588" t="str">
            <v>代表取締役</v>
          </cell>
          <cell r="U588" t="str">
            <v>長瀬　健一</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H589" t="str">
            <v>中田</v>
          </cell>
          <cell r="I589" t="str">
            <v>宮田</v>
          </cell>
          <cell r="J589" t="str">
            <v/>
          </cell>
          <cell r="K589" t="str">
            <v>九州</v>
          </cell>
          <cell r="L589" t="str">
            <v>オリンピア工業株式会社</v>
          </cell>
          <cell r="M589" t="str">
            <v/>
          </cell>
          <cell r="N589" t="str">
            <v>常務取締役</v>
          </cell>
          <cell r="O589" t="str">
            <v>竹内　祥晃</v>
          </cell>
          <cell r="P589" t="str">
            <v>042-525-3421</v>
          </cell>
          <cell r="Q589" t="str">
            <v>yoshi_takeuchi@olympia-burner.co.jp</v>
          </cell>
          <cell r="R589">
            <v>1900013</v>
          </cell>
          <cell r="S589" t="str">
            <v>東京都立川市富士見町7-33-28</v>
          </cell>
          <cell r="T589" t="str">
            <v>代表取締役社長</v>
          </cell>
          <cell r="U589" t="str">
            <v>宮原　英輔</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H590" t="str">
            <v>中田</v>
          </cell>
          <cell r="I590" t="str">
            <v>宮田</v>
          </cell>
          <cell r="J590" t="str">
            <v/>
          </cell>
          <cell r="K590" t="str">
            <v>九州</v>
          </cell>
          <cell r="L590" t="str">
            <v>九州オリンピア工業株式会社</v>
          </cell>
          <cell r="M590" t="str">
            <v/>
          </cell>
          <cell r="N590" t="str">
            <v>総務課長</v>
          </cell>
          <cell r="O590" t="str">
            <v>竹内　一晃</v>
          </cell>
          <cell r="P590" t="str">
            <v>0985-75-8281</v>
          </cell>
          <cell r="Q590" t="str">
            <v>kazuaki_takeuchi@olympia-burner.co.jp</v>
          </cell>
          <cell r="R590">
            <v>8801106</v>
          </cell>
          <cell r="S590" t="str">
            <v>宮崎県東諸県郡国富町森永2964-5</v>
          </cell>
          <cell r="T590" t="str">
            <v>代表取締役社長</v>
          </cell>
          <cell r="U590" t="str">
            <v>宮原　英輔</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H591" t="str">
            <v>中田</v>
          </cell>
          <cell r="I591" t="str">
            <v>宮田</v>
          </cell>
          <cell r="J591" t="str">
            <v/>
          </cell>
          <cell r="K591" t="str">
            <v>九州</v>
          </cell>
          <cell r="L591" t="str">
            <v>三菱電機クレジット株式会社</v>
          </cell>
          <cell r="M591" t="str">
            <v>九州支店　第一営業課</v>
          </cell>
          <cell r="N591" t="str">
            <v/>
          </cell>
          <cell r="O591" t="str">
            <v>坂本　知昭</v>
          </cell>
          <cell r="P591" t="str">
            <v>092-721-2325</v>
          </cell>
          <cell r="Q591" t="str">
            <v>sakamotot@credit.co.jp</v>
          </cell>
          <cell r="R591">
            <v>8100001</v>
          </cell>
          <cell r="S591" t="str">
            <v>福岡市中央区天神2-12-1（天神ビル4Ｆ）</v>
          </cell>
          <cell r="T591" t="str">
            <v>代表取締役社長</v>
          </cell>
          <cell r="U591" t="str">
            <v>井口　弘義</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H592" t="str">
            <v>中田</v>
          </cell>
          <cell r="I592" t="str">
            <v>宮田</v>
          </cell>
          <cell r="J592" t="str">
            <v/>
          </cell>
          <cell r="K592" t="str">
            <v/>
          </cell>
          <cell r="L592" t="str">
            <v>共栄エンジニアリング株式会社</v>
          </cell>
          <cell r="M592" t="str">
            <v/>
          </cell>
          <cell r="N592" t="str">
            <v>取締役</v>
          </cell>
          <cell r="O592" t="str">
            <v>小出　英則</v>
          </cell>
          <cell r="P592" t="str">
            <v>0250-61-2400</v>
          </cell>
          <cell r="Q592" t="str">
            <v>h-koide@kyoeieng.co.jp</v>
          </cell>
          <cell r="R592">
            <v>9591961</v>
          </cell>
          <cell r="S592" t="str">
            <v>新潟県阿賀野市山倉1912-2</v>
          </cell>
          <cell r="T592" t="str">
            <v>代表取締役</v>
          </cell>
          <cell r="U592" t="str">
            <v>安倍　佳照</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H593" t="str">
            <v>中田</v>
          </cell>
          <cell r="I593" t="str">
            <v>宮田</v>
          </cell>
          <cell r="J593" t="str">
            <v/>
          </cell>
          <cell r="K593" t="str">
            <v/>
          </cell>
          <cell r="L593" t="str">
            <v>株式会社沖縄ウェルネス</v>
          </cell>
          <cell r="M593" t="str">
            <v/>
          </cell>
          <cell r="N593" t="str">
            <v>監査役</v>
          </cell>
          <cell r="O593" t="str">
            <v>上林山　章</v>
          </cell>
          <cell r="P593" t="str">
            <v>098-937-8944</v>
          </cell>
          <cell r="Q593" t="str">
            <v>akanbeshiyama@okinawawellness.net</v>
          </cell>
          <cell r="R593">
            <v>9000036</v>
          </cell>
          <cell r="S593" t="str">
            <v>沖縄県那覇市西二丁目16番3号2-6号</v>
          </cell>
          <cell r="T593" t="str">
            <v>代表取締役</v>
          </cell>
          <cell r="U593" t="str">
            <v>熊本　洋一</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H594" t="str">
            <v>中田</v>
          </cell>
          <cell r="I594" t="str">
            <v>宮田</v>
          </cell>
          <cell r="J594" t="str">
            <v/>
          </cell>
          <cell r="K594" t="str">
            <v/>
          </cell>
          <cell r="L594" t="str">
            <v>株式会社ダイイチ</v>
          </cell>
          <cell r="M594" t="str">
            <v/>
          </cell>
          <cell r="N594" t="str">
            <v>代表取締役</v>
          </cell>
          <cell r="O594" t="str">
            <v>下河邉　行高</v>
          </cell>
          <cell r="P594" t="str">
            <v>0244-26-8538</v>
          </cell>
          <cell r="Q594" t="str">
            <v>yukitaka.shimokobe@daiichi-rmpc.com</v>
          </cell>
          <cell r="R594">
            <v>9792453</v>
          </cell>
          <cell r="S594" t="str">
            <v>福島県南相馬市鹿島区小池字善徳241-1</v>
          </cell>
          <cell r="T594" t="str">
            <v>代表取締役</v>
          </cell>
          <cell r="U594" t="str">
            <v>下河邉　行高</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H595" t="str">
            <v>中田</v>
          </cell>
          <cell r="I595" t="str">
            <v>宮田</v>
          </cell>
          <cell r="J595" t="str">
            <v/>
          </cell>
          <cell r="K595" t="str">
            <v/>
          </cell>
          <cell r="L595" t="str">
            <v>株式会社ベティスミス</v>
          </cell>
          <cell r="M595" t="str">
            <v>開発部</v>
          </cell>
          <cell r="N595" t="str">
            <v/>
          </cell>
          <cell r="O595" t="str">
            <v>柏　　卓美</v>
          </cell>
          <cell r="P595" t="str">
            <v>086-473-4460</v>
          </cell>
          <cell r="Q595" t="str">
            <v>betty@betty.co.jp</v>
          </cell>
          <cell r="R595">
            <v>7110906</v>
          </cell>
          <cell r="S595" t="str">
            <v>岡山県倉敷市児島下の町5-2-70</v>
          </cell>
          <cell r="T595" t="str">
            <v>代表取締役社長</v>
          </cell>
          <cell r="U595" t="str">
            <v>大島　康弘</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H596" t="str">
            <v>中田</v>
          </cell>
          <cell r="I596" t="str">
            <v>宮田</v>
          </cell>
          <cell r="J596" t="str">
            <v/>
          </cell>
          <cell r="K596" t="str">
            <v/>
          </cell>
          <cell r="L596" t="str">
            <v>徳島大島被服株式会社</v>
          </cell>
          <cell r="M596" t="str">
            <v/>
          </cell>
          <cell r="N596" t="str">
            <v/>
          </cell>
          <cell r="O596" t="str">
            <v/>
          </cell>
          <cell r="P596" t="str">
            <v/>
          </cell>
          <cell r="Q596" t="str">
            <v/>
          </cell>
          <cell r="R596">
            <v>7110906</v>
          </cell>
          <cell r="S596" t="str">
            <v>岡山県倉敷市児島下の町5-2-70</v>
          </cell>
          <cell r="T596" t="str">
            <v>代表取締役</v>
          </cell>
          <cell r="U596" t="str">
            <v>大島　邦雄</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H597" t="str">
            <v>中田</v>
          </cell>
          <cell r="I597" t="str">
            <v>宮田</v>
          </cell>
          <cell r="J597" t="str">
            <v/>
          </cell>
          <cell r="K597" t="str">
            <v/>
          </cell>
          <cell r="L597" t="str">
            <v>徳島三加茂ソーイング株式会社</v>
          </cell>
          <cell r="M597" t="str">
            <v/>
          </cell>
          <cell r="N597" t="str">
            <v/>
          </cell>
          <cell r="O597" t="str">
            <v/>
          </cell>
          <cell r="P597" t="str">
            <v/>
          </cell>
          <cell r="Q597" t="str">
            <v/>
          </cell>
          <cell r="R597">
            <v>7110906</v>
          </cell>
          <cell r="S597" t="str">
            <v>岡山県倉敷市児島下の町5-2-70</v>
          </cell>
          <cell r="T597" t="str">
            <v>代表取締役</v>
          </cell>
          <cell r="U597" t="str">
            <v>大島　康弘</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H598" t="str">
            <v>中田</v>
          </cell>
          <cell r="I598" t="str">
            <v>宮田</v>
          </cell>
          <cell r="J598" t="str">
            <v/>
          </cell>
          <cell r="K598" t="str">
            <v/>
          </cell>
          <cell r="L598" t="str">
            <v>株式会社ウエルズ</v>
          </cell>
          <cell r="M598" t="str">
            <v/>
          </cell>
          <cell r="N598" t="str">
            <v/>
          </cell>
          <cell r="O598" t="str">
            <v/>
          </cell>
          <cell r="P598" t="str">
            <v/>
          </cell>
          <cell r="Q598" t="str">
            <v/>
          </cell>
          <cell r="R598">
            <v>7110906</v>
          </cell>
          <cell r="S598" t="str">
            <v>岡山県倉敷市児島下の町5-2-70</v>
          </cell>
          <cell r="T598" t="str">
            <v>代表取締役社長</v>
          </cell>
          <cell r="U598" t="str">
            <v>山下　宏平</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H599" t="str">
            <v>宮田</v>
          </cell>
          <cell r="I599" t="str">
            <v>中田</v>
          </cell>
          <cell r="J599" t="str">
            <v/>
          </cell>
          <cell r="K599" t="str">
            <v>関東</v>
          </cell>
          <cell r="L599" t="str">
            <v>加治金属工業株式会社</v>
          </cell>
          <cell r="M599" t="str">
            <v>業務本部</v>
          </cell>
          <cell r="N599" t="str">
            <v>本部長</v>
          </cell>
          <cell r="O599" t="str">
            <v>山田　豊</v>
          </cell>
          <cell r="P599" t="str">
            <v xml:space="preserve">028-636-7011 </v>
          </cell>
          <cell r="Q599" t="str">
            <v>y-yamada@kajimetal.co.jp</v>
          </cell>
          <cell r="R599">
            <v>3200833</v>
          </cell>
          <cell r="S599" t="str">
            <v>栃木県宇都宮市不動前2-2-46</v>
          </cell>
          <cell r="T599" t="str">
            <v>代表取締役</v>
          </cell>
          <cell r="U599" t="str">
            <v>加治　康正</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H600" t="str">
            <v>宮田</v>
          </cell>
          <cell r="I600" t="str">
            <v>中田</v>
          </cell>
          <cell r="J600" t="str">
            <v/>
          </cell>
          <cell r="K600" t="str">
            <v>関東</v>
          </cell>
          <cell r="L600" t="str">
            <v>平和産業株式会社</v>
          </cell>
          <cell r="M600" t="str">
            <v/>
          </cell>
          <cell r="N600" t="str">
            <v>製造部長</v>
          </cell>
          <cell r="O600" t="str">
            <v>大石　晴夫</v>
          </cell>
          <cell r="P600" t="str">
            <v>047-435-2430</v>
          </cell>
          <cell r="Q600" t="str">
            <v>ohishi@heiwasangyo.co.jp</v>
          </cell>
          <cell r="R600">
            <v>2730024</v>
          </cell>
          <cell r="S600" t="str">
            <v>千葉県船橋市海神町南1-1544-10</v>
          </cell>
          <cell r="T600" t="str">
            <v>代表取締役社長</v>
          </cell>
          <cell r="U600" t="str">
            <v>八尾　泰弘</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H601" t="str">
            <v>中田</v>
          </cell>
          <cell r="I601" t="str">
            <v>宮田</v>
          </cell>
          <cell r="J601" t="str">
            <v/>
          </cell>
          <cell r="K601" t="str">
            <v/>
          </cell>
          <cell r="L601" t="str">
            <v>株式会社ＤＳコーポレーション</v>
          </cell>
          <cell r="M601" t="str">
            <v/>
          </cell>
          <cell r="N601" t="str">
            <v>代表取締役</v>
          </cell>
          <cell r="O601" t="str">
            <v>西林　利弥</v>
          </cell>
          <cell r="P601" t="str">
            <v>0859-30-3725</v>
          </cell>
          <cell r="Q601" t="str">
            <v>nishibayashi@dueller.com</v>
          </cell>
          <cell r="R601">
            <v>6840075</v>
          </cell>
          <cell r="S601" t="str">
            <v>鳥取県境港市西工業団地56-1</v>
          </cell>
          <cell r="T601" t="str">
            <v>代表取締役</v>
          </cell>
          <cell r="U601" t="str">
            <v>西林　利弥</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H602" t="str">
            <v>中田</v>
          </cell>
          <cell r="I602" t="str">
            <v>宮田</v>
          </cell>
          <cell r="J602" t="str">
            <v/>
          </cell>
          <cell r="K602" t="str">
            <v/>
          </cell>
          <cell r="L602" t="str">
            <v>ユニオンエンジニアリング株式会社</v>
          </cell>
          <cell r="M602" t="str">
            <v/>
          </cell>
          <cell r="N602" t="str">
            <v>代表取締役</v>
          </cell>
          <cell r="O602" t="str">
            <v>岩間　幸雄</v>
          </cell>
          <cell r="P602" t="str">
            <v>048-956-8111</v>
          </cell>
          <cell r="Q602" t="str">
            <v>union@unioneng.com</v>
          </cell>
          <cell r="R602">
            <v>3410035</v>
          </cell>
          <cell r="S602" t="str">
            <v>埼玉県三郷市鷹野5丁目353番地</v>
          </cell>
          <cell r="T602" t="str">
            <v>代表取締役</v>
          </cell>
          <cell r="U602" t="str">
            <v>岩間　幸雄</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3" t="str">
            <v>中田</v>
          </cell>
          <cell r="I603" t="str">
            <v>宮田</v>
          </cell>
          <cell r="J603" t="str">
            <v/>
          </cell>
          <cell r="K603" t="str">
            <v>中国</v>
          </cell>
          <cell r="L603" t="str">
            <v>株式会社ワイテック</v>
          </cell>
          <cell r="M603" t="str">
            <v>経営企画部　企画管理グループ</v>
          </cell>
          <cell r="N603" t="str">
            <v>主任</v>
          </cell>
          <cell r="O603" t="str">
            <v>藤野本　昌輝</v>
          </cell>
          <cell r="P603" t="str">
            <v>082-823-2351</v>
          </cell>
          <cell r="Q603" t="str">
            <v>fujinomm@ytec-gr.co.jp</v>
          </cell>
          <cell r="R603">
            <v>7360003</v>
          </cell>
          <cell r="S603" t="str">
            <v>広島県安芸郡海田町曽田3-74</v>
          </cell>
          <cell r="T603" t="str">
            <v>代表取締役</v>
          </cell>
          <cell r="U603" t="str">
            <v>山本　周二</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4" t="str">
            <v>中田</v>
          </cell>
          <cell r="I604" t="str">
            <v>宮田</v>
          </cell>
          <cell r="J604" t="str">
            <v/>
          </cell>
          <cell r="K604" t="str">
            <v>中国</v>
          </cell>
          <cell r="L604" t="str">
            <v>株式会社オートテクニカ</v>
          </cell>
          <cell r="M604" t="str">
            <v>株式会社ワイテック　経営企画部　企画管理グループ</v>
          </cell>
          <cell r="N604" t="str">
            <v/>
          </cell>
          <cell r="O604" t="str">
            <v>菅沢　行人</v>
          </cell>
          <cell r="P604" t="str">
            <v>082-823-2351</v>
          </cell>
          <cell r="Q604" t="str">
            <v>sugasawa-y@ytec-gr.co.jp</v>
          </cell>
          <cell r="R604">
            <v>7360003</v>
          </cell>
          <cell r="S604" t="str">
            <v>広島県安芸郡海田町曽田3-74</v>
          </cell>
          <cell r="T604" t="str">
            <v>代表取締役</v>
          </cell>
          <cell r="U604" t="str">
            <v>川上　浩三</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H605" t="str">
            <v>宮田</v>
          </cell>
          <cell r="I605" t="str">
            <v>中田</v>
          </cell>
          <cell r="J605" t="str">
            <v/>
          </cell>
          <cell r="K605" t="str">
            <v>中部</v>
          </cell>
          <cell r="L605" t="str">
            <v>天龍エアロコンポーネント株式会社</v>
          </cell>
          <cell r="M605" t="str">
            <v/>
          </cell>
          <cell r="N605" t="str">
            <v>技術・品質本部長</v>
          </cell>
          <cell r="O605" t="str">
            <v>中村　勇</v>
          </cell>
          <cell r="P605" t="str">
            <v>058-382-6431</v>
          </cell>
          <cell r="Q605" t="str">
            <v>inakamura@tenryu-aero.co.jp</v>
          </cell>
          <cell r="R605">
            <v>5040814</v>
          </cell>
          <cell r="S605" t="str">
            <v>岐阜県各務原市蘇原興亜町1-1</v>
          </cell>
          <cell r="T605" t="str">
            <v>代表取締役社長</v>
          </cell>
          <cell r="U605" t="str">
            <v>志賀　一弘</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H606" t="str">
            <v>宮田</v>
          </cell>
          <cell r="I606" t="str">
            <v>中田</v>
          </cell>
          <cell r="J606" t="str">
            <v/>
          </cell>
          <cell r="K606" t="str">
            <v>中部</v>
          </cell>
          <cell r="L606" t="str">
            <v>榎本ビーエー株式会社</v>
          </cell>
          <cell r="M606" t="str">
            <v/>
          </cell>
          <cell r="N606" t="str">
            <v>専務取締役</v>
          </cell>
          <cell r="O606" t="str">
            <v>奥村　啄二</v>
          </cell>
          <cell r="P606" t="str">
            <v>058-389-7433</v>
          </cell>
          <cell r="Q606" t="str">
            <v>okumura@enomotoweb.com</v>
          </cell>
          <cell r="R606">
            <v>5040814</v>
          </cell>
          <cell r="S606" t="str">
            <v>岐阜県各務原市蘇原興亜町5-10</v>
          </cell>
          <cell r="T606" t="str">
            <v>代表取締役社長</v>
          </cell>
          <cell r="U606" t="str">
            <v>榎本　尚浩</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H607" t="str">
            <v>宮田</v>
          </cell>
          <cell r="I607" t="str">
            <v>中田</v>
          </cell>
          <cell r="J607" t="str">
            <v/>
          </cell>
          <cell r="K607" t="str">
            <v>中部</v>
          </cell>
          <cell r="L607" t="str">
            <v>株式会社水野鉄工所</v>
          </cell>
          <cell r="M607" t="str">
            <v/>
          </cell>
          <cell r="N607" t="str">
            <v>専務取締役</v>
          </cell>
          <cell r="O607" t="str">
            <v>菊田　強志</v>
          </cell>
          <cell r="P607" t="str">
            <v>0575-21-5511</v>
          </cell>
          <cell r="Q607" t="str">
            <v>t-kikuta@miztec.jp</v>
          </cell>
          <cell r="R607">
            <v>5013146</v>
          </cell>
          <cell r="S607" t="str">
            <v>岐阜県岐阜市芥見嵯峨1-150</v>
          </cell>
          <cell r="T607" t="str">
            <v>代表取締役社長</v>
          </cell>
          <cell r="U607" t="str">
            <v>水野　辰博</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H608" t="str">
            <v>宮田</v>
          </cell>
          <cell r="I608" t="str">
            <v>中田</v>
          </cell>
          <cell r="J608" t="str">
            <v/>
          </cell>
          <cell r="K608" t="str">
            <v>中部</v>
          </cell>
          <cell r="L608" t="str">
            <v>徳田工業株式会社</v>
          </cell>
          <cell r="M608" t="str">
            <v>総務部</v>
          </cell>
          <cell r="N608" t="str">
            <v/>
          </cell>
          <cell r="O608" t="str">
            <v>吉井　高志</v>
          </cell>
          <cell r="P608" t="str">
            <v>058-380-0003</v>
          </cell>
          <cell r="Q608" t="str">
            <v>yoshii@tokuda.co.jp</v>
          </cell>
          <cell r="R608">
            <v>5040957</v>
          </cell>
          <cell r="S608" t="str">
            <v>岐阜県各務原市金属団地209</v>
          </cell>
          <cell r="T608" t="str">
            <v>代表取締役社長</v>
          </cell>
          <cell r="U608" t="str">
            <v>徳田　泰昭</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H609" t="str">
            <v>中田</v>
          </cell>
          <cell r="I609" t="str">
            <v>宮田</v>
          </cell>
          <cell r="J609" t="str">
            <v/>
          </cell>
          <cell r="K609" t="str">
            <v/>
          </cell>
          <cell r="L609" t="str">
            <v>株式会社　狭山金型製作所</v>
          </cell>
          <cell r="M609" t="str">
            <v/>
          </cell>
          <cell r="N609" t="str">
            <v>代表取締役</v>
          </cell>
          <cell r="O609" t="str">
            <v>大場　治</v>
          </cell>
          <cell r="P609" t="str">
            <v>04-2934-7683</v>
          </cell>
          <cell r="Q609" t="str">
            <v>o-oba@sayama-kanagata.co.jp</v>
          </cell>
          <cell r="R609">
            <v>3580014</v>
          </cell>
          <cell r="S609" t="str">
            <v>埼玉県入間市宮寺756-4</v>
          </cell>
          <cell r="T609" t="str">
            <v>代表取締役</v>
          </cell>
          <cell r="U609" t="str">
            <v>大場　治</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H610" t="str">
            <v>中田</v>
          </cell>
          <cell r="I610" t="str">
            <v>宮田</v>
          </cell>
          <cell r="J610" t="str">
            <v/>
          </cell>
          <cell r="K610" t="str">
            <v/>
          </cell>
          <cell r="L610" t="str">
            <v>株式会社アルコム</v>
          </cell>
          <cell r="M610" t="str">
            <v/>
          </cell>
          <cell r="N610" t="str">
            <v>代表取締役</v>
          </cell>
          <cell r="O610" t="str">
            <v>茄子川　直人</v>
          </cell>
          <cell r="P610" t="str">
            <v>022-348-0131</v>
          </cell>
          <cell r="Q610" t="str">
            <v>nasukawa@alcom-inc.co.jp</v>
          </cell>
          <cell r="R610">
            <v>9813341</v>
          </cell>
          <cell r="S610" t="str">
            <v>宮城県黒川郡富谷町成田9-16-2</v>
          </cell>
          <cell r="T610" t="str">
            <v>代表取締役</v>
          </cell>
          <cell r="U610" t="str">
            <v>茄子川　直人</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H611" t="str">
            <v>中田</v>
          </cell>
          <cell r="I611" t="str">
            <v>宮田</v>
          </cell>
          <cell r="J611" t="str">
            <v/>
          </cell>
          <cell r="K611" t="str">
            <v/>
          </cell>
          <cell r="L611" t="str">
            <v>株式会社　松下製作所</v>
          </cell>
          <cell r="M611" t="str">
            <v/>
          </cell>
          <cell r="N611" t="str">
            <v>専務取締役</v>
          </cell>
          <cell r="O611" t="str">
            <v>松下律子</v>
          </cell>
          <cell r="P611" t="str">
            <v>042-972-5131</v>
          </cell>
          <cell r="Q611" t="str">
            <v>soumu@matsushitaworks.co.jp</v>
          </cell>
          <cell r="R611">
            <v>3570021</v>
          </cell>
          <cell r="S611" t="str">
            <v>埼玉県飯能市双柳263-1</v>
          </cell>
          <cell r="T611" t="str">
            <v>代表取締役</v>
          </cell>
          <cell r="U611" t="str">
            <v>松下　光一</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H612" t="str">
            <v>中田</v>
          </cell>
          <cell r="I612" t="str">
            <v>宮田</v>
          </cell>
          <cell r="J612" t="str">
            <v/>
          </cell>
          <cell r="K612" t="str">
            <v/>
          </cell>
          <cell r="L612" t="str">
            <v>樋脇精工株式会社</v>
          </cell>
          <cell r="M612" t="str">
            <v/>
          </cell>
          <cell r="N612" t="str">
            <v>代表取締役</v>
          </cell>
          <cell r="O612" t="str">
            <v>松下　順紀</v>
          </cell>
          <cell r="P612" t="str">
            <v>0996-38-1111</v>
          </cell>
          <cell r="Q612" t="str">
            <v>info@hiwakiseiko.co.jp</v>
          </cell>
          <cell r="R612">
            <v>8951203</v>
          </cell>
          <cell r="S612" t="str">
            <v>鹿児島県薩摩川内市樋脇町市比野5456</v>
          </cell>
          <cell r="T612" t="str">
            <v>代表取締役</v>
          </cell>
          <cell r="U612" t="str">
            <v>松下　順紀</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H613" t="str">
            <v>中田</v>
          </cell>
          <cell r="I613" t="str">
            <v>宮田</v>
          </cell>
          <cell r="J613" t="str">
            <v/>
          </cell>
          <cell r="K613" t="str">
            <v>中部</v>
          </cell>
          <cell r="L613" t="str">
            <v>株式会社エフ・ピー・エス</v>
          </cell>
          <cell r="M613" t="str">
            <v/>
          </cell>
          <cell r="N613" t="str">
            <v>取締役</v>
          </cell>
          <cell r="O613" t="str">
            <v>町井　俊也</v>
          </cell>
          <cell r="P613" t="str">
            <v>03-5665-6951</v>
          </cell>
          <cell r="Q613" t="str">
            <v>machii@fps-inc.co.jp</v>
          </cell>
          <cell r="R613">
            <v>1350051</v>
          </cell>
          <cell r="S613" t="str">
            <v>東京都江東区枝川2丁目16-5</v>
          </cell>
          <cell r="T613" t="str">
            <v>代表取締役</v>
          </cell>
          <cell r="U613" t="str">
            <v>堀　昌司</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H614" t="str">
            <v>中田</v>
          </cell>
          <cell r="I614" t="str">
            <v>宮田</v>
          </cell>
          <cell r="J614" t="str">
            <v/>
          </cell>
          <cell r="K614" t="str">
            <v>中部</v>
          </cell>
          <cell r="L614" t="str">
            <v>河合石灰工業株式会社</v>
          </cell>
          <cell r="M614" t="str">
            <v/>
          </cell>
          <cell r="N614" t="str">
            <v>取締役企画部長　常務取締役</v>
          </cell>
          <cell r="O614" t="str">
            <v>河合　刀記夫
河合　孝治</v>
          </cell>
          <cell r="P614" t="str">
            <v>0584-71-1121</v>
          </cell>
          <cell r="Q614" t="str">
            <v>to-kawai@mail.kawai-lime.co.jp
t-kawai@mail.kawai-lime.co.jp</v>
          </cell>
          <cell r="R614">
            <v>5032213</v>
          </cell>
          <cell r="S614" t="str">
            <v>岐阜県大垣市赤坂町2093番地</v>
          </cell>
          <cell r="T614" t="str">
            <v>代表取締役社長</v>
          </cell>
          <cell r="U614" t="str">
            <v>河合　進一</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H615" t="str">
            <v>宮田</v>
          </cell>
          <cell r="I615" t="str">
            <v>中田</v>
          </cell>
          <cell r="J615" t="str">
            <v/>
          </cell>
          <cell r="K615" t="str">
            <v>近畿</v>
          </cell>
          <cell r="L615" t="str">
            <v>小川工業株式会社</v>
          </cell>
          <cell r="M615" t="str">
            <v>営業部</v>
          </cell>
          <cell r="N615" t="str">
            <v>部長</v>
          </cell>
          <cell r="O615" t="str">
            <v>酒井　敏史</v>
          </cell>
          <cell r="P615" t="str">
            <v>0736-32-2225</v>
          </cell>
          <cell r="Q615" t="str">
            <v>t-sakai@ogawa-industry.co.jp</v>
          </cell>
          <cell r="R615">
            <v>6480011</v>
          </cell>
          <cell r="S615" t="str">
            <v>和歌山県橋本市隅田町真土39番地</v>
          </cell>
          <cell r="T615" t="str">
            <v>代表取締役</v>
          </cell>
          <cell r="U615" t="str">
            <v>佐々木　惣太郎</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H616" t="str">
            <v>宮田</v>
          </cell>
          <cell r="I616" t="str">
            <v>中田</v>
          </cell>
          <cell r="J616" t="str">
            <v/>
          </cell>
          <cell r="K616" t="str">
            <v>近畿</v>
          </cell>
          <cell r="L616" t="str">
            <v>オリックス株式会社</v>
          </cell>
          <cell r="M616" t="str">
            <v>南大阪支店</v>
          </cell>
          <cell r="N616" t="str">
            <v/>
          </cell>
          <cell r="O616" t="str">
            <v>竹村 祐里</v>
          </cell>
          <cell r="P616" t="str">
            <v>072-223-0261</v>
          </cell>
          <cell r="Q616" t="str">
            <v>yuri_takemura@orix.co.jp</v>
          </cell>
          <cell r="R616">
            <v>5900947</v>
          </cell>
          <cell r="S616" t="str">
            <v>大阪府堺市熊野町西3-2-7ダイワビル</v>
          </cell>
          <cell r="T616" t="str">
            <v>代表執行役</v>
          </cell>
          <cell r="U616" t="str">
            <v>井上　亮</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H617" t="str">
            <v>宮田</v>
          </cell>
          <cell r="I617" t="str">
            <v>中田</v>
          </cell>
          <cell r="J617" t="str">
            <v/>
          </cell>
          <cell r="K617" t="str">
            <v>近畿</v>
          </cell>
          <cell r="L617" t="str">
            <v>北辰精工株式会社</v>
          </cell>
          <cell r="M617" t="str">
            <v/>
          </cell>
          <cell r="N617" t="str">
            <v>監査役</v>
          </cell>
          <cell r="O617" t="str">
            <v>今西　多栄子</v>
          </cell>
          <cell r="P617" t="str">
            <v>072-278-0367</v>
          </cell>
          <cell r="Q617" t="str">
            <v>hokushin@miracle.ocn.ne.jp</v>
          </cell>
          <cell r="R617">
            <v>5998262</v>
          </cell>
          <cell r="S617" t="str">
            <v>大阪府堺市中区八田北町307番地2</v>
          </cell>
          <cell r="T617" t="str">
            <v>代表取締役</v>
          </cell>
          <cell r="U617" t="str">
            <v>北口　満</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H618" t="str">
            <v>宮田</v>
          </cell>
          <cell r="I618" t="str">
            <v>中田</v>
          </cell>
          <cell r="J618" t="str">
            <v/>
          </cell>
          <cell r="K618" t="str">
            <v>近畿</v>
          </cell>
          <cell r="L618" t="str">
            <v>株式会社東研サーモテック</v>
          </cell>
          <cell r="M618" t="str">
            <v xml:space="preserve">
富田林工場</v>
          </cell>
          <cell r="N618" t="str">
            <v>常勤監査役
工場長</v>
          </cell>
          <cell r="O618" t="str">
            <v>松尾　肇
加藤 滋</v>
          </cell>
          <cell r="P618" t="str">
            <v>06-6714-2425
0721-24-6221</v>
          </cell>
          <cell r="Q618" t="str">
            <v>h_matsuo@tohkenthermo.co.jp
kato@tohkenthermo.co.jp</v>
          </cell>
          <cell r="R618">
            <v>5460041</v>
          </cell>
          <cell r="S618" t="str">
            <v>大阪府富田林市若松町東3-4-38</v>
          </cell>
          <cell r="T618" t="str">
            <v>代表取締役</v>
          </cell>
          <cell r="U618" t="str">
            <v>川嵜　修</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H619" t="str">
            <v>中田</v>
          </cell>
          <cell r="I619" t="str">
            <v>宮田</v>
          </cell>
          <cell r="J619" t="str">
            <v/>
          </cell>
          <cell r="K619" t="str">
            <v/>
          </cell>
          <cell r="L619" t="str">
            <v>菊地歯車株式会社</v>
          </cell>
          <cell r="M619" t="str">
            <v/>
          </cell>
          <cell r="N619" t="str">
            <v>代表取締役社長</v>
          </cell>
          <cell r="O619" t="str">
            <v>菊地　義典</v>
          </cell>
          <cell r="P619" t="str">
            <v>0284-71-4315</v>
          </cell>
          <cell r="Q619" t="str">
            <v>kikuchi@kikuchigear.co.jp</v>
          </cell>
          <cell r="R619">
            <v>3260332</v>
          </cell>
          <cell r="S619" t="str">
            <v>栃木県足利市福富新町726-30</v>
          </cell>
          <cell r="T619" t="str">
            <v>代表取締役社長</v>
          </cell>
          <cell r="U619" t="str">
            <v>菊地　義典</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H620" t="str">
            <v>中田</v>
          </cell>
          <cell r="I620" t="str">
            <v>宮田</v>
          </cell>
          <cell r="J620" t="str">
            <v/>
          </cell>
          <cell r="K620" t="str">
            <v/>
          </cell>
          <cell r="L620" t="str">
            <v>株式会社KOYO熱錬</v>
          </cell>
          <cell r="M620" t="str">
            <v/>
          </cell>
          <cell r="N620" t="str">
            <v>専務取締役</v>
          </cell>
          <cell r="O620" t="str">
            <v>杉本　卓也</v>
          </cell>
          <cell r="P620" t="str">
            <v>075-671-7121</v>
          </cell>
          <cell r="Q620" t="str">
            <v>t-sugi@koyo-kinzoku.com</v>
          </cell>
          <cell r="R620">
            <v>6018349</v>
          </cell>
          <cell r="S620" t="str">
            <v>京都市南区吉祥院池田町38</v>
          </cell>
          <cell r="T620" t="str">
            <v>代表取締役</v>
          </cell>
          <cell r="U620" t="str">
            <v>杉本　洋一</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H621" t="str">
            <v>中田</v>
          </cell>
          <cell r="I621" t="str">
            <v>宮田</v>
          </cell>
          <cell r="J621" t="str">
            <v/>
          </cell>
          <cell r="K621" t="str">
            <v/>
          </cell>
          <cell r="L621" t="str">
            <v>多摩冶金株式会社</v>
          </cell>
          <cell r="M621" t="str">
            <v/>
          </cell>
          <cell r="N621" t="str">
            <v>専務取締役</v>
          </cell>
          <cell r="O621" t="str">
            <v>山田　毅</v>
          </cell>
          <cell r="P621" t="str">
            <v>042-560-4331</v>
          </cell>
          <cell r="Q621" t="str">
            <v>t_yamada@tamayakin.co.jp</v>
          </cell>
          <cell r="R621">
            <v>2080023</v>
          </cell>
          <cell r="S621" t="str">
            <v>東京都武蔵村山市伊奈平2-77-1</v>
          </cell>
          <cell r="T621" t="str">
            <v>代表取締役</v>
          </cell>
          <cell r="U621" t="str">
            <v>山田　仁</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H622" t="str">
            <v>宮田</v>
          </cell>
          <cell r="I622" t="str">
            <v>中田</v>
          </cell>
          <cell r="J622" t="str">
            <v/>
          </cell>
          <cell r="K622" t="str">
            <v/>
          </cell>
          <cell r="L622" t="str">
            <v>ヒルタ工業株式会社</v>
          </cell>
          <cell r="M622" t="str">
            <v/>
          </cell>
          <cell r="N622" t="str">
            <v>取締役 開発本部長
吉備･総社･豊橋工場技術部長</v>
          </cell>
          <cell r="O622" t="str">
            <v>石井 淳二
田中  勝</v>
          </cell>
          <cell r="P622" t="str">
            <v>0865-66-3701
0866-96-2121</v>
          </cell>
          <cell r="Q622" t="str">
            <v>junji-ishii@hiruta-kogyo.co.jp
masaru-tanaka@hiruta-kogyo.co.jp</v>
          </cell>
          <cell r="R622">
            <v>7140062</v>
          </cell>
          <cell r="S622" t="str">
            <v>岡山県笠岡市茂平1410</v>
          </cell>
          <cell r="T622" t="str">
            <v>代表取締役社長</v>
          </cell>
          <cell r="U622" t="str">
            <v>昼田　哲士</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H623" t="str">
            <v>宮田</v>
          </cell>
          <cell r="I623" t="str">
            <v>中田</v>
          </cell>
          <cell r="J623" t="str">
            <v/>
          </cell>
          <cell r="K623" t="str">
            <v/>
          </cell>
          <cell r="L623" t="str">
            <v>株式会社 東名</v>
          </cell>
          <cell r="M623" t="str">
            <v/>
          </cell>
          <cell r="N623" t="str">
            <v>常務取締役</v>
          </cell>
          <cell r="O623" t="str">
            <v>矢野　裕代</v>
          </cell>
          <cell r="P623" t="str">
            <v>0587-32-1268</v>
          </cell>
          <cell r="Q623" t="str">
            <v>tomei@tomei-co-ltd.jp</v>
          </cell>
          <cell r="R623">
            <v>4928058</v>
          </cell>
          <cell r="S623" t="str">
            <v>愛知県稲沢市下津牛洗町43番地</v>
          </cell>
          <cell r="T623" t="str">
            <v>代表取締役社長</v>
          </cell>
          <cell r="U623" t="str">
            <v>矢野　愼史</v>
          </cell>
        </row>
        <row r="624">
          <cell r="A624" t="str">
            <v>C30200</v>
          </cell>
          <cell r="B624" t="str">
            <v>C3020</v>
          </cell>
          <cell r="C624">
            <v>0</v>
          </cell>
          <cell r="D624" t="str">
            <v>C</v>
          </cell>
          <cell r="E624" t="str">
            <v>二次</v>
          </cell>
          <cell r="F624" t="str">
            <v>葛城工業株式会社</v>
          </cell>
          <cell r="G624" t="str">
            <v>溶接レスユニットバスフレームの生産拠点分散化への対応</v>
          </cell>
          <cell r="H624" t="str">
            <v>中田</v>
          </cell>
          <cell r="I624" t="str">
            <v>宮田</v>
          </cell>
          <cell r="J624" t="str">
            <v/>
          </cell>
          <cell r="K624" t="str">
            <v>近畿</v>
          </cell>
          <cell r="L624" t="str">
            <v>葛城工業株式会社</v>
          </cell>
          <cell r="M624" t="str">
            <v/>
          </cell>
          <cell r="N624" t="str">
            <v>代表取締役社長</v>
          </cell>
          <cell r="O624" t="str">
            <v>吉岡　弘修</v>
          </cell>
          <cell r="P624" t="str">
            <v>0745-56-6335</v>
          </cell>
          <cell r="Q624" t="str">
            <v>hironobu-yoshioka@ktrg.co.jp</v>
          </cell>
          <cell r="R624">
            <v>6350804</v>
          </cell>
          <cell r="S624" t="str">
            <v>奈良県北葛城郡広陵町沢338番地</v>
          </cell>
          <cell r="T624" t="str">
            <v>代表取締役</v>
          </cell>
          <cell r="U624" t="str">
            <v>吉岡　弘修</v>
          </cell>
        </row>
        <row r="625">
          <cell r="A625" t="str">
            <v>C30201</v>
          </cell>
          <cell r="B625" t="str">
            <v>C3020</v>
          </cell>
          <cell r="C625">
            <v>1</v>
          </cell>
          <cell r="D625" t="str">
            <v>C</v>
          </cell>
          <cell r="E625" t="str">
            <v>二次</v>
          </cell>
          <cell r="F625" t="str">
            <v>株式会社林パイプ工業所</v>
          </cell>
          <cell r="G625" t="str">
            <v>溶接レスユニットバスフレームの生産拠点分散化への対応</v>
          </cell>
          <cell r="H625" t="str">
            <v>中田</v>
          </cell>
          <cell r="I625" t="str">
            <v>宮田</v>
          </cell>
          <cell r="J625" t="str">
            <v/>
          </cell>
          <cell r="K625" t="str">
            <v>近畿</v>
          </cell>
          <cell r="L625" t="str">
            <v>株式会社林パイプ工業所</v>
          </cell>
          <cell r="M625" t="str">
            <v/>
          </cell>
          <cell r="N625" t="str">
            <v>代表取締役社長</v>
          </cell>
          <cell r="O625" t="str">
            <v>林　路人</v>
          </cell>
          <cell r="P625" t="str">
            <v>06-6975-2323</v>
          </cell>
          <cell r="Q625" t="str">
            <v>hayashi@8843.net</v>
          </cell>
          <cell r="R625">
            <v>5370011</v>
          </cell>
          <cell r="S625" t="str">
            <v>大阪府大阪市東成区東今里2-15-14</v>
          </cell>
          <cell r="T625" t="str">
            <v>代表取締役</v>
          </cell>
          <cell r="U625" t="str">
            <v>林　路人</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H626" t="str">
            <v>宮田</v>
          </cell>
          <cell r="I626" t="str">
            <v>中田</v>
          </cell>
          <cell r="J626" t="str">
            <v/>
          </cell>
          <cell r="K626" t="str">
            <v>関東</v>
          </cell>
          <cell r="L626" t="str">
            <v>JASPA株式会社</v>
          </cell>
          <cell r="M626" t="str">
            <v/>
          </cell>
          <cell r="N626" t="str">
            <v>代表取締役</v>
          </cell>
          <cell r="O626" t="str">
            <v>阿部 和幸</v>
          </cell>
          <cell r="P626" t="str">
            <v>045-251-1200</v>
          </cell>
          <cell r="Q626" t="str">
            <v>k.abe@jaspa.co.jp</v>
          </cell>
          <cell r="R626">
            <v>2310063</v>
          </cell>
          <cell r="S626" t="str">
            <v>神奈川県横浜市中区花咲町2-66 桜木町駅前ビル8階</v>
          </cell>
          <cell r="T626" t="str">
            <v>代表取締役</v>
          </cell>
          <cell r="U626" t="str">
            <v>阿部　和幸</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H627" t="str">
            <v>宮田</v>
          </cell>
          <cell r="I627" t="str">
            <v>中田</v>
          </cell>
          <cell r="J627" t="str">
            <v/>
          </cell>
          <cell r="K627" t="str">
            <v>関東</v>
          </cell>
          <cell r="L627" t="str">
            <v>YSEC株式会社</v>
          </cell>
          <cell r="M627" t="str">
            <v/>
          </cell>
          <cell r="N627" t="str">
            <v>代表取締役</v>
          </cell>
          <cell r="O627" t="str">
            <v>白木　和範</v>
          </cell>
          <cell r="P627" t="str">
            <v>0256-77-7771</v>
          </cell>
          <cell r="Q627" t="str">
            <v>shiraki@ysec.jp</v>
          </cell>
          <cell r="R627">
            <v>2400051</v>
          </cell>
          <cell r="S627" t="str">
            <v>神奈川県横浜市保土ヶ谷区上菅田町1317-3</v>
          </cell>
          <cell r="T627" t="str">
            <v>代表取締役</v>
          </cell>
          <cell r="U627" t="str">
            <v>白木　和範</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H628" t="str">
            <v>宮田</v>
          </cell>
          <cell r="I628" t="str">
            <v>中田</v>
          </cell>
          <cell r="J628" t="str">
            <v/>
          </cell>
          <cell r="K628" t="str">
            <v>関東</v>
          </cell>
          <cell r="L628" t="str">
            <v>株式会社羽生田鉄工所</v>
          </cell>
          <cell r="M628" t="str">
            <v/>
          </cell>
          <cell r="N628" t="str">
            <v>代表取締役</v>
          </cell>
          <cell r="O628" t="str">
            <v>羽生田　豪太</v>
          </cell>
          <cell r="P628" t="str">
            <v>026-296-9221</v>
          </cell>
          <cell r="Q628" t="str">
            <v>gota@hanyuda.co.jp</v>
          </cell>
          <cell r="R628">
            <v>3810012</v>
          </cell>
          <cell r="S628" t="str">
            <v>長野県長野市柳原2433</v>
          </cell>
          <cell r="T628" t="str">
            <v>代表取締役</v>
          </cell>
          <cell r="U628" t="str">
            <v>羽生田　豪太</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H629" t="str">
            <v>宮田</v>
          </cell>
          <cell r="I629" t="str">
            <v>中田</v>
          </cell>
          <cell r="J629" t="str">
            <v/>
          </cell>
          <cell r="K629" t="str">
            <v>関東</v>
          </cell>
          <cell r="L629" t="str">
            <v>株式会社山之内製作所</v>
          </cell>
          <cell r="M629" t="str">
            <v/>
          </cell>
          <cell r="N629" t="str">
            <v>代表取締役</v>
          </cell>
          <cell r="O629" t="str">
            <v>山内　慶次郎</v>
          </cell>
          <cell r="P629" t="str">
            <v>045-251-5500</v>
          </cell>
          <cell r="Q629" t="str">
            <v>keijirou@ysec.jp</v>
          </cell>
          <cell r="R629">
            <v>2210865</v>
          </cell>
          <cell r="S629" t="str">
            <v>神奈川県横浜市神奈川区片倉1丁目8-18</v>
          </cell>
          <cell r="T629" t="str">
            <v>代表取締役</v>
          </cell>
          <cell r="U629" t="str">
            <v>山内　慶次郎</v>
          </cell>
        </row>
      </sheetData>
      <sheetData sheetId="1">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公募申請内容開始予定日</v>
          </cell>
          <cell r="K1" t="str">
            <v>公募申請内容完了予定日</v>
          </cell>
          <cell r="L1" t="str">
            <v>公募申請内容延長</v>
          </cell>
          <cell r="M1" t="str">
            <v>公募申請内容補助事業に要する経費</v>
          </cell>
          <cell r="N1" t="str">
            <v>公募申請内容補助対象経費</v>
          </cell>
          <cell r="O1" t="str">
            <v>公募申請内容補助率</v>
          </cell>
          <cell r="P1" t="str">
            <v>公募申請内容補助金交付申請額</v>
          </cell>
          <cell r="Q1" t="str">
            <v>交付申請内容開始予定日</v>
          </cell>
          <cell r="R1" t="str">
            <v>交付申請内容完了予定日</v>
          </cell>
          <cell r="S1" t="str">
            <v>交付申請内容延長</v>
          </cell>
          <cell r="T1" t="str">
            <v>交付申請内容補助事業に要する経費</v>
          </cell>
          <cell r="U1" t="str">
            <v>交付申請内容補助対象経費</v>
          </cell>
          <cell r="V1" t="str">
            <v>交付申請内容補助率</v>
          </cell>
          <cell r="W1" t="str">
            <v>交付申請内容補助金交付申請額</v>
          </cell>
          <cell r="X1" t="str">
            <v>申請額チェック補助対象経費（公募-交付申請）</v>
          </cell>
          <cell r="Y1" t="str">
            <v>申請額チェック補助金交付申請額（公募-交付申請）</v>
          </cell>
          <cell r="Z1" t="str">
            <v>交付申請書確認状況収益納付有無</v>
          </cell>
          <cell r="AA1" t="str">
            <v>交付申請書確認状況申請日</v>
          </cell>
          <cell r="AB1" t="str">
            <v>交付申請書確認状況初回到着日</v>
          </cell>
          <cell r="AC1" t="str">
            <v>交付申請書確認状況最新到着日（差戻中は○）</v>
          </cell>
          <cell r="AD1" t="str">
            <v>交付申請書確認状況交付決定上の懸念事項</v>
          </cell>
          <cell r="AE1" t="str">
            <v>交付申請書確認状況担当者確認（正）</v>
          </cell>
          <cell r="AF1" t="str">
            <v>交付申請書確認状況担当者確認（副）</v>
          </cell>
          <cell r="AG1" t="str">
            <v>交付決定通知発行状況METI確認依頼日</v>
          </cell>
          <cell r="AH1" t="str">
            <v>交付決定通知発行状況交付決定日</v>
          </cell>
          <cell r="AI1" t="str">
            <v>交付決定通知発行状況通知書発送日</v>
          </cell>
          <cell r="AJ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v>946915000</v>
          </cell>
          <cell r="O5">
            <v>0.33333333333333331</v>
          </cell>
          <cell r="P5">
            <v>315638333</v>
          </cell>
          <cell r="Q5" t="str">
            <v/>
          </cell>
          <cell r="R5" t="str">
            <v/>
          </cell>
          <cell r="S5" t="str">
            <v/>
          </cell>
          <cell r="T5" t="str">
            <v/>
          </cell>
          <cell r="U5" t="str">
            <v/>
          </cell>
          <cell r="V5">
            <v>0.33333333333333331</v>
          </cell>
          <cell r="W5" t="str">
            <v/>
          </cell>
          <cell r="X5" t="str">
            <v/>
          </cell>
          <cell r="Y5" t="str">
            <v/>
          </cell>
          <cell r="Z5" t="str">
            <v/>
          </cell>
          <cell r="AA5" t="str">
            <v/>
          </cell>
          <cell r="AB5">
            <v>41158</v>
          </cell>
          <cell r="AC5" t="str">
            <v/>
          </cell>
          <cell r="AD5" t="str">
            <v>・雇用の計画大きく変更、24年度は雇用マイナス？
・カーボン系の製品も作りたいとの打診あり。かなり交付決定も遅れているので、まずは現行の計画で交付決定を済ませてから、と伝える</v>
          </cell>
          <cell r="AE5" t="str">
            <v>中間</v>
          </cell>
          <cell r="AF5" t="str">
            <v/>
          </cell>
          <cell r="AG5" t="str">
            <v/>
          </cell>
          <cell r="AH5" t="str">
            <v/>
          </cell>
          <cell r="AI5" t="str">
            <v/>
          </cell>
          <cell r="AJ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v>1039772000</v>
          </cell>
          <cell r="O6">
            <v>0.16666666666666666</v>
          </cell>
          <cell r="P6">
            <v>173295333</v>
          </cell>
          <cell r="Q6" t="str">
            <v/>
          </cell>
          <cell r="R6" t="str">
            <v/>
          </cell>
          <cell r="S6" t="str">
            <v/>
          </cell>
          <cell r="T6" t="str">
            <v/>
          </cell>
          <cell r="U6" t="str">
            <v/>
          </cell>
          <cell r="V6">
            <v>0.16666666666666666</v>
          </cell>
          <cell r="W6" t="str">
            <v/>
          </cell>
          <cell r="X6" t="str">
            <v/>
          </cell>
          <cell r="Y6" t="str">
            <v/>
          </cell>
          <cell r="Z6" t="str">
            <v/>
          </cell>
          <cell r="AA6" t="str">
            <v/>
          </cell>
          <cell r="AB6">
            <v>41011</v>
          </cell>
          <cell r="AC6" t="str">
            <v/>
          </cell>
          <cell r="AD6" t="str">
            <v/>
          </cell>
          <cell r="AE6" t="str">
            <v/>
          </cell>
          <cell r="AF6" t="str">
            <v/>
          </cell>
          <cell r="AG6" t="str">
            <v/>
          </cell>
          <cell r="AH6" t="str">
            <v/>
          </cell>
          <cell r="AI6" t="str">
            <v/>
          </cell>
          <cell r="AJ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t="str">
            <v/>
          </cell>
          <cell r="K7" t="str">
            <v/>
          </cell>
          <cell r="L7" t="str">
            <v/>
          </cell>
          <cell r="M7" t="str">
            <v/>
          </cell>
          <cell r="N7">
            <v>9342900000</v>
          </cell>
          <cell r="O7">
            <v>0.33333333333333331</v>
          </cell>
          <cell r="P7">
            <v>3114300000</v>
          </cell>
          <cell r="Q7">
            <v>40940</v>
          </cell>
          <cell r="R7">
            <v>41425</v>
          </cell>
          <cell r="S7" t="str">
            <v/>
          </cell>
          <cell r="T7">
            <v>9342900000</v>
          </cell>
          <cell r="U7">
            <v>9342900000</v>
          </cell>
          <cell r="V7">
            <v>0.33333333333333331</v>
          </cell>
          <cell r="W7">
            <v>3114300000</v>
          </cell>
          <cell r="X7">
            <v>0</v>
          </cell>
          <cell r="Y7">
            <v>0</v>
          </cell>
          <cell r="Z7" t="str">
            <v>不要</v>
          </cell>
          <cell r="AA7">
            <v>40969</v>
          </cell>
          <cell r="AB7">
            <v>40997</v>
          </cell>
          <cell r="AC7">
            <v>41062</v>
          </cell>
          <cell r="AD7" t="str">
            <v>（6/26）㈱リコーから東北リコー㈱に生産委託がなされている（確認済み）ため、㈱リコーの財務状況に基づいて収益納付不要と判断。</v>
          </cell>
          <cell r="AE7" t="str">
            <v>梶野</v>
          </cell>
          <cell r="AF7" t="str">
            <v>中間</v>
          </cell>
          <cell r="AG7">
            <v>41086</v>
          </cell>
          <cell r="AH7">
            <v>41088</v>
          </cell>
          <cell r="AI7">
            <v>41088</v>
          </cell>
          <cell r="AJ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t="str">
            <v/>
          </cell>
          <cell r="N8">
            <v>4130000000</v>
          </cell>
          <cell r="O8">
            <v>0.16666666666666666</v>
          </cell>
          <cell r="P8">
            <v>688333333</v>
          </cell>
          <cell r="Q8">
            <v>40940</v>
          </cell>
          <cell r="R8">
            <v>41729</v>
          </cell>
          <cell r="S8" t="str">
            <v/>
          </cell>
          <cell r="T8">
            <v>4130000000</v>
          </cell>
          <cell r="U8">
            <v>4130000000</v>
          </cell>
          <cell r="V8">
            <v>0.16666666666666666</v>
          </cell>
          <cell r="W8">
            <v>688333333</v>
          </cell>
          <cell r="X8">
            <v>0</v>
          </cell>
          <cell r="Y8">
            <v>0</v>
          </cell>
          <cell r="Z8" t="str">
            <v>不要</v>
          </cell>
          <cell r="AA8">
            <v>40955</v>
          </cell>
          <cell r="AB8">
            <v>40956</v>
          </cell>
          <cell r="AC8" t="str">
            <v/>
          </cell>
          <cell r="AD8" t="str">
            <v/>
          </cell>
          <cell r="AE8" t="str">
            <v>中間</v>
          </cell>
          <cell r="AF8" t="str">
            <v>梶野</v>
          </cell>
          <cell r="AG8">
            <v>40963</v>
          </cell>
          <cell r="AH8">
            <v>40966</v>
          </cell>
          <cell r="AI8">
            <v>40969</v>
          </cell>
          <cell r="AJ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t="str">
            <v/>
          </cell>
          <cell r="N9">
            <v>29836000000</v>
          </cell>
          <cell r="O9">
            <v>0.16666666666666666</v>
          </cell>
          <cell r="P9">
            <v>4972666666</v>
          </cell>
          <cell r="Q9">
            <v>41000</v>
          </cell>
          <cell r="R9">
            <v>41729</v>
          </cell>
          <cell r="S9" t="str">
            <v/>
          </cell>
          <cell r="T9">
            <v>57737595000</v>
          </cell>
          <cell r="U9">
            <v>29033000000</v>
          </cell>
          <cell r="V9">
            <v>0.16666666666666666</v>
          </cell>
          <cell r="W9">
            <v>4838833332</v>
          </cell>
          <cell r="X9">
            <v>803000000</v>
          </cell>
          <cell r="Y9">
            <v>133833334</v>
          </cell>
          <cell r="Z9" t="str">
            <v>不要</v>
          </cell>
          <cell r="AA9">
            <v>40994</v>
          </cell>
          <cell r="AB9">
            <v>40977</v>
          </cell>
          <cell r="AC9" t="str">
            <v/>
          </cell>
          <cell r="AD9" t="str">
            <v>公募申請時より約8億円減額。（2012/4/27METI確認済）</v>
          </cell>
          <cell r="AE9" t="str">
            <v>高本</v>
          </cell>
          <cell r="AF9" t="str">
            <v>米山</v>
          </cell>
          <cell r="AG9">
            <v>41012</v>
          </cell>
          <cell r="AH9">
            <v>41015</v>
          </cell>
          <cell r="AI9">
            <v>41031</v>
          </cell>
          <cell r="AJ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t="str">
            <v/>
          </cell>
          <cell r="N10">
            <v>1164000000</v>
          </cell>
          <cell r="O10">
            <v>0.33333333333333331</v>
          </cell>
          <cell r="P10">
            <v>388000000</v>
          </cell>
          <cell r="Q10">
            <v>40909</v>
          </cell>
          <cell r="R10">
            <v>41729</v>
          </cell>
          <cell r="S10" t="str">
            <v/>
          </cell>
          <cell r="T10">
            <v>1164000000</v>
          </cell>
          <cell r="U10">
            <v>1164000000</v>
          </cell>
          <cell r="V10">
            <v>0.33333333333333331</v>
          </cell>
          <cell r="W10">
            <v>387999997</v>
          </cell>
          <cell r="X10">
            <v>0</v>
          </cell>
          <cell r="Y10">
            <v>3</v>
          </cell>
          <cell r="Z10" t="str">
            <v>不要</v>
          </cell>
          <cell r="AA10">
            <v>40956</v>
          </cell>
          <cell r="AB10">
            <v>40960</v>
          </cell>
          <cell r="AC10" t="str">
            <v/>
          </cell>
          <cell r="AD10" t="str">
            <v/>
          </cell>
          <cell r="AE10" t="str">
            <v>梶野</v>
          </cell>
          <cell r="AF10" t="str">
            <v>中間</v>
          </cell>
          <cell r="AG10">
            <v>40963</v>
          </cell>
          <cell r="AH10">
            <v>40966</v>
          </cell>
          <cell r="AI10">
            <v>40969</v>
          </cell>
          <cell r="AJ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t="str">
            <v/>
          </cell>
          <cell r="N11">
            <v>1575000000</v>
          </cell>
          <cell r="O11">
            <v>0.33333333333333331</v>
          </cell>
          <cell r="P11">
            <v>525000000</v>
          </cell>
          <cell r="Q11">
            <v>40969</v>
          </cell>
          <cell r="R11">
            <v>41729</v>
          </cell>
          <cell r="S11" t="str">
            <v/>
          </cell>
          <cell r="T11">
            <v>2167000000</v>
          </cell>
          <cell r="U11">
            <v>1575000000</v>
          </cell>
          <cell r="V11">
            <v>0.33333333333333331</v>
          </cell>
          <cell r="W11">
            <v>525000000</v>
          </cell>
          <cell r="X11">
            <v>0</v>
          </cell>
          <cell r="Y11">
            <v>0</v>
          </cell>
          <cell r="Z11" t="str">
            <v>要</v>
          </cell>
          <cell r="AA11">
            <v>40956</v>
          </cell>
          <cell r="AB11">
            <v>40959</v>
          </cell>
          <cell r="AC11">
            <v>40965</v>
          </cell>
          <cell r="AD11" t="str">
            <v/>
          </cell>
          <cell r="AE11" t="str">
            <v>梶野</v>
          </cell>
          <cell r="AF11" t="str">
            <v>中間</v>
          </cell>
          <cell r="AG11">
            <v>40963</v>
          </cell>
          <cell r="AH11">
            <v>40966</v>
          </cell>
          <cell r="AI11">
            <v>40969</v>
          </cell>
          <cell r="AJ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t="str">
            <v/>
          </cell>
          <cell r="N12">
            <v>735000000</v>
          </cell>
          <cell r="O12">
            <v>0.16666666666666666</v>
          </cell>
          <cell r="P12">
            <v>122500000</v>
          </cell>
          <cell r="Q12">
            <v>40877</v>
          </cell>
          <cell r="R12">
            <v>41305</v>
          </cell>
          <cell r="S12" t="str">
            <v/>
          </cell>
          <cell r="T12">
            <v>829000000</v>
          </cell>
          <cell r="U12">
            <v>705000000</v>
          </cell>
          <cell r="V12">
            <v>0.16666666666666666</v>
          </cell>
          <cell r="W12">
            <v>117500000</v>
          </cell>
          <cell r="X12">
            <v>30000000</v>
          </cell>
          <cell r="Y12">
            <v>5000000</v>
          </cell>
          <cell r="Z12" t="str">
            <v>要</v>
          </cell>
          <cell r="AA12">
            <v>40980</v>
          </cell>
          <cell r="AB12">
            <v>40963</v>
          </cell>
          <cell r="AC12">
            <v>40994</v>
          </cell>
          <cell r="AD12" t="str">
            <v>日本製紙パピリアに生産委託のため、共同申請に変更。</v>
          </cell>
          <cell r="AE12" t="str">
            <v>中間</v>
          </cell>
          <cell r="AF12" t="str">
            <v>中間</v>
          </cell>
          <cell r="AG12">
            <v>41001</v>
          </cell>
          <cell r="AH12">
            <v>41002</v>
          </cell>
          <cell r="AI12">
            <v>41003</v>
          </cell>
          <cell r="AJ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t="str">
            <v/>
          </cell>
          <cell r="K13" t="str">
            <v/>
          </cell>
          <cell r="L13" t="str">
            <v/>
          </cell>
          <cell r="M13" t="str">
            <v/>
          </cell>
          <cell r="N13">
            <v>3980000000</v>
          </cell>
          <cell r="O13">
            <v>0.5</v>
          </cell>
          <cell r="P13">
            <v>1990000000</v>
          </cell>
          <cell r="Q13">
            <v>40904</v>
          </cell>
          <cell r="R13">
            <v>41364</v>
          </cell>
          <cell r="S13" t="str">
            <v/>
          </cell>
          <cell r="T13">
            <v>5160300000</v>
          </cell>
          <cell r="U13">
            <v>3980000000</v>
          </cell>
          <cell r="V13">
            <v>0.5</v>
          </cell>
          <cell r="W13">
            <v>1990000000</v>
          </cell>
          <cell r="X13">
            <v>0</v>
          </cell>
          <cell r="Y13">
            <v>0</v>
          </cell>
          <cell r="Z13" t="str">
            <v>要</v>
          </cell>
          <cell r="AA13" t="str">
            <v/>
          </cell>
          <cell r="AB13">
            <v>41037</v>
          </cell>
          <cell r="AC13">
            <v>41151</v>
          </cell>
          <cell r="AD13" t="str">
            <v/>
          </cell>
          <cell r="AE13" t="str">
            <v>栗生澤</v>
          </cell>
          <cell r="AF13" t="str">
            <v>宮田</v>
          </cell>
          <cell r="AG13" t="str">
            <v/>
          </cell>
          <cell r="AH13" t="str">
            <v/>
          </cell>
          <cell r="AI13" t="str">
            <v/>
          </cell>
          <cell r="AJ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t="str">
            <v/>
          </cell>
          <cell r="N14">
            <v>207360000</v>
          </cell>
          <cell r="O14">
            <v>0.25</v>
          </cell>
          <cell r="P14">
            <v>51840000</v>
          </cell>
          <cell r="Q14">
            <v>40969</v>
          </cell>
          <cell r="R14">
            <v>41152</v>
          </cell>
          <cell r="S14" t="str">
            <v/>
          </cell>
          <cell r="T14">
            <v>219986200</v>
          </cell>
          <cell r="U14">
            <v>207360000</v>
          </cell>
          <cell r="V14">
            <v>0.25</v>
          </cell>
          <cell r="W14">
            <v>51840000</v>
          </cell>
          <cell r="X14">
            <v>0</v>
          </cell>
          <cell r="Y14">
            <v>0</v>
          </cell>
          <cell r="Z14" t="str">
            <v>不要</v>
          </cell>
          <cell r="AA14">
            <v>40969</v>
          </cell>
          <cell r="AB14">
            <v>40973</v>
          </cell>
          <cell r="AC14" t="str">
            <v>○</v>
          </cell>
          <cell r="AD14" t="str">
            <v/>
          </cell>
          <cell r="AE14" t="str">
            <v>高本</v>
          </cell>
          <cell r="AF14" t="str">
            <v>米山</v>
          </cell>
          <cell r="AG14">
            <v>40990</v>
          </cell>
          <cell r="AH14">
            <v>40991</v>
          </cell>
          <cell r="AI14">
            <v>40994</v>
          </cell>
          <cell r="AJ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t="str">
            <v/>
          </cell>
          <cell r="N15">
            <v>5900000000</v>
          </cell>
          <cell r="O15">
            <v>0.33333333333333331</v>
          </cell>
          <cell r="P15">
            <v>1966666666</v>
          </cell>
          <cell r="Q15">
            <v>40969</v>
          </cell>
          <cell r="R15">
            <v>41729</v>
          </cell>
          <cell r="S15" t="str">
            <v/>
          </cell>
          <cell r="T15">
            <v>6100000000</v>
          </cell>
          <cell r="U15">
            <v>5900000000</v>
          </cell>
          <cell r="V15">
            <v>0.33333333333333331</v>
          </cell>
          <cell r="W15">
            <v>1966666666</v>
          </cell>
          <cell r="X15">
            <v>0</v>
          </cell>
          <cell r="Y15">
            <v>0</v>
          </cell>
          <cell r="Z15" t="str">
            <v>不要</v>
          </cell>
          <cell r="AA15">
            <v>40962</v>
          </cell>
          <cell r="AB15">
            <v>40960</v>
          </cell>
          <cell r="AC15">
            <v>40967</v>
          </cell>
          <cell r="AD15" t="str">
            <v/>
          </cell>
          <cell r="AE15" t="str">
            <v>宮田</v>
          </cell>
          <cell r="AF15" t="str">
            <v>栗生澤</v>
          </cell>
          <cell r="AG15">
            <v>40974</v>
          </cell>
          <cell r="AH15">
            <v>40975</v>
          </cell>
          <cell r="AI15">
            <v>40976</v>
          </cell>
          <cell r="AJ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t="str">
            <v/>
          </cell>
          <cell r="N16">
            <v>199782516</v>
          </cell>
          <cell r="O16">
            <v>0.25</v>
          </cell>
          <cell r="P16">
            <v>49945629</v>
          </cell>
          <cell r="Q16">
            <v>40945</v>
          </cell>
          <cell r="R16">
            <v>41090</v>
          </cell>
          <cell r="S16" t="str">
            <v/>
          </cell>
          <cell r="T16">
            <v>200716600</v>
          </cell>
          <cell r="U16">
            <v>199782516</v>
          </cell>
          <cell r="V16">
            <v>0.25</v>
          </cell>
          <cell r="W16">
            <v>49945629</v>
          </cell>
          <cell r="X16">
            <v>0</v>
          </cell>
          <cell r="Y16">
            <v>0</v>
          </cell>
          <cell r="Z16" t="str">
            <v>不要</v>
          </cell>
          <cell r="AA16">
            <v>40976</v>
          </cell>
          <cell r="AB16">
            <v>40973</v>
          </cell>
          <cell r="AC16">
            <v>40977</v>
          </cell>
          <cell r="AD16" t="str">
            <v/>
          </cell>
          <cell r="AE16" t="str">
            <v>梶野</v>
          </cell>
          <cell r="AF16" t="str">
            <v>中間</v>
          </cell>
          <cell r="AG16">
            <v>40990</v>
          </cell>
          <cell r="AH16">
            <v>40991</v>
          </cell>
          <cell r="AI16">
            <v>40994</v>
          </cell>
          <cell r="AJ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t="str">
            <v/>
          </cell>
          <cell r="K17" t="str">
            <v/>
          </cell>
          <cell r="L17" t="str">
            <v/>
          </cell>
          <cell r="M17" t="str">
            <v/>
          </cell>
          <cell r="N17">
            <v>675000000</v>
          </cell>
          <cell r="O17">
            <v>0.5</v>
          </cell>
          <cell r="P17">
            <v>337500000</v>
          </cell>
          <cell r="Q17">
            <v>41054</v>
          </cell>
          <cell r="R17">
            <v>41729</v>
          </cell>
          <cell r="S17" t="str">
            <v/>
          </cell>
          <cell r="T17">
            <v>855000000</v>
          </cell>
          <cell r="U17">
            <v>675000000</v>
          </cell>
          <cell r="V17">
            <v>0.5</v>
          </cell>
          <cell r="W17">
            <v>337500000</v>
          </cell>
          <cell r="X17">
            <v>0</v>
          </cell>
          <cell r="Y17">
            <v>0</v>
          </cell>
          <cell r="Z17" t="str">
            <v>不要</v>
          </cell>
          <cell r="AA17">
            <v>41052</v>
          </cell>
          <cell r="AB17">
            <v>41053</v>
          </cell>
          <cell r="AC17">
            <v>41053</v>
          </cell>
          <cell r="AD17" t="str">
            <v>（5/17）一旦既存施設に機器設置し、新工場できたらそちらに移設したい、との連絡あり。それ自体は問題ないが、移設費用は対象外とお伝えし、了承いただいた。</v>
          </cell>
          <cell r="AE17" t="str">
            <v>梶野</v>
          </cell>
          <cell r="AF17" t="str">
            <v>中間</v>
          </cell>
          <cell r="AG17">
            <v>41086</v>
          </cell>
          <cell r="AH17">
            <v>41054</v>
          </cell>
          <cell r="AI17">
            <v>41088</v>
          </cell>
          <cell r="AJ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t="str">
            <v/>
          </cell>
          <cell r="N18">
            <v>1855200000</v>
          </cell>
          <cell r="O18">
            <v>0.16666666666666666</v>
          </cell>
          <cell r="P18">
            <v>309200000</v>
          </cell>
          <cell r="Q18">
            <v>40978</v>
          </cell>
          <cell r="R18">
            <v>41485</v>
          </cell>
          <cell r="S18" t="str">
            <v/>
          </cell>
          <cell r="T18">
            <v>2564700000</v>
          </cell>
          <cell r="U18">
            <v>1855200000</v>
          </cell>
          <cell r="V18">
            <v>0.16666666666666666</v>
          </cell>
          <cell r="W18">
            <v>309199998</v>
          </cell>
          <cell r="X18">
            <v>0</v>
          </cell>
          <cell r="Y18">
            <v>2</v>
          </cell>
          <cell r="Z18" t="str">
            <v>要</v>
          </cell>
          <cell r="AA18">
            <v>40959</v>
          </cell>
          <cell r="AB18">
            <v>40961</v>
          </cell>
          <cell r="AC18" t="str">
            <v/>
          </cell>
          <cell r="AD18" t="str">
            <v/>
          </cell>
          <cell r="AE18" t="str">
            <v>高本</v>
          </cell>
          <cell r="AF18" t="str">
            <v>米山</v>
          </cell>
          <cell r="AG18">
            <v>40966</v>
          </cell>
          <cell r="AH18">
            <v>40967</v>
          </cell>
          <cell r="AI18">
            <v>40969</v>
          </cell>
          <cell r="AJ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t="str">
            <v/>
          </cell>
          <cell r="N19">
            <v>409500000</v>
          </cell>
          <cell r="O19">
            <v>0.25</v>
          </cell>
          <cell r="P19">
            <v>102375000</v>
          </cell>
          <cell r="Q19">
            <v>41000</v>
          </cell>
          <cell r="R19">
            <v>41729</v>
          </cell>
          <cell r="S19" t="str">
            <v/>
          </cell>
          <cell r="T19">
            <v>409500000</v>
          </cell>
          <cell r="U19">
            <v>409500000</v>
          </cell>
          <cell r="V19">
            <v>0.25</v>
          </cell>
          <cell r="W19">
            <v>102375000</v>
          </cell>
          <cell r="X19">
            <v>0</v>
          </cell>
          <cell r="Y19">
            <v>0</v>
          </cell>
          <cell r="Z19" t="str">
            <v>要</v>
          </cell>
          <cell r="AA19">
            <v>40956</v>
          </cell>
          <cell r="AB19">
            <v>40956</v>
          </cell>
          <cell r="AC19">
            <v>40966</v>
          </cell>
          <cell r="AD19" t="str">
            <v/>
          </cell>
          <cell r="AE19" t="str">
            <v>米山</v>
          </cell>
          <cell r="AF19" t="str">
            <v>高本</v>
          </cell>
          <cell r="AG19">
            <v>40966</v>
          </cell>
          <cell r="AH19">
            <v>40967</v>
          </cell>
          <cell r="AI19">
            <v>40969</v>
          </cell>
          <cell r="AJ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t="str">
            <v/>
          </cell>
          <cell r="K20" t="str">
            <v/>
          </cell>
          <cell r="L20" t="str">
            <v/>
          </cell>
          <cell r="M20" t="str">
            <v/>
          </cell>
          <cell r="N20">
            <v>148190000</v>
          </cell>
          <cell r="O20">
            <v>0.16666666666666666</v>
          </cell>
          <cell r="P20">
            <v>24698333</v>
          </cell>
          <cell r="Q20">
            <v>41043</v>
          </cell>
          <cell r="R20">
            <v>41394</v>
          </cell>
          <cell r="S20" t="str">
            <v/>
          </cell>
          <cell r="T20">
            <v>204590000</v>
          </cell>
          <cell r="U20">
            <v>148190000</v>
          </cell>
          <cell r="V20">
            <v>0.16666666666666666</v>
          </cell>
          <cell r="W20">
            <v>24698332</v>
          </cell>
          <cell r="X20">
            <v>0</v>
          </cell>
          <cell r="Y20">
            <v>1</v>
          </cell>
          <cell r="Z20" t="str">
            <v>不要</v>
          </cell>
          <cell r="AA20">
            <v>41023</v>
          </cell>
          <cell r="AB20">
            <v>41023</v>
          </cell>
          <cell r="AC20" t="str">
            <v/>
          </cell>
          <cell r="AD20" t="str">
            <v>（5/22）申請書上は日鉱日石金属のデータが書かれているが、正しくはJXホールディングス（存続会社）であるべき。結果的に収益納付は不要。METI吉川様に確認済み。</v>
          </cell>
          <cell r="AE20" t="str">
            <v>栗生澤</v>
          </cell>
          <cell r="AF20" t="str">
            <v>中田</v>
          </cell>
          <cell r="AG20">
            <v>41054</v>
          </cell>
          <cell r="AH20">
            <v>41052</v>
          </cell>
          <cell r="AI20">
            <v>41061</v>
          </cell>
          <cell r="AJ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t="str">
            <v/>
          </cell>
          <cell r="N21">
            <v>633300000</v>
          </cell>
          <cell r="O21">
            <v>0.33333333333333331</v>
          </cell>
          <cell r="P21">
            <v>211100000</v>
          </cell>
          <cell r="Q21">
            <v>41000</v>
          </cell>
          <cell r="R21">
            <v>41274</v>
          </cell>
          <cell r="S21" t="str">
            <v/>
          </cell>
          <cell r="T21">
            <v>684300000</v>
          </cell>
          <cell r="U21">
            <v>633300000</v>
          </cell>
          <cell r="V21">
            <v>0.33333333333333331</v>
          </cell>
          <cell r="W21">
            <v>211099997</v>
          </cell>
          <cell r="X21">
            <v>0</v>
          </cell>
          <cell r="Y21">
            <v>3</v>
          </cell>
          <cell r="Z21" t="str">
            <v>不要</v>
          </cell>
          <cell r="AA21">
            <v>40967</v>
          </cell>
          <cell r="AB21">
            <v>40967</v>
          </cell>
          <cell r="AC21">
            <v>40974</v>
          </cell>
          <cell r="AD21" t="str">
            <v/>
          </cell>
          <cell r="AE21" t="str">
            <v>梶野</v>
          </cell>
          <cell r="AF21" t="str">
            <v>中間</v>
          </cell>
          <cell r="AG21">
            <v>40976</v>
          </cell>
          <cell r="AH21">
            <v>40977</v>
          </cell>
          <cell r="AI21">
            <v>40983</v>
          </cell>
          <cell r="AJ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t="str">
            <v/>
          </cell>
          <cell r="N22">
            <v>2092100000</v>
          </cell>
          <cell r="O22">
            <v>0.16666666666666666</v>
          </cell>
          <cell r="P22">
            <v>348683333</v>
          </cell>
          <cell r="Q22">
            <v>40988</v>
          </cell>
          <cell r="R22">
            <v>41729</v>
          </cell>
          <cell r="S22" t="str">
            <v/>
          </cell>
          <cell r="T22">
            <v>2092100000</v>
          </cell>
          <cell r="U22">
            <v>2092100000</v>
          </cell>
          <cell r="V22">
            <v>0.16666666666666666</v>
          </cell>
          <cell r="W22">
            <v>348683333</v>
          </cell>
          <cell r="X22">
            <v>0</v>
          </cell>
          <cell r="Y22">
            <v>0</v>
          </cell>
          <cell r="Z22" t="str">
            <v>不要</v>
          </cell>
          <cell r="AA22">
            <v>40963</v>
          </cell>
          <cell r="AB22">
            <v>40966</v>
          </cell>
          <cell r="AC22" t="str">
            <v/>
          </cell>
          <cell r="AD22" t="str">
            <v/>
          </cell>
          <cell r="AE22" t="str">
            <v>中間</v>
          </cell>
          <cell r="AF22" t="str">
            <v>梶野</v>
          </cell>
          <cell r="AG22">
            <v>40974</v>
          </cell>
          <cell r="AH22">
            <v>40975</v>
          </cell>
          <cell r="AI22">
            <v>40976</v>
          </cell>
          <cell r="AJ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t="str">
            <v/>
          </cell>
          <cell r="N23">
            <v>1286600000</v>
          </cell>
          <cell r="O23">
            <v>0.16666666666666666</v>
          </cell>
          <cell r="P23">
            <v>214433333</v>
          </cell>
          <cell r="Q23">
            <v>41000</v>
          </cell>
          <cell r="R23">
            <v>41394</v>
          </cell>
          <cell r="S23" t="str">
            <v/>
          </cell>
          <cell r="T23">
            <v>1286600000</v>
          </cell>
          <cell r="U23">
            <v>1286600000</v>
          </cell>
          <cell r="V23">
            <v>0.16666666666666666</v>
          </cell>
          <cell r="W23">
            <v>214433332</v>
          </cell>
          <cell r="X23">
            <v>0</v>
          </cell>
          <cell r="Y23">
            <v>1</v>
          </cell>
          <cell r="Z23" t="str">
            <v>不要</v>
          </cell>
          <cell r="AA23">
            <v>40961</v>
          </cell>
          <cell r="AB23">
            <v>40962</v>
          </cell>
          <cell r="AC23" t="str">
            <v/>
          </cell>
          <cell r="AD23" t="str">
            <v/>
          </cell>
          <cell r="AE23" t="str">
            <v>高本</v>
          </cell>
          <cell r="AF23" t="str">
            <v>米山</v>
          </cell>
          <cell r="AG23">
            <v>40974</v>
          </cell>
          <cell r="AH23">
            <v>40975</v>
          </cell>
          <cell r="AI23">
            <v>40976</v>
          </cell>
          <cell r="AJ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t="str">
            <v/>
          </cell>
          <cell r="N24">
            <v>825850000</v>
          </cell>
          <cell r="O24">
            <v>0.16666666666666666</v>
          </cell>
          <cell r="P24">
            <v>137641666</v>
          </cell>
          <cell r="Q24" t="str">
            <v>交付決定日</v>
          </cell>
          <cell r="R24">
            <v>41455</v>
          </cell>
          <cell r="S24" t="str">
            <v/>
          </cell>
          <cell r="T24">
            <v>825850000</v>
          </cell>
          <cell r="U24">
            <v>825850000</v>
          </cell>
          <cell r="V24">
            <v>0.16666666666666666</v>
          </cell>
          <cell r="W24">
            <v>137641666</v>
          </cell>
          <cell r="X24">
            <v>0</v>
          </cell>
          <cell r="Y24">
            <v>0</v>
          </cell>
          <cell r="Z24" t="str">
            <v>不要</v>
          </cell>
          <cell r="AA24">
            <v>40959</v>
          </cell>
          <cell r="AB24">
            <v>40960</v>
          </cell>
          <cell r="AC24" t="str">
            <v/>
          </cell>
          <cell r="AD24" t="str">
            <v/>
          </cell>
          <cell r="AE24" t="str">
            <v>米山</v>
          </cell>
          <cell r="AF24" t="str">
            <v>高本</v>
          </cell>
          <cell r="AG24">
            <v>40963</v>
          </cell>
          <cell r="AH24">
            <v>40966</v>
          </cell>
          <cell r="AI24">
            <v>40969</v>
          </cell>
          <cell r="AJ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t="str">
            <v/>
          </cell>
          <cell r="N25">
            <v>2901000000</v>
          </cell>
          <cell r="O25">
            <v>0.33333333333333331</v>
          </cell>
          <cell r="P25">
            <v>967000000</v>
          </cell>
          <cell r="Q25" t="str">
            <v>交付決定日</v>
          </cell>
          <cell r="R25">
            <v>41547</v>
          </cell>
          <cell r="S25" t="str">
            <v/>
          </cell>
          <cell r="T25">
            <v>3590000000</v>
          </cell>
          <cell r="U25">
            <v>2901000000</v>
          </cell>
          <cell r="V25">
            <v>0.33333333333333331</v>
          </cell>
          <cell r="W25">
            <v>967000000</v>
          </cell>
          <cell r="X25">
            <v>0</v>
          </cell>
          <cell r="Y25">
            <v>0</v>
          </cell>
          <cell r="Z25" t="str">
            <v>不要</v>
          </cell>
          <cell r="AA25">
            <v>40966</v>
          </cell>
          <cell r="AB25">
            <v>40968</v>
          </cell>
          <cell r="AC25">
            <v>40974</v>
          </cell>
          <cell r="AD25" t="str">
            <v/>
          </cell>
          <cell r="AE25" t="str">
            <v>中間</v>
          </cell>
          <cell r="AF25" t="str">
            <v>梶野</v>
          </cell>
          <cell r="AG25">
            <v>40976</v>
          </cell>
          <cell r="AH25">
            <v>40977</v>
          </cell>
          <cell r="AI25">
            <v>40983</v>
          </cell>
          <cell r="AJ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t="str">
            <v/>
          </cell>
          <cell r="N26">
            <v>2023000000</v>
          </cell>
          <cell r="O26">
            <v>0.33333333333333331</v>
          </cell>
          <cell r="P26">
            <v>674333333</v>
          </cell>
          <cell r="Q26">
            <v>40913</v>
          </cell>
          <cell r="R26">
            <v>41228</v>
          </cell>
          <cell r="S26" t="str">
            <v/>
          </cell>
          <cell r="T26">
            <v>3711000000</v>
          </cell>
          <cell r="U26">
            <v>2023000000</v>
          </cell>
          <cell r="V26">
            <v>0.33333333333333331</v>
          </cell>
          <cell r="W26">
            <v>674000000</v>
          </cell>
          <cell r="X26">
            <v>0</v>
          </cell>
          <cell r="Y26">
            <v>333333</v>
          </cell>
          <cell r="Z26" t="str">
            <v>要</v>
          </cell>
          <cell r="AA26">
            <v>40955</v>
          </cell>
          <cell r="AB26">
            <v>40956</v>
          </cell>
          <cell r="AC26">
            <v>40963</v>
          </cell>
          <cell r="AD26" t="str">
            <v/>
          </cell>
          <cell r="AE26" t="str">
            <v>栗生澤</v>
          </cell>
          <cell r="AF26" t="str">
            <v>中田</v>
          </cell>
          <cell r="AG26">
            <v>40966</v>
          </cell>
          <cell r="AH26">
            <v>40967</v>
          </cell>
          <cell r="AI26">
            <v>40969</v>
          </cell>
          <cell r="AJ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
          </cell>
          <cell r="K27" t="str">
            <v/>
          </cell>
          <cell r="L27" t="str">
            <v/>
          </cell>
          <cell r="M27" t="str">
            <v/>
          </cell>
          <cell r="N27">
            <v>16412000000</v>
          </cell>
          <cell r="O27">
            <v>0.25</v>
          </cell>
          <cell r="P27">
            <v>4103000000</v>
          </cell>
          <cell r="Q27" t="str">
            <v>交付決定日</v>
          </cell>
          <cell r="R27">
            <v>42094</v>
          </cell>
          <cell r="S27" t="str">
            <v>○</v>
          </cell>
          <cell r="T27">
            <v>28713000000</v>
          </cell>
          <cell r="U27">
            <v>13657233000</v>
          </cell>
          <cell r="V27">
            <v>0.25</v>
          </cell>
          <cell r="W27">
            <v>3414308250</v>
          </cell>
          <cell r="X27">
            <v>2754767000</v>
          </cell>
          <cell r="Y27">
            <v>688691750</v>
          </cell>
          <cell r="Z27" t="str">
            <v>要確認</v>
          </cell>
          <cell r="AA27">
            <v>41025</v>
          </cell>
          <cell r="AB27">
            <v>41017</v>
          </cell>
          <cell r="AC27">
            <v>41025</v>
          </cell>
          <cell r="AD27" t="str">
            <v>公募申請時から約27.5億円の減額。→12/4/25METI確認済み。
事業終了がH26.3.31以降の案件。→2014/4/25METI確認済み。
収益納付について、H23年度の財務状況しか判断根拠がないため、その確かさを確認中。</v>
          </cell>
          <cell r="AE27" t="str">
            <v>宮田</v>
          </cell>
          <cell r="AF27" t="str">
            <v>米山</v>
          </cell>
          <cell r="AG27">
            <v>41026</v>
          </cell>
          <cell r="AH27">
            <v>41029</v>
          </cell>
          <cell r="AI27">
            <v>41031</v>
          </cell>
          <cell r="AJ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t="str">
            <v/>
          </cell>
          <cell r="N28">
            <v>2031000000</v>
          </cell>
          <cell r="O28">
            <v>0.33333333333333331</v>
          </cell>
          <cell r="P28">
            <v>677000000</v>
          </cell>
          <cell r="Q28">
            <v>40969</v>
          </cell>
          <cell r="R28">
            <v>41729</v>
          </cell>
          <cell r="S28" t="str">
            <v/>
          </cell>
          <cell r="T28">
            <v>4211000000</v>
          </cell>
          <cell r="U28">
            <v>2031000000</v>
          </cell>
          <cell r="V28">
            <v>0.33333333333333331</v>
          </cell>
          <cell r="W28">
            <v>677000000</v>
          </cell>
          <cell r="X28">
            <v>0</v>
          </cell>
          <cell r="Y28">
            <v>0</v>
          </cell>
          <cell r="Z28" t="str">
            <v>不要</v>
          </cell>
          <cell r="AA28">
            <v>40961</v>
          </cell>
          <cell r="AB28">
            <v>40961</v>
          </cell>
          <cell r="AC28" t="str">
            <v/>
          </cell>
          <cell r="AD28" t="str">
            <v/>
          </cell>
          <cell r="AE28" t="str">
            <v>梶野</v>
          </cell>
          <cell r="AF28" t="str">
            <v>中間</v>
          </cell>
          <cell r="AG28">
            <v>40963</v>
          </cell>
          <cell r="AH28">
            <v>40966</v>
          </cell>
          <cell r="AI28">
            <v>40969</v>
          </cell>
          <cell r="AJ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
          </cell>
          <cell r="K29" t="str">
            <v/>
          </cell>
          <cell r="L29" t="str">
            <v/>
          </cell>
          <cell r="M29" t="str">
            <v/>
          </cell>
          <cell r="N29">
            <v>10200000000</v>
          </cell>
          <cell r="O29">
            <v>0.16666666666666666</v>
          </cell>
          <cell r="P29">
            <v>1700000000</v>
          </cell>
          <cell r="Q29" t="str">
            <v>交付決定日</v>
          </cell>
          <cell r="R29">
            <v>41729</v>
          </cell>
          <cell r="S29" t="str">
            <v/>
          </cell>
          <cell r="T29">
            <v>11950000000</v>
          </cell>
          <cell r="U29">
            <v>10200000000</v>
          </cell>
          <cell r="V29">
            <v>0.16666666666666666</v>
          </cell>
          <cell r="W29">
            <v>1700000000</v>
          </cell>
          <cell r="X29">
            <v>0</v>
          </cell>
          <cell r="Y29">
            <v>0</v>
          </cell>
          <cell r="Z29" t="str">
            <v>不要</v>
          </cell>
          <cell r="AA29">
            <v>41038</v>
          </cell>
          <cell r="AB29" t="str">
            <v/>
          </cell>
          <cell r="AC29">
            <v>41051</v>
          </cell>
          <cell r="AD29" t="str">
            <v/>
          </cell>
          <cell r="AE29" t="str">
            <v>高本</v>
          </cell>
          <cell r="AF29" t="str">
            <v>米山</v>
          </cell>
          <cell r="AG29">
            <v>41054</v>
          </cell>
          <cell r="AH29">
            <v>41057</v>
          </cell>
          <cell r="AI29">
            <v>41061</v>
          </cell>
          <cell r="AJ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v>3166400000</v>
          </cell>
          <cell r="O30">
            <v>0.25</v>
          </cell>
          <cell r="P30">
            <v>791600000</v>
          </cell>
          <cell r="Q30" t="str">
            <v/>
          </cell>
          <cell r="R30" t="str">
            <v/>
          </cell>
          <cell r="S30" t="str">
            <v/>
          </cell>
          <cell r="T30" t="str">
            <v/>
          </cell>
          <cell r="U30" t="str">
            <v/>
          </cell>
          <cell r="V30">
            <v>0.25</v>
          </cell>
          <cell r="W30" t="str">
            <v/>
          </cell>
          <cell r="X30" t="str">
            <v/>
          </cell>
          <cell r="Y30" t="str">
            <v/>
          </cell>
          <cell r="Z30" t="str">
            <v/>
          </cell>
          <cell r="AA30" t="str">
            <v/>
          </cell>
          <cell r="AB30">
            <v>41058</v>
          </cell>
          <cell r="AC30" t="str">
            <v/>
          </cell>
          <cell r="AD30" t="str">
            <v>・（2012/7/20）辞退届をメールで受領。</v>
          </cell>
          <cell r="AE30" t="str">
            <v>米山</v>
          </cell>
          <cell r="AF30" t="str">
            <v>高本</v>
          </cell>
          <cell r="AG30" t="str">
            <v/>
          </cell>
          <cell r="AH30" t="str">
            <v/>
          </cell>
          <cell r="AI30" t="str">
            <v/>
          </cell>
          <cell r="AJ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t="str">
            <v/>
          </cell>
          <cell r="N31">
            <v>16935000000</v>
          </cell>
          <cell r="O31">
            <v>0.33333333333333331</v>
          </cell>
          <cell r="P31">
            <v>5645000000</v>
          </cell>
          <cell r="Q31" t="str">
            <v>交付決定日</v>
          </cell>
          <cell r="R31">
            <v>42094</v>
          </cell>
          <cell r="S31" t="str">
            <v>○</v>
          </cell>
          <cell r="T31">
            <v>21923000000</v>
          </cell>
          <cell r="U31">
            <v>16935000000</v>
          </cell>
          <cell r="V31">
            <v>0.33333333333333331</v>
          </cell>
          <cell r="W31">
            <v>5645000000</v>
          </cell>
          <cell r="X31">
            <v>0</v>
          </cell>
          <cell r="Y31">
            <v>0</v>
          </cell>
          <cell r="Z31" t="str">
            <v>不要</v>
          </cell>
          <cell r="AA31">
            <v>41023</v>
          </cell>
          <cell r="AB31">
            <v>40997</v>
          </cell>
          <cell r="AC31" t="str">
            <v/>
          </cell>
          <cell r="AD31" t="str">
            <v>・事業完了日が平成27年3月末→理由書受領（METI未確認？）→8/17に理由書を田枝さんに送付。</v>
          </cell>
          <cell r="AE31" t="str">
            <v>高本</v>
          </cell>
          <cell r="AF31" t="str">
            <v>宮田</v>
          </cell>
          <cell r="AG31">
            <v>41043</v>
          </cell>
          <cell r="AH31">
            <v>41044</v>
          </cell>
          <cell r="AI31">
            <v>41044</v>
          </cell>
          <cell r="AJ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t="str">
            <v/>
          </cell>
          <cell r="N32">
            <v>205000000</v>
          </cell>
          <cell r="O32">
            <v>0.25</v>
          </cell>
          <cell r="P32">
            <v>51250000</v>
          </cell>
          <cell r="Q32">
            <v>40968</v>
          </cell>
          <cell r="R32">
            <v>41333</v>
          </cell>
          <cell r="S32" t="str">
            <v/>
          </cell>
          <cell r="T32">
            <v>223000000</v>
          </cell>
          <cell r="U32">
            <v>202000000</v>
          </cell>
          <cell r="V32">
            <v>0.25</v>
          </cell>
          <cell r="W32">
            <v>50500000</v>
          </cell>
          <cell r="X32">
            <v>3000000</v>
          </cell>
          <cell r="Y32">
            <v>750000</v>
          </cell>
          <cell r="Z32" t="str">
            <v>不要</v>
          </cell>
          <cell r="AA32">
            <v>40956</v>
          </cell>
          <cell r="AB32">
            <v>40959</v>
          </cell>
          <cell r="AC32">
            <v>40966</v>
          </cell>
          <cell r="AD32" t="str">
            <v/>
          </cell>
          <cell r="AE32" t="str">
            <v>栗生澤</v>
          </cell>
          <cell r="AF32" t="str">
            <v>宮田</v>
          </cell>
          <cell r="AG32">
            <v>40974</v>
          </cell>
          <cell r="AH32">
            <v>40975</v>
          </cell>
          <cell r="AI32">
            <v>40976</v>
          </cell>
          <cell r="AJ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t="str">
            <v/>
          </cell>
          <cell r="K33" t="str">
            <v/>
          </cell>
          <cell r="L33" t="str">
            <v/>
          </cell>
          <cell r="M33" t="str">
            <v/>
          </cell>
          <cell r="N33">
            <v>1180000000</v>
          </cell>
          <cell r="O33">
            <v>0.25</v>
          </cell>
          <cell r="P33">
            <v>295000000</v>
          </cell>
          <cell r="Q33">
            <v>41208</v>
          </cell>
          <cell r="R33">
            <v>41729</v>
          </cell>
          <cell r="S33" t="str">
            <v/>
          </cell>
          <cell r="T33">
            <v>1409531000</v>
          </cell>
          <cell r="U33">
            <v>1013531000</v>
          </cell>
          <cell r="V33">
            <v>0.25</v>
          </cell>
          <cell r="W33">
            <v>253382750</v>
          </cell>
          <cell r="X33">
            <v>166469000</v>
          </cell>
          <cell r="Y33">
            <v>41617250</v>
          </cell>
          <cell r="Z33" t="str">
            <v>不要</v>
          </cell>
          <cell r="AA33">
            <v>41201</v>
          </cell>
          <cell r="AB33">
            <v>41179</v>
          </cell>
          <cell r="AC33">
            <v>41204</v>
          </cell>
          <cell r="AD33" t="str">
            <v>完了予定日が1年延長→建屋建設の遅れによるもの
事業経費1.6億減、補助対象経費0.4億減→見積り精査による
いずれも内容変更報告に記載済
発注期限が10/26とのことで、交付決定日を決定</v>
          </cell>
          <cell r="AE33" t="str">
            <v>宮田</v>
          </cell>
          <cell r="AF33" t="str">
            <v>米山</v>
          </cell>
          <cell r="AG33" t="str">
            <v/>
          </cell>
          <cell r="AH33">
            <v>41208</v>
          </cell>
          <cell r="AI33" t="str">
            <v/>
          </cell>
          <cell r="AJ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t="str">
            <v/>
          </cell>
          <cell r="K34" t="str">
            <v/>
          </cell>
          <cell r="L34" t="str">
            <v/>
          </cell>
          <cell r="M34" t="str">
            <v/>
          </cell>
          <cell r="N34">
            <v>2200000000</v>
          </cell>
          <cell r="O34">
            <v>0.16666666666666666</v>
          </cell>
          <cell r="P34">
            <v>366666666</v>
          </cell>
          <cell r="Q34">
            <v>41043</v>
          </cell>
          <cell r="R34">
            <v>41729</v>
          </cell>
          <cell r="S34" t="str">
            <v/>
          </cell>
          <cell r="T34">
            <v>437000000</v>
          </cell>
          <cell r="U34">
            <v>437000000</v>
          </cell>
          <cell r="V34">
            <v>0.16666666666666666</v>
          </cell>
          <cell r="W34">
            <v>72833333</v>
          </cell>
          <cell r="X34">
            <v>1763000000</v>
          </cell>
          <cell r="Y34">
            <v>293833333</v>
          </cell>
          <cell r="Z34" t="str">
            <v>不要</v>
          </cell>
          <cell r="AA34">
            <v>41024</v>
          </cell>
          <cell r="AB34" t="str">
            <v/>
          </cell>
          <cell r="AC34" t="str">
            <v/>
          </cell>
          <cell r="AD34" t="str">
            <v>（5/22）収益納付は不要。METI吉川様に確認済み。
（5/24）減額についてはMETI吉川様及び担当現課確認済み。</v>
          </cell>
          <cell r="AE34" t="str">
            <v>梶野</v>
          </cell>
          <cell r="AF34" t="str">
            <v>中間</v>
          </cell>
          <cell r="AG34">
            <v>41074</v>
          </cell>
          <cell r="AH34">
            <v>41075</v>
          </cell>
          <cell r="AI34">
            <v>41078</v>
          </cell>
          <cell r="AJ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t="str">
            <v/>
          </cell>
          <cell r="N35">
            <v>5760000000</v>
          </cell>
          <cell r="O35">
            <v>0.33333333333333331</v>
          </cell>
          <cell r="P35">
            <v>1920000000</v>
          </cell>
          <cell r="Q35">
            <v>40969</v>
          </cell>
          <cell r="R35">
            <v>41729</v>
          </cell>
          <cell r="S35" t="str">
            <v/>
          </cell>
          <cell r="T35">
            <v>6730000000</v>
          </cell>
          <cell r="U35">
            <v>5760000000</v>
          </cell>
          <cell r="V35">
            <v>0.33333333333333331</v>
          </cell>
          <cell r="W35">
            <v>1920000000</v>
          </cell>
          <cell r="X35">
            <v>0</v>
          </cell>
          <cell r="Y35">
            <v>0</v>
          </cell>
          <cell r="Z35" t="str">
            <v>不要</v>
          </cell>
          <cell r="AA35">
            <v>40956</v>
          </cell>
          <cell r="AB35">
            <v>40959</v>
          </cell>
          <cell r="AC35" t="str">
            <v/>
          </cell>
          <cell r="AD35" t="str">
            <v/>
          </cell>
          <cell r="AE35" t="str">
            <v>梶野</v>
          </cell>
          <cell r="AF35" t="str">
            <v>中間</v>
          </cell>
          <cell r="AG35">
            <v>40963</v>
          </cell>
          <cell r="AH35">
            <v>40966</v>
          </cell>
          <cell r="AI35">
            <v>40969</v>
          </cell>
          <cell r="AJ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t="str">
            <v/>
          </cell>
          <cell r="N36">
            <v>100500000</v>
          </cell>
          <cell r="O36">
            <v>0.33333333333333331</v>
          </cell>
          <cell r="P36">
            <v>33500000</v>
          </cell>
          <cell r="Q36">
            <v>41000</v>
          </cell>
          <cell r="R36">
            <v>41729</v>
          </cell>
          <cell r="S36" t="str">
            <v/>
          </cell>
          <cell r="T36">
            <v>79000000</v>
          </cell>
          <cell r="U36">
            <v>78000000</v>
          </cell>
          <cell r="V36">
            <v>0.33333333333333331</v>
          </cell>
          <cell r="W36">
            <v>26000000</v>
          </cell>
          <cell r="X36">
            <v>22500000</v>
          </cell>
          <cell r="Y36">
            <v>7500000</v>
          </cell>
          <cell r="Z36" t="str">
            <v>要</v>
          </cell>
          <cell r="AA36">
            <v>40966</v>
          </cell>
          <cell r="AB36">
            <v>40961</v>
          </cell>
          <cell r="AC36">
            <v>40970</v>
          </cell>
          <cell r="AD36" t="str">
            <v/>
          </cell>
          <cell r="AE36" t="str">
            <v>中間</v>
          </cell>
          <cell r="AF36" t="str">
            <v>梶野</v>
          </cell>
          <cell r="AG36">
            <v>40974</v>
          </cell>
          <cell r="AH36">
            <v>40975</v>
          </cell>
          <cell r="AI36">
            <v>40976</v>
          </cell>
          <cell r="AJ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v>1106804600</v>
          </cell>
          <cell r="O37">
            <v>0.25</v>
          </cell>
          <cell r="P37">
            <v>276701150</v>
          </cell>
          <cell r="Q37" t="str">
            <v/>
          </cell>
          <cell r="R37" t="str">
            <v/>
          </cell>
          <cell r="S37" t="str">
            <v/>
          </cell>
          <cell r="T37" t="str">
            <v/>
          </cell>
          <cell r="U37" t="str">
            <v/>
          </cell>
          <cell r="V37">
            <v>0.25</v>
          </cell>
          <cell r="W37" t="str">
            <v/>
          </cell>
          <cell r="X37" t="str">
            <v/>
          </cell>
          <cell r="Y37" t="str">
            <v/>
          </cell>
          <cell r="Z37" t="str">
            <v/>
          </cell>
          <cell r="AA37" t="str">
            <v/>
          </cell>
          <cell r="AB37">
            <v>41198</v>
          </cell>
          <cell r="AC37" t="str">
            <v/>
          </cell>
          <cell r="AD37" t="str">
            <v/>
          </cell>
          <cell r="AE37" t="str">
            <v/>
          </cell>
          <cell r="AF37" t="str">
            <v/>
          </cell>
          <cell r="AG37" t="str">
            <v/>
          </cell>
          <cell r="AH37" t="str">
            <v/>
          </cell>
          <cell r="AI37" t="str">
            <v/>
          </cell>
          <cell r="AJ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t="str">
            <v/>
          </cell>
          <cell r="N38">
            <v>30000000</v>
          </cell>
          <cell r="O38">
            <v>0.16666666666666666</v>
          </cell>
          <cell r="P38">
            <v>5000000</v>
          </cell>
          <cell r="Q38">
            <v>40940</v>
          </cell>
          <cell r="R38">
            <v>41213</v>
          </cell>
          <cell r="S38" t="str">
            <v/>
          </cell>
          <cell r="T38">
            <v>30000000</v>
          </cell>
          <cell r="U38">
            <v>30000000</v>
          </cell>
          <cell r="V38">
            <v>0.16666666666666666</v>
          </cell>
          <cell r="W38">
            <v>5000000</v>
          </cell>
          <cell r="X38">
            <v>0</v>
          </cell>
          <cell r="Y38">
            <v>0</v>
          </cell>
          <cell r="Z38" t="str">
            <v>不要</v>
          </cell>
          <cell r="AA38">
            <v>40956</v>
          </cell>
          <cell r="AB38">
            <v>40959</v>
          </cell>
          <cell r="AC38">
            <v>40970</v>
          </cell>
          <cell r="AD38" t="str">
            <v/>
          </cell>
          <cell r="AE38" t="str">
            <v>栗生澤</v>
          </cell>
          <cell r="AF38" t="str">
            <v>中田</v>
          </cell>
          <cell r="AG38">
            <v>40974</v>
          </cell>
          <cell r="AH38">
            <v>40975</v>
          </cell>
          <cell r="AI38">
            <v>40976</v>
          </cell>
          <cell r="AJ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t="str">
            <v/>
          </cell>
          <cell r="K39" t="str">
            <v/>
          </cell>
          <cell r="L39" t="str">
            <v/>
          </cell>
          <cell r="M39" t="str">
            <v/>
          </cell>
          <cell r="N39">
            <v>1440000000</v>
          </cell>
          <cell r="O39">
            <v>0.16666666666666666</v>
          </cell>
          <cell r="P39">
            <v>240000000</v>
          </cell>
          <cell r="Q39">
            <v>41121</v>
          </cell>
          <cell r="R39">
            <v>41639</v>
          </cell>
          <cell r="S39" t="str">
            <v/>
          </cell>
          <cell r="T39">
            <v>1440000000</v>
          </cell>
          <cell r="U39">
            <v>1440000000</v>
          </cell>
          <cell r="V39">
            <v>0.16666666666666666</v>
          </cell>
          <cell r="W39">
            <v>240000000</v>
          </cell>
          <cell r="X39">
            <v>0</v>
          </cell>
          <cell r="Y39">
            <v>0</v>
          </cell>
          <cell r="Z39" t="str">
            <v/>
          </cell>
          <cell r="AA39">
            <v>41082</v>
          </cell>
          <cell r="AB39">
            <v>41052</v>
          </cell>
          <cell r="AC39">
            <v>41117</v>
          </cell>
          <cell r="AD39" t="str">
            <v/>
          </cell>
          <cell r="AE39" t="str">
            <v/>
          </cell>
          <cell r="AF39" t="str">
            <v/>
          </cell>
          <cell r="AG39">
            <v>41127</v>
          </cell>
          <cell r="AH39">
            <v>41120</v>
          </cell>
          <cell r="AI39">
            <v>41128</v>
          </cell>
          <cell r="AJ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t="str">
            <v/>
          </cell>
          <cell r="N40">
            <v>1581000000</v>
          </cell>
          <cell r="O40">
            <v>0.5</v>
          </cell>
          <cell r="P40">
            <v>790500000</v>
          </cell>
          <cell r="Q40">
            <v>40923</v>
          </cell>
          <cell r="R40">
            <v>41633</v>
          </cell>
          <cell r="S40" t="str">
            <v/>
          </cell>
          <cell r="T40">
            <v>2132814000</v>
          </cell>
          <cell r="U40">
            <v>1581000000</v>
          </cell>
          <cell r="V40">
            <v>0.5</v>
          </cell>
          <cell r="W40">
            <v>790500000</v>
          </cell>
          <cell r="X40">
            <v>0</v>
          </cell>
          <cell r="Y40">
            <v>0</v>
          </cell>
          <cell r="Z40" t="str">
            <v>不要</v>
          </cell>
          <cell r="AA40">
            <v>40962</v>
          </cell>
          <cell r="AB40">
            <v>40963</v>
          </cell>
          <cell r="AC40" t="str">
            <v>到着</v>
          </cell>
          <cell r="AD40" t="str">
            <v/>
          </cell>
          <cell r="AE40" t="str">
            <v>中田</v>
          </cell>
          <cell r="AF40" t="str">
            <v>宮田</v>
          </cell>
          <cell r="AG40">
            <v>40976</v>
          </cell>
          <cell r="AH40">
            <v>40977</v>
          </cell>
          <cell r="AI40">
            <v>40983</v>
          </cell>
          <cell r="AJ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t="str">
            <v/>
          </cell>
          <cell r="N41">
            <v>584970000</v>
          </cell>
          <cell r="O41">
            <v>0.25</v>
          </cell>
          <cell r="P41">
            <v>146242500</v>
          </cell>
          <cell r="Q41">
            <v>40994</v>
          </cell>
          <cell r="R41">
            <v>41547</v>
          </cell>
          <cell r="S41" t="str">
            <v/>
          </cell>
          <cell r="T41">
            <v>630000000</v>
          </cell>
          <cell r="U41">
            <v>582070000</v>
          </cell>
          <cell r="V41">
            <v>0.25</v>
          </cell>
          <cell r="W41">
            <v>145517500</v>
          </cell>
          <cell r="X41">
            <v>2900000</v>
          </cell>
          <cell r="Y41">
            <v>725000</v>
          </cell>
          <cell r="Z41" t="str">
            <v>要</v>
          </cell>
          <cell r="AA41">
            <v>40984</v>
          </cell>
          <cell r="AB41">
            <v>40985</v>
          </cell>
          <cell r="AC41" t="str">
            <v/>
          </cell>
          <cell r="AD41" t="str">
            <v>公募申請時より約290万円減額。</v>
          </cell>
          <cell r="AE41" t="str">
            <v>栗生澤</v>
          </cell>
          <cell r="AF41" t="str">
            <v>宮田</v>
          </cell>
          <cell r="AG41">
            <v>41012</v>
          </cell>
          <cell r="AH41">
            <v>40997</v>
          </cell>
          <cell r="AI41">
            <v>41016</v>
          </cell>
          <cell r="AJ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t="str">
            <v/>
          </cell>
          <cell r="N42">
            <v>6753000000</v>
          </cell>
          <cell r="O42">
            <v>0.16666666666666666</v>
          </cell>
          <cell r="P42">
            <v>1125500000</v>
          </cell>
          <cell r="Q42">
            <v>40969</v>
          </cell>
          <cell r="R42">
            <v>41729</v>
          </cell>
          <cell r="S42" t="str">
            <v/>
          </cell>
          <cell r="T42">
            <v>7900000000</v>
          </cell>
          <cell r="U42">
            <v>6753000000</v>
          </cell>
          <cell r="V42">
            <v>0.16666666666666666</v>
          </cell>
          <cell r="W42">
            <v>1125500000</v>
          </cell>
          <cell r="X42">
            <v>0</v>
          </cell>
          <cell r="Y42">
            <v>0</v>
          </cell>
          <cell r="Z42" t="str">
            <v>不要</v>
          </cell>
          <cell r="AA42">
            <v>40955</v>
          </cell>
          <cell r="AB42">
            <v>40956</v>
          </cell>
          <cell r="AC42">
            <v>40963</v>
          </cell>
          <cell r="AD42" t="str">
            <v/>
          </cell>
          <cell r="AE42" t="str">
            <v>栗生澤</v>
          </cell>
          <cell r="AF42" t="str">
            <v>宮田</v>
          </cell>
          <cell r="AG42">
            <v>40963</v>
          </cell>
          <cell r="AH42">
            <v>40966</v>
          </cell>
          <cell r="AI42">
            <v>40970</v>
          </cell>
          <cell r="AJ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t="str">
            <v/>
          </cell>
          <cell r="K43" t="str">
            <v/>
          </cell>
          <cell r="L43" t="str">
            <v/>
          </cell>
          <cell r="M43" t="str">
            <v/>
          </cell>
          <cell r="N43">
            <v>1369900000</v>
          </cell>
          <cell r="O43">
            <v>0.16666666666666666</v>
          </cell>
          <cell r="P43">
            <v>228316666</v>
          </cell>
          <cell r="Q43">
            <v>41122</v>
          </cell>
          <cell r="R43">
            <v>41593</v>
          </cell>
          <cell r="S43" t="str">
            <v/>
          </cell>
          <cell r="T43">
            <v>1590500000</v>
          </cell>
          <cell r="U43">
            <v>1367000000</v>
          </cell>
          <cell r="V43">
            <v>0.16666666666666666</v>
          </cell>
          <cell r="W43">
            <v>226200000</v>
          </cell>
          <cell r="X43">
            <v>2900000</v>
          </cell>
          <cell r="Y43">
            <v>2116666</v>
          </cell>
          <cell r="Z43" t="str">
            <v>要</v>
          </cell>
          <cell r="AA43">
            <v>41100</v>
          </cell>
          <cell r="AB43">
            <v>41101</v>
          </cell>
          <cell r="AC43">
            <v>41127</v>
          </cell>
          <cell r="AD43" t="str">
            <v/>
          </cell>
          <cell r="AE43" t="str">
            <v>中田</v>
          </cell>
          <cell r="AF43" t="str">
            <v>栗生澤</v>
          </cell>
          <cell r="AG43">
            <v>41127</v>
          </cell>
          <cell r="AH43">
            <v>41128</v>
          </cell>
          <cell r="AI43">
            <v>41128</v>
          </cell>
          <cell r="AJ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t="str">
            <v/>
          </cell>
          <cell r="K44" t="str">
            <v/>
          </cell>
          <cell r="L44" t="str">
            <v/>
          </cell>
          <cell r="M44" t="str">
            <v/>
          </cell>
          <cell r="N44">
            <v>670000000</v>
          </cell>
          <cell r="O44">
            <v>0.33333333333333331</v>
          </cell>
          <cell r="P44">
            <v>223333333</v>
          </cell>
          <cell r="Q44">
            <v>40923</v>
          </cell>
          <cell r="R44">
            <v>41274</v>
          </cell>
          <cell r="S44" t="str">
            <v/>
          </cell>
          <cell r="T44">
            <v>977300000</v>
          </cell>
          <cell r="U44">
            <v>468300000</v>
          </cell>
          <cell r="V44">
            <v>0.33333333333333331</v>
          </cell>
          <cell r="W44">
            <v>156100000</v>
          </cell>
          <cell r="X44">
            <v>201700000</v>
          </cell>
          <cell r="Y44">
            <v>67233333</v>
          </cell>
          <cell r="Z44" t="str">
            <v>要</v>
          </cell>
          <cell r="AA44">
            <v>41016</v>
          </cell>
          <cell r="AB44">
            <v>41023</v>
          </cell>
          <cell r="AC44" t="str">
            <v/>
          </cell>
          <cell r="AD44" t="str">
            <v>・減額についてはMETI確認済み</v>
          </cell>
          <cell r="AE44" t="str">
            <v>栗生澤</v>
          </cell>
          <cell r="AF44" t="str">
            <v>宮田</v>
          </cell>
          <cell r="AG44">
            <v>41043</v>
          </cell>
          <cell r="AH44">
            <v>41044</v>
          </cell>
          <cell r="AI44">
            <v>41044</v>
          </cell>
          <cell r="AJ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t="str">
            <v/>
          </cell>
          <cell r="N45">
            <v>1677000000</v>
          </cell>
          <cell r="O45">
            <v>0.16666666666666666</v>
          </cell>
          <cell r="P45">
            <v>279500000</v>
          </cell>
          <cell r="Q45" t="str">
            <v>交付決定日</v>
          </cell>
          <cell r="R45">
            <v>41698</v>
          </cell>
          <cell r="S45" t="str">
            <v/>
          </cell>
          <cell r="T45">
            <v>1677000000</v>
          </cell>
          <cell r="U45">
            <v>1677000000</v>
          </cell>
          <cell r="V45">
            <v>0.16666666666666666</v>
          </cell>
          <cell r="W45">
            <v>279500000</v>
          </cell>
          <cell r="X45">
            <v>0</v>
          </cell>
          <cell r="Y45">
            <v>0</v>
          </cell>
          <cell r="Z45" t="str">
            <v>不要</v>
          </cell>
          <cell r="AA45">
            <v>40983</v>
          </cell>
          <cell r="AB45">
            <v>40984</v>
          </cell>
          <cell r="AC45" t="str">
            <v/>
          </cell>
          <cell r="AD45" t="str">
            <v/>
          </cell>
          <cell r="AE45" t="str">
            <v>中間</v>
          </cell>
          <cell r="AF45" t="str">
            <v>中間</v>
          </cell>
          <cell r="AG45">
            <v>41001</v>
          </cell>
          <cell r="AH45">
            <v>41002</v>
          </cell>
          <cell r="AI45">
            <v>41003</v>
          </cell>
          <cell r="AJ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t="str">
            <v/>
          </cell>
          <cell r="K46" t="str">
            <v/>
          </cell>
          <cell r="L46" t="str">
            <v/>
          </cell>
          <cell r="M46" t="str">
            <v/>
          </cell>
          <cell r="N46">
            <v>1210000000</v>
          </cell>
          <cell r="O46">
            <v>0.16666666666666666</v>
          </cell>
          <cell r="P46">
            <v>201666666</v>
          </cell>
          <cell r="Q46">
            <v>40914</v>
          </cell>
          <cell r="R46">
            <v>41364</v>
          </cell>
          <cell r="S46" t="str">
            <v/>
          </cell>
          <cell r="T46">
            <v>1220388500</v>
          </cell>
          <cell r="U46">
            <v>1208985500</v>
          </cell>
          <cell r="V46">
            <v>0.16666666666666666</v>
          </cell>
          <cell r="W46">
            <v>201497583</v>
          </cell>
          <cell r="X46">
            <v>1014500</v>
          </cell>
          <cell r="Y46">
            <v>169083</v>
          </cell>
          <cell r="Z46" t="str">
            <v>不要</v>
          </cell>
          <cell r="AA46">
            <v>41036</v>
          </cell>
          <cell r="AB46">
            <v>41040</v>
          </cell>
          <cell r="AC46">
            <v>41051</v>
          </cell>
          <cell r="AD46" t="str">
            <v/>
          </cell>
          <cell r="AE46" t="str">
            <v>中間</v>
          </cell>
          <cell r="AF46" t="str">
            <v>梶野</v>
          </cell>
          <cell r="AG46">
            <v>41074</v>
          </cell>
          <cell r="AH46">
            <v>41075</v>
          </cell>
          <cell r="AI46">
            <v>41078</v>
          </cell>
          <cell r="AJ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t="str">
            <v/>
          </cell>
          <cell r="N47">
            <v>4260000000</v>
          </cell>
          <cell r="O47">
            <v>0.16666666666666666</v>
          </cell>
          <cell r="P47">
            <v>710000000</v>
          </cell>
          <cell r="Q47">
            <v>40926</v>
          </cell>
          <cell r="R47">
            <v>41729</v>
          </cell>
          <cell r="S47" t="str">
            <v/>
          </cell>
          <cell r="T47">
            <v>7053500000</v>
          </cell>
          <cell r="U47">
            <v>4260000000</v>
          </cell>
          <cell r="V47">
            <v>0.16666666666666666</v>
          </cell>
          <cell r="W47">
            <v>710000000</v>
          </cell>
          <cell r="X47">
            <v>0</v>
          </cell>
          <cell r="Y47">
            <v>0</v>
          </cell>
          <cell r="Z47" t="str">
            <v>要</v>
          </cell>
          <cell r="AA47">
            <v>40968</v>
          </cell>
          <cell r="AB47">
            <v>40970</v>
          </cell>
          <cell r="AC47" t="str">
            <v/>
          </cell>
          <cell r="AD47" t="str">
            <v/>
          </cell>
          <cell r="AE47" t="str">
            <v>栗生澤</v>
          </cell>
          <cell r="AF47" t="str">
            <v>宮田</v>
          </cell>
          <cell r="AG47">
            <v>40974</v>
          </cell>
          <cell r="AH47">
            <v>40975</v>
          </cell>
          <cell r="AI47">
            <v>40976</v>
          </cell>
          <cell r="AJ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t="str">
            <v/>
          </cell>
          <cell r="N48">
            <v>828600000</v>
          </cell>
          <cell r="O48">
            <v>0.16666666666666666</v>
          </cell>
          <cell r="P48">
            <v>138100000</v>
          </cell>
          <cell r="Q48">
            <v>41000</v>
          </cell>
          <cell r="R48">
            <v>41639</v>
          </cell>
          <cell r="S48" t="str">
            <v/>
          </cell>
          <cell r="T48">
            <v>828600000</v>
          </cell>
          <cell r="U48">
            <v>828600000</v>
          </cell>
          <cell r="V48">
            <v>0.16666666666666666</v>
          </cell>
          <cell r="W48">
            <v>138099997</v>
          </cell>
          <cell r="X48">
            <v>0</v>
          </cell>
          <cell r="Y48">
            <v>3</v>
          </cell>
          <cell r="Z48" t="str">
            <v>不要</v>
          </cell>
          <cell r="AA48">
            <v>40983</v>
          </cell>
          <cell r="AB48">
            <v>40966</v>
          </cell>
          <cell r="AC48">
            <v>40984</v>
          </cell>
          <cell r="AD48" t="str">
            <v xml:space="preserve">（3/21）曽根さんより共同申請に移行する必要がある旨を伺う
（3/30）事業スキームを確認。共同申請の必要無しと判断、曽根さんに伝達
（3/30完）吉川さんが現課に確認OK→稲川さんに連絡
</v>
          </cell>
          <cell r="AE48" t="str">
            <v>梶野</v>
          </cell>
          <cell r="AF48" t="str">
            <v>中間</v>
          </cell>
          <cell r="AG48">
            <v>41012</v>
          </cell>
          <cell r="AH48">
            <v>41010</v>
          </cell>
          <cell r="AI48">
            <v>41016</v>
          </cell>
          <cell r="AJ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t="str">
            <v/>
          </cell>
          <cell r="K49" t="str">
            <v/>
          </cell>
          <cell r="L49" t="str">
            <v/>
          </cell>
          <cell r="M49" t="str">
            <v/>
          </cell>
          <cell r="N49">
            <v>231350000</v>
          </cell>
          <cell r="O49">
            <v>0.16666666666666666</v>
          </cell>
          <cell r="P49">
            <v>38558333</v>
          </cell>
          <cell r="Q49">
            <v>40940</v>
          </cell>
          <cell r="R49">
            <v>41729</v>
          </cell>
          <cell r="S49" t="str">
            <v/>
          </cell>
          <cell r="T49">
            <v>267918000</v>
          </cell>
          <cell r="U49">
            <v>231350000</v>
          </cell>
          <cell r="V49">
            <v>0.16666666666666666</v>
          </cell>
          <cell r="W49">
            <v>38558333</v>
          </cell>
          <cell r="X49">
            <v>0</v>
          </cell>
          <cell r="Y49">
            <v>0</v>
          </cell>
          <cell r="Z49" t="str">
            <v>不要</v>
          </cell>
          <cell r="AA49">
            <v>41011</v>
          </cell>
          <cell r="AB49">
            <v>40995</v>
          </cell>
          <cell r="AC49" t="str">
            <v/>
          </cell>
          <cell r="AD49" t="str">
            <v/>
          </cell>
          <cell r="AE49" t="str">
            <v>高本</v>
          </cell>
          <cell r="AF49" t="str">
            <v>米山</v>
          </cell>
          <cell r="AG49">
            <v>41026</v>
          </cell>
          <cell r="AH49">
            <v>41024</v>
          </cell>
          <cell r="AI49">
            <v>41031</v>
          </cell>
          <cell r="AJ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t="str">
            <v/>
          </cell>
          <cell r="K50" t="str">
            <v/>
          </cell>
          <cell r="L50" t="str">
            <v/>
          </cell>
          <cell r="M50" t="str">
            <v/>
          </cell>
          <cell r="N50">
            <v>1710000000</v>
          </cell>
          <cell r="O50">
            <v>0.25</v>
          </cell>
          <cell r="P50">
            <v>427500000</v>
          </cell>
          <cell r="Q50">
            <v>40988</v>
          </cell>
          <cell r="R50">
            <v>41547</v>
          </cell>
          <cell r="S50" t="str">
            <v/>
          </cell>
          <cell r="T50">
            <v>1700000000</v>
          </cell>
          <cell r="U50">
            <v>1443900000</v>
          </cell>
          <cell r="V50">
            <v>0.25</v>
          </cell>
          <cell r="W50">
            <v>360975000</v>
          </cell>
          <cell r="X50">
            <v>266100000</v>
          </cell>
          <cell r="Y50">
            <v>66525000</v>
          </cell>
          <cell r="Z50" t="str">
            <v>要</v>
          </cell>
          <cell r="AA50">
            <v>40973</v>
          </cell>
          <cell r="AB50">
            <v>40974</v>
          </cell>
          <cell r="AC50" t="str">
            <v/>
          </cell>
          <cell r="AD50" t="str">
            <v>公募申請時から約2.7億円の減額。建屋等の金額を除いていることが理由。
（4/25）申請書の進捗確認⇒申請書確認済なので、発注OKと伝えた</v>
          </cell>
          <cell r="AE50" t="str">
            <v>栗生澤</v>
          </cell>
          <cell r="AF50" t="str">
            <v>中田</v>
          </cell>
          <cell r="AG50">
            <v>41026</v>
          </cell>
          <cell r="AH50">
            <v>41024</v>
          </cell>
          <cell r="AI50">
            <v>41031</v>
          </cell>
          <cell r="AJ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t="str">
            <v/>
          </cell>
          <cell r="N51">
            <v>300000000</v>
          </cell>
          <cell r="O51">
            <v>0.25</v>
          </cell>
          <cell r="P51">
            <v>75000000</v>
          </cell>
          <cell r="Q51">
            <v>41014</v>
          </cell>
          <cell r="R51">
            <v>41729</v>
          </cell>
          <cell r="S51" t="str">
            <v/>
          </cell>
          <cell r="T51">
            <v>1000000000</v>
          </cell>
          <cell r="U51">
            <v>300000000</v>
          </cell>
          <cell r="V51">
            <v>0.25</v>
          </cell>
          <cell r="W51">
            <v>75000000</v>
          </cell>
          <cell r="X51">
            <v>0</v>
          </cell>
          <cell r="Y51">
            <v>0</v>
          </cell>
          <cell r="Z51" t="str">
            <v>不要</v>
          </cell>
          <cell r="AA51">
            <v>40994</v>
          </cell>
          <cell r="AB51">
            <v>40989</v>
          </cell>
          <cell r="AC51" t="str">
            <v/>
          </cell>
          <cell r="AD51" t="str">
            <v/>
          </cell>
          <cell r="AE51" t="str">
            <v>米山</v>
          </cell>
          <cell r="AF51" t="str">
            <v>高本</v>
          </cell>
          <cell r="AG51">
            <v>41001</v>
          </cell>
          <cell r="AH51">
            <v>41002</v>
          </cell>
          <cell r="AI51">
            <v>41003</v>
          </cell>
          <cell r="AJ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t="str">
            <v/>
          </cell>
          <cell r="N52">
            <v>5054000000</v>
          </cell>
          <cell r="O52">
            <v>0.33333333333333331</v>
          </cell>
          <cell r="P52">
            <v>1684666666</v>
          </cell>
          <cell r="Q52">
            <v>40983</v>
          </cell>
          <cell r="R52">
            <v>41729</v>
          </cell>
          <cell r="S52" t="str">
            <v/>
          </cell>
          <cell r="T52">
            <v>6214000000</v>
          </cell>
          <cell r="U52">
            <v>5054000000</v>
          </cell>
          <cell r="V52">
            <v>0.33333333333333331</v>
          </cell>
          <cell r="W52">
            <v>1684666666</v>
          </cell>
          <cell r="X52">
            <v>0</v>
          </cell>
          <cell r="Y52">
            <v>0</v>
          </cell>
          <cell r="Z52" t="str">
            <v>要</v>
          </cell>
          <cell r="AA52">
            <v>40959</v>
          </cell>
          <cell r="AB52">
            <v>40962</v>
          </cell>
          <cell r="AC52" t="str">
            <v/>
          </cell>
          <cell r="AD52" t="str">
            <v/>
          </cell>
          <cell r="AE52" t="str">
            <v>栗生澤</v>
          </cell>
          <cell r="AF52" t="str">
            <v>中田</v>
          </cell>
          <cell r="AG52">
            <v>40966</v>
          </cell>
          <cell r="AH52">
            <v>40967</v>
          </cell>
          <cell r="AI52">
            <v>40969</v>
          </cell>
          <cell r="AJ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v>30000000</v>
          </cell>
          <cell r="O53">
            <v>0.33333333333333331</v>
          </cell>
          <cell r="P53">
            <v>10000000</v>
          </cell>
          <cell r="Q53" t="str">
            <v/>
          </cell>
          <cell r="R53" t="str">
            <v/>
          </cell>
          <cell r="S53" t="str">
            <v/>
          </cell>
          <cell r="T53" t="str">
            <v/>
          </cell>
          <cell r="U53" t="str">
            <v/>
          </cell>
          <cell r="V53">
            <v>0.33333333333333331</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t="str">
            <v/>
          </cell>
          <cell r="K54" t="str">
            <v/>
          </cell>
          <cell r="L54" t="str">
            <v/>
          </cell>
          <cell r="M54" t="str">
            <v/>
          </cell>
          <cell r="N54">
            <v>1773000000</v>
          </cell>
          <cell r="O54">
            <v>0.16666666666666666</v>
          </cell>
          <cell r="P54">
            <v>295500000</v>
          </cell>
          <cell r="Q54">
            <v>41109</v>
          </cell>
          <cell r="R54">
            <v>41729</v>
          </cell>
          <cell r="S54" t="str">
            <v/>
          </cell>
          <cell r="T54">
            <v>2600000000</v>
          </cell>
          <cell r="U54">
            <v>1773000000</v>
          </cell>
          <cell r="V54">
            <v>0.16666666666666666</v>
          </cell>
          <cell r="W54">
            <v>295500000</v>
          </cell>
          <cell r="X54">
            <v>0</v>
          </cell>
          <cell r="Y54">
            <v>0</v>
          </cell>
          <cell r="Z54" t="str">
            <v>要</v>
          </cell>
          <cell r="AA54">
            <v>41102</v>
          </cell>
          <cell r="AB54">
            <v>41092</v>
          </cell>
          <cell r="AC54" t="str">
            <v/>
          </cell>
          <cell r="AD54" t="str">
            <v/>
          </cell>
          <cell r="AE54" t="str">
            <v>高本</v>
          </cell>
          <cell r="AF54" t="str">
            <v>米山</v>
          </cell>
          <cell r="AG54">
            <v>41109</v>
          </cell>
          <cell r="AH54">
            <v>41110</v>
          </cell>
          <cell r="AI54">
            <v>41115</v>
          </cell>
          <cell r="AJ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v>3538506000</v>
          </cell>
          <cell r="O55">
            <v>0.16666666666666666</v>
          </cell>
          <cell r="P55">
            <v>589751000</v>
          </cell>
          <cell r="Q55" t="str">
            <v/>
          </cell>
          <cell r="R55" t="str">
            <v/>
          </cell>
          <cell r="S55" t="str">
            <v/>
          </cell>
          <cell r="T55" t="str">
            <v/>
          </cell>
          <cell r="U55" t="str">
            <v/>
          </cell>
          <cell r="V55">
            <v>0.16666666666666666</v>
          </cell>
          <cell r="W55" t="str">
            <v/>
          </cell>
          <cell r="X55" t="str">
            <v/>
          </cell>
          <cell r="Y55" t="str">
            <v/>
          </cell>
          <cell r="Z55" t="str">
            <v/>
          </cell>
          <cell r="AA55" t="str">
            <v/>
          </cell>
          <cell r="AB55" t="str">
            <v/>
          </cell>
          <cell r="AC55" t="str">
            <v/>
          </cell>
          <cell r="AD55" t="str">
            <v>取下げ理由書を作成依頼中（2012/10/4）　高本</v>
          </cell>
          <cell r="AE55" t="str">
            <v/>
          </cell>
          <cell r="AF55" t="str">
            <v/>
          </cell>
          <cell r="AG55" t="str">
            <v/>
          </cell>
          <cell r="AH55" t="str">
            <v/>
          </cell>
          <cell r="AI55" t="str">
            <v/>
          </cell>
          <cell r="AJ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t="str">
            <v/>
          </cell>
          <cell r="N56">
            <v>2441000000</v>
          </cell>
          <cell r="O56">
            <v>0.16666666666666666</v>
          </cell>
          <cell r="P56">
            <v>406833333</v>
          </cell>
          <cell r="Q56">
            <v>40969</v>
          </cell>
          <cell r="R56">
            <v>41729</v>
          </cell>
          <cell r="S56" t="str">
            <v/>
          </cell>
          <cell r="T56">
            <v>2650000000</v>
          </cell>
          <cell r="U56">
            <v>2441000000</v>
          </cell>
          <cell r="V56">
            <v>0.16666666666666666</v>
          </cell>
          <cell r="W56">
            <v>406833333</v>
          </cell>
          <cell r="X56">
            <v>0</v>
          </cell>
          <cell r="Y56">
            <v>0</v>
          </cell>
          <cell r="Z56" t="str">
            <v>不要</v>
          </cell>
          <cell r="AA56">
            <v>40961</v>
          </cell>
          <cell r="AB56">
            <v>40962</v>
          </cell>
          <cell r="AC56">
            <v>40970</v>
          </cell>
          <cell r="AD56" t="str">
            <v/>
          </cell>
          <cell r="AE56" t="str">
            <v>中間</v>
          </cell>
          <cell r="AF56" t="str">
            <v>中間</v>
          </cell>
          <cell r="AG56">
            <v>40974</v>
          </cell>
          <cell r="AH56">
            <v>40975</v>
          </cell>
          <cell r="AI56">
            <v>40976</v>
          </cell>
          <cell r="AJ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t="str">
            <v/>
          </cell>
          <cell r="N57">
            <v>2274967000</v>
          </cell>
          <cell r="O57">
            <v>0.33333333333333331</v>
          </cell>
          <cell r="P57">
            <v>758322333</v>
          </cell>
          <cell r="Q57">
            <v>40968</v>
          </cell>
          <cell r="R57">
            <v>41729</v>
          </cell>
          <cell r="S57" t="str">
            <v/>
          </cell>
          <cell r="T57">
            <v>2650000000</v>
          </cell>
          <cell r="U57">
            <v>2274967000</v>
          </cell>
          <cell r="V57">
            <v>0.33333333333333331</v>
          </cell>
          <cell r="W57">
            <v>758322327</v>
          </cell>
          <cell r="X57">
            <v>0</v>
          </cell>
          <cell r="Y57">
            <v>6</v>
          </cell>
          <cell r="Z57" t="str">
            <v>要</v>
          </cell>
          <cell r="AA57">
            <v>40951</v>
          </cell>
          <cell r="AB57">
            <v>40952</v>
          </cell>
          <cell r="AC57">
            <v>40960</v>
          </cell>
          <cell r="AD57" t="str">
            <v/>
          </cell>
          <cell r="AE57" t="str">
            <v>梶野</v>
          </cell>
          <cell r="AF57" t="str">
            <v>中間</v>
          </cell>
          <cell r="AG57">
            <v>40963</v>
          </cell>
          <cell r="AH57">
            <v>40966</v>
          </cell>
          <cell r="AI57">
            <v>40969</v>
          </cell>
          <cell r="AJ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t="str">
            <v/>
          </cell>
          <cell r="N58">
            <v>790925000</v>
          </cell>
          <cell r="O58">
            <v>0.25</v>
          </cell>
          <cell r="P58">
            <v>197731250</v>
          </cell>
          <cell r="Q58">
            <v>40969</v>
          </cell>
          <cell r="R58">
            <v>41517</v>
          </cell>
          <cell r="S58" t="str">
            <v/>
          </cell>
          <cell r="T58">
            <v>801635000</v>
          </cell>
          <cell r="U58">
            <v>790925000</v>
          </cell>
          <cell r="V58">
            <v>0.25</v>
          </cell>
          <cell r="W58">
            <v>197731250</v>
          </cell>
          <cell r="X58">
            <v>0</v>
          </cell>
          <cell r="Y58">
            <v>0</v>
          </cell>
          <cell r="Z58" t="str">
            <v>不要</v>
          </cell>
          <cell r="AA58">
            <v>40959</v>
          </cell>
          <cell r="AB58">
            <v>40960</v>
          </cell>
          <cell r="AC58">
            <v>40960</v>
          </cell>
          <cell r="AD58" t="str">
            <v/>
          </cell>
          <cell r="AE58" t="str">
            <v>栗生澤</v>
          </cell>
          <cell r="AF58" t="str">
            <v>栗生澤</v>
          </cell>
          <cell r="AG58">
            <v>40963</v>
          </cell>
          <cell r="AH58">
            <v>40966</v>
          </cell>
          <cell r="AI58">
            <v>40969</v>
          </cell>
          <cell r="AJ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t="str">
            <v/>
          </cell>
          <cell r="N59">
            <v>229305930</v>
          </cell>
          <cell r="O59">
            <v>0.16666666666666666</v>
          </cell>
          <cell r="P59">
            <v>38217655</v>
          </cell>
          <cell r="Q59">
            <v>40969</v>
          </cell>
          <cell r="R59">
            <v>41182</v>
          </cell>
          <cell r="S59" t="str">
            <v/>
          </cell>
          <cell r="T59">
            <v>743820126</v>
          </cell>
          <cell r="U59">
            <v>229305930</v>
          </cell>
          <cell r="V59">
            <v>0.16666666666666666</v>
          </cell>
          <cell r="W59">
            <v>38217655</v>
          </cell>
          <cell r="X59">
            <v>0</v>
          </cell>
          <cell r="Y59">
            <v>0</v>
          </cell>
          <cell r="Z59" t="str">
            <v>要</v>
          </cell>
          <cell r="AA59">
            <v>40949</v>
          </cell>
          <cell r="AB59" t="str">
            <v/>
          </cell>
          <cell r="AC59" t="str">
            <v/>
          </cell>
          <cell r="AD59" t="str">
            <v/>
          </cell>
          <cell r="AE59" t="str">
            <v>米山</v>
          </cell>
          <cell r="AF59" t="str">
            <v>高本</v>
          </cell>
          <cell r="AG59">
            <v>40960</v>
          </cell>
          <cell r="AH59">
            <v>40961</v>
          </cell>
          <cell r="AI59">
            <v>40969</v>
          </cell>
          <cell r="AJ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t="str">
            <v/>
          </cell>
          <cell r="N60">
            <v>196189000</v>
          </cell>
          <cell r="O60">
            <v>0.25</v>
          </cell>
          <cell r="P60">
            <v>49047250</v>
          </cell>
          <cell r="Q60">
            <v>41060</v>
          </cell>
          <cell r="R60">
            <v>41243</v>
          </cell>
          <cell r="S60" t="str">
            <v/>
          </cell>
          <cell r="T60">
            <v>1421170000</v>
          </cell>
          <cell r="U60">
            <v>196189000</v>
          </cell>
          <cell r="V60">
            <v>0.25</v>
          </cell>
          <cell r="W60">
            <v>49047250</v>
          </cell>
          <cell r="X60">
            <v>0</v>
          </cell>
          <cell r="Y60">
            <v>0</v>
          </cell>
          <cell r="Z60" t="str">
            <v>要</v>
          </cell>
          <cell r="AA60">
            <v>40975</v>
          </cell>
          <cell r="AB60">
            <v>40976</v>
          </cell>
          <cell r="AC60" t="str">
            <v/>
          </cell>
          <cell r="AD60" t="str">
            <v/>
          </cell>
          <cell r="AE60" t="str">
            <v>中間</v>
          </cell>
          <cell r="AF60" t="str">
            <v/>
          </cell>
          <cell r="AG60">
            <v>40990</v>
          </cell>
          <cell r="AH60">
            <v>40991</v>
          </cell>
          <cell r="AI60">
            <v>40994</v>
          </cell>
          <cell r="AJ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t="str">
            <v/>
          </cell>
          <cell r="K61" t="str">
            <v/>
          </cell>
          <cell r="L61" t="str">
            <v/>
          </cell>
          <cell r="M61" t="str">
            <v/>
          </cell>
          <cell r="N61">
            <v>5350000000</v>
          </cell>
          <cell r="O61">
            <v>0.16666666666666666</v>
          </cell>
          <cell r="P61">
            <v>891666666</v>
          </cell>
          <cell r="Q61">
            <v>41364</v>
          </cell>
          <cell r="R61">
            <v>41729</v>
          </cell>
          <cell r="S61" t="str">
            <v/>
          </cell>
          <cell r="T61">
            <v>5350000000</v>
          </cell>
          <cell r="U61">
            <v>5350000000</v>
          </cell>
          <cell r="V61">
            <v>0.16666666666666666</v>
          </cell>
          <cell r="W61">
            <v>890000000</v>
          </cell>
          <cell r="X61">
            <v>0</v>
          </cell>
          <cell r="Y61">
            <v>1666666</v>
          </cell>
          <cell r="Z61" t="str">
            <v/>
          </cell>
          <cell r="AA61">
            <v>41057</v>
          </cell>
          <cell r="AB61">
            <v>41066</v>
          </cell>
          <cell r="AC61" t="str">
            <v/>
          </cell>
          <cell r="AD61" t="str">
            <v/>
          </cell>
          <cell r="AE61" t="str">
            <v>米山</v>
          </cell>
          <cell r="AF61" t="str">
            <v>高本</v>
          </cell>
          <cell r="AG61">
            <v>41127</v>
          </cell>
          <cell r="AH61">
            <v>41128</v>
          </cell>
          <cell r="AI61">
            <v>41128</v>
          </cell>
          <cell r="AJ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
          </cell>
          <cell r="K62" t="str">
            <v/>
          </cell>
          <cell r="L62" t="str">
            <v/>
          </cell>
          <cell r="M62" t="str">
            <v/>
          </cell>
          <cell r="N62">
            <v>726000000</v>
          </cell>
          <cell r="O62">
            <v>0.66666666666666663</v>
          </cell>
          <cell r="P62">
            <v>484000000</v>
          </cell>
          <cell r="Q62" t="str">
            <v>交付決定日</v>
          </cell>
          <cell r="R62">
            <v>41729</v>
          </cell>
          <cell r="S62" t="str">
            <v/>
          </cell>
          <cell r="T62">
            <v>963280000</v>
          </cell>
          <cell r="U62">
            <v>726000000</v>
          </cell>
          <cell r="V62">
            <v>0.66666666666666663</v>
          </cell>
          <cell r="W62">
            <v>484000000</v>
          </cell>
          <cell r="X62">
            <v>0</v>
          </cell>
          <cell r="Y62">
            <v>0</v>
          </cell>
          <cell r="Z62" t="str">
            <v>不要</v>
          </cell>
          <cell r="AA62">
            <v>41081</v>
          </cell>
          <cell r="AB62">
            <v>41058</v>
          </cell>
          <cell r="AC62">
            <v>41085</v>
          </cell>
          <cell r="AD62" t="str">
            <v/>
          </cell>
          <cell r="AE62" t="str">
            <v>宮田</v>
          </cell>
          <cell r="AF62" t="str">
            <v>中田</v>
          </cell>
          <cell r="AG62">
            <v>41109</v>
          </cell>
          <cell r="AH62">
            <v>41110</v>
          </cell>
          <cell r="AI62">
            <v>41115</v>
          </cell>
          <cell r="AJ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t="str">
            <v/>
          </cell>
          <cell r="N63">
            <v>137703000</v>
          </cell>
          <cell r="O63">
            <v>0.25</v>
          </cell>
          <cell r="P63">
            <v>34425750</v>
          </cell>
          <cell r="Q63">
            <v>41000</v>
          </cell>
          <cell r="R63">
            <v>41578</v>
          </cell>
          <cell r="S63" t="str">
            <v/>
          </cell>
          <cell r="T63">
            <v>152008000</v>
          </cell>
          <cell r="U63">
            <v>137703000</v>
          </cell>
          <cell r="V63">
            <v>0.25</v>
          </cell>
          <cell r="W63">
            <v>34425750</v>
          </cell>
          <cell r="X63">
            <v>0</v>
          </cell>
          <cell r="Y63">
            <v>0</v>
          </cell>
          <cell r="Z63" t="str">
            <v>不要</v>
          </cell>
          <cell r="AA63">
            <v>40952</v>
          </cell>
          <cell r="AB63">
            <v>40956</v>
          </cell>
          <cell r="AC63">
            <v>40960</v>
          </cell>
          <cell r="AD63" t="str">
            <v/>
          </cell>
          <cell r="AE63" t="str">
            <v>米山</v>
          </cell>
          <cell r="AF63" t="str">
            <v>中間</v>
          </cell>
          <cell r="AG63">
            <v>40963</v>
          </cell>
          <cell r="AH63">
            <v>40966</v>
          </cell>
          <cell r="AI63">
            <v>40969</v>
          </cell>
          <cell r="AJ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t="str">
            <v/>
          </cell>
          <cell r="K64" t="str">
            <v/>
          </cell>
          <cell r="L64" t="str">
            <v/>
          </cell>
          <cell r="M64" t="str">
            <v/>
          </cell>
          <cell r="N64">
            <v>2200000000</v>
          </cell>
          <cell r="O64">
            <v>0.25</v>
          </cell>
          <cell r="P64">
            <v>550000000</v>
          </cell>
          <cell r="Q64">
            <v>41122</v>
          </cell>
          <cell r="R64">
            <v>41729</v>
          </cell>
          <cell r="S64" t="str">
            <v/>
          </cell>
          <cell r="T64">
            <v>520000000</v>
          </cell>
          <cell r="U64">
            <v>500000000</v>
          </cell>
          <cell r="V64">
            <v>0.25</v>
          </cell>
          <cell r="W64">
            <v>125000000</v>
          </cell>
          <cell r="X64">
            <v>1700000000</v>
          </cell>
          <cell r="Y64">
            <v>425000000</v>
          </cell>
          <cell r="Z64" t="str">
            <v/>
          </cell>
          <cell r="AA64">
            <v>41103</v>
          </cell>
          <cell r="AB64" t="str">
            <v/>
          </cell>
          <cell r="AC64" t="str">
            <v/>
          </cell>
          <cell r="AD64" t="str">
            <v>（7/6）減額決定</v>
          </cell>
          <cell r="AE64" t="str">
            <v/>
          </cell>
          <cell r="AF64" t="str">
            <v/>
          </cell>
          <cell r="AG64">
            <v>41127</v>
          </cell>
          <cell r="AH64">
            <v>41128</v>
          </cell>
          <cell r="AI64">
            <v>41152</v>
          </cell>
          <cell r="AJ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t="str">
            <v/>
          </cell>
          <cell r="N65">
            <v>17196600000</v>
          </cell>
          <cell r="O65">
            <v>0.16666666666666666</v>
          </cell>
          <cell r="P65">
            <v>2866100000</v>
          </cell>
          <cell r="Q65" t="str">
            <v>交付決定日</v>
          </cell>
          <cell r="R65">
            <v>41729</v>
          </cell>
          <cell r="S65" t="str">
            <v/>
          </cell>
          <cell r="T65">
            <v>21094900000</v>
          </cell>
          <cell r="U65">
            <v>17196600000</v>
          </cell>
          <cell r="V65">
            <v>0.16666666666666666</v>
          </cell>
          <cell r="W65">
            <v>2866100000</v>
          </cell>
          <cell r="X65">
            <v>0</v>
          </cell>
          <cell r="Y65">
            <v>0</v>
          </cell>
          <cell r="Z65" t="str">
            <v>不要</v>
          </cell>
          <cell r="AA65">
            <v>40989</v>
          </cell>
          <cell r="AB65">
            <v>40991</v>
          </cell>
          <cell r="AC65" t="str">
            <v/>
          </cell>
          <cell r="AD65" t="str">
            <v/>
          </cell>
          <cell r="AE65" t="str">
            <v>栗生澤</v>
          </cell>
          <cell r="AF65" t="str">
            <v>中田</v>
          </cell>
          <cell r="AG65">
            <v>41001</v>
          </cell>
          <cell r="AH65">
            <v>41002</v>
          </cell>
          <cell r="AI65">
            <v>41003</v>
          </cell>
          <cell r="AJ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v>200000000</v>
          </cell>
          <cell r="O66">
            <v>0.25</v>
          </cell>
          <cell r="P66">
            <v>50000000</v>
          </cell>
          <cell r="Q66" t="str">
            <v/>
          </cell>
          <cell r="R66" t="str">
            <v/>
          </cell>
          <cell r="S66" t="str">
            <v/>
          </cell>
          <cell r="T66" t="str">
            <v/>
          </cell>
          <cell r="U66" t="str">
            <v/>
          </cell>
          <cell r="V66">
            <v>0.25</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t="str">
            <v/>
          </cell>
          <cell r="N67">
            <v>3962440000</v>
          </cell>
          <cell r="O67">
            <v>0.5</v>
          </cell>
          <cell r="P67">
            <v>1981220000</v>
          </cell>
          <cell r="Q67">
            <v>41000</v>
          </cell>
          <cell r="R67">
            <v>41577</v>
          </cell>
          <cell r="S67" t="str">
            <v/>
          </cell>
          <cell r="T67">
            <v>5467350000</v>
          </cell>
          <cell r="U67">
            <v>3932586000</v>
          </cell>
          <cell r="V67">
            <v>0.5</v>
          </cell>
          <cell r="W67">
            <v>1966293000</v>
          </cell>
          <cell r="X67">
            <v>29854000</v>
          </cell>
          <cell r="Y67">
            <v>14927000</v>
          </cell>
          <cell r="Z67" t="str">
            <v>要</v>
          </cell>
          <cell r="AA67">
            <v>40963</v>
          </cell>
          <cell r="AB67">
            <v>40967</v>
          </cell>
          <cell r="AC67" t="str">
            <v>○</v>
          </cell>
          <cell r="AD67" t="str">
            <v/>
          </cell>
          <cell r="AE67" t="str">
            <v>米山</v>
          </cell>
          <cell r="AF67" t="str">
            <v>宮田</v>
          </cell>
          <cell r="AG67">
            <v>40990</v>
          </cell>
          <cell r="AH67">
            <v>40991</v>
          </cell>
          <cell r="AI67">
            <v>40994</v>
          </cell>
          <cell r="AJ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v>759000000</v>
          </cell>
          <cell r="O68">
            <v>0.25</v>
          </cell>
          <cell r="P68">
            <v>189750000</v>
          </cell>
          <cell r="Q68" t="str">
            <v/>
          </cell>
          <cell r="R68" t="str">
            <v/>
          </cell>
          <cell r="S68" t="str">
            <v/>
          </cell>
          <cell r="T68" t="str">
            <v/>
          </cell>
          <cell r="U68" t="str">
            <v/>
          </cell>
          <cell r="V68">
            <v>0.25</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t="str">
            <v/>
          </cell>
          <cell r="N69">
            <v>574800000</v>
          </cell>
          <cell r="O69">
            <v>0.16666666666666666</v>
          </cell>
          <cell r="P69">
            <v>95800000</v>
          </cell>
          <cell r="Q69">
            <v>40969</v>
          </cell>
          <cell r="R69">
            <v>41258</v>
          </cell>
          <cell r="S69" t="str">
            <v/>
          </cell>
          <cell r="T69">
            <v>1877200000</v>
          </cell>
          <cell r="U69">
            <v>574800000</v>
          </cell>
          <cell r="V69">
            <v>0.16666666666666666</v>
          </cell>
          <cell r="W69">
            <v>95800000</v>
          </cell>
          <cell r="X69">
            <v>0</v>
          </cell>
          <cell r="Y69">
            <v>0</v>
          </cell>
          <cell r="Z69" t="str">
            <v>不要</v>
          </cell>
          <cell r="AA69">
            <v>40947</v>
          </cell>
          <cell r="AB69">
            <v>40951</v>
          </cell>
          <cell r="AC69">
            <v>40960</v>
          </cell>
          <cell r="AD69" t="str">
            <v/>
          </cell>
          <cell r="AE69" t="str">
            <v>梶野</v>
          </cell>
          <cell r="AF69" t="str">
            <v>中間</v>
          </cell>
          <cell r="AG69">
            <v>40963</v>
          </cell>
          <cell r="AH69">
            <v>40966</v>
          </cell>
          <cell r="AI69">
            <v>40969</v>
          </cell>
          <cell r="AJ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t="str">
            <v/>
          </cell>
          <cell r="N70">
            <v>1225010000</v>
          </cell>
          <cell r="O70">
            <v>0.25</v>
          </cell>
          <cell r="P70">
            <v>306252500</v>
          </cell>
          <cell r="Q70">
            <v>40967</v>
          </cell>
          <cell r="R70">
            <v>41729</v>
          </cell>
          <cell r="S70" t="str">
            <v/>
          </cell>
          <cell r="T70">
            <v>1275610000</v>
          </cell>
          <cell r="U70">
            <v>1225010000</v>
          </cell>
          <cell r="V70">
            <v>0.25</v>
          </cell>
          <cell r="W70">
            <v>306252500</v>
          </cell>
          <cell r="X70">
            <v>0</v>
          </cell>
          <cell r="Y70">
            <v>0</v>
          </cell>
          <cell r="Z70" t="str">
            <v>不要</v>
          </cell>
          <cell r="AA70">
            <v>40960</v>
          </cell>
          <cell r="AB70">
            <v>40960</v>
          </cell>
          <cell r="AC70">
            <v>40966</v>
          </cell>
          <cell r="AD70" t="str">
            <v/>
          </cell>
          <cell r="AE70" t="str">
            <v>高本</v>
          </cell>
          <cell r="AF70" t="str">
            <v>米山</v>
          </cell>
          <cell r="AG70">
            <v>40966</v>
          </cell>
          <cell r="AH70">
            <v>40967</v>
          </cell>
          <cell r="AI70">
            <v>40969</v>
          </cell>
          <cell r="AJ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t="str">
            <v/>
          </cell>
          <cell r="K71" t="str">
            <v/>
          </cell>
          <cell r="L71" t="str">
            <v/>
          </cell>
          <cell r="M71" t="str">
            <v/>
          </cell>
          <cell r="N71">
            <v>782575000</v>
          </cell>
          <cell r="O71">
            <v>0.16666666666666666</v>
          </cell>
          <cell r="P71">
            <v>130429166</v>
          </cell>
          <cell r="Q71">
            <v>41061</v>
          </cell>
          <cell r="R71">
            <v>41364</v>
          </cell>
          <cell r="S71" t="str">
            <v/>
          </cell>
          <cell r="T71">
            <v>782575000</v>
          </cell>
          <cell r="U71">
            <v>782575000</v>
          </cell>
          <cell r="V71">
            <v>0.16666666666666666</v>
          </cell>
          <cell r="W71">
            <v>130429166</v>
          </cell>
          <cell r="X71">
            <v>0</v>
          </cell>
          <cell r="Y71">
            <v>0</v>
          </cell>
          <cell r="Z71" t="str">
            <v>不要</v>
          </cell>
          <cell r="AA71">
            <v>41022</v>
          </cell>
          <cell r="AB71">
            <v>41030</v>
          </cell>
          <cell r="AC71" t="str">
            <v/>
          </cell>
          <cell r="AD71" t="str">
            <v/>
          </cell>
          <cell r="AE71" t="str">
            <v>栗生澤</v>
          </cell>
          <cell r="AF71" t="str">
            <v>梶野</v>
          </cell>
          <cell r="AG71">
            <v>41043</v>
          </cell>
          <cell r="AH71">
            <v>41044</v>
          </cell>
          <cell r="AI71">
            <v>41044</v>
          </cell>
          <cell r="AJ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v>320200000</v>
          </cell>
          <cell r="O72">
            <v>0.16666666666666666</v>
          </cell>
          <cell r="P72">
            <v>53366666</v>
          </cell>
          <cell r="Q72" t="str">
            <v/>
          </cell>
          <cell r="R72" t="str">
            <v/>
          </cell>
          <cell r="S72" t="str">
            <v/>
          </cell>
          <cell r="T72" t="str">
            <v/>
          </cell>
          <cell r="U72" t="str">
            <v/>
          </cell>
          <cell r="V72">
            <v>0.16666666666666666</v>
          </cell>
          <cell r="W72" t="str">
            <v/>
          </cell>
          <cell r="X72" t="str">
            <v/>
          </cell>
          <cell r="Y72" t="str">
            <v/>
          </cell>
          <cell r="Z72" t="str">
            <v/>
          </cell>
          <cell r="AA72" t="str">
            <v/>
          </cell>
          <cell r="AB72">
            <v>41066</v>
          </cell>
          <cell r="AC72">
            <v>41066</v>
          </cell>
          <cell r="AD72" t="str">
            <v>・（2012/8/31）森下様より電話にて辞退連絡あり。辞退届の作成を依頼。</v>
          </cell>
          <cell r="AE72" t="str">
            <v/>
          </cell>
          <cell r="AF72" t="str">
            <v/>
          </cell>
          <cell r="AG72" t="str">
            <v/>
          </cell>
          <cell r="AH72" t="str">
            <v/>
          </cell>
          <cell r="AI72" t="str">
            <v/>
          </cell>
          <cell r="AJ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v>229850000</v>
          </cell>
          <cell r="O73">
            <v>0.25</v>
          </cell>
          <cell r="P73">
            <v>57462500</v>
          </cell>
          <cell r="Q73" t="str">
            <v/>
          </cell>
          <cell r="R73" t="str">
            <v/>
          </cell>
          <cell r="S73" t="str">
            <v/>
          </cell>
          <cell r="T73" t="str">
            <v/>
          </cell>
          <cell r="U73" t="str">
            <v/>
          </cell>
          <cell r="V73">
            <v>0.25</v>
          </cell>
          <cell r="W73" t="str">
            <v/>
          </cell>
          <cell r="X73" t="str">
            <v/>
          </cell>
          <cell r="Y73" t="str">
            <v/>
          </cell>
          <cell r="Z73" t="str">
            <v/>
          </cell>
          <cell r="AA73" t="str">
            <v/>
          </cell>
          <cell r="AB73" t="str">
            <v/>
          </cell>
          <cell r="AC73" t="str">
            <v/>
          </cell>
          <cell r="AE73" t="str">
            <v/>
          </cell>
          <cell r="AF73" t="str">
            <v/>
          </cell>
          <cell r="AG73" t="str">
            <v/>
          </cell>
          <cell r="AH73" t="str">
            <v/>
          </cell>
          <cell r="AI73" t="str">
            <v/>
          </cell>
          <cell r="AJ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v>1100000000</v>
          </cell>
          <cell r="O74">
            <v>0.16666666666666666</v>
          </cell>
          <cell r="P74">
            <v>183333333</v>
          </cell>
          <cell r="Q74" t="str">
            <v/>
          </cell>
          <cell r="R74" t="str">
            <v/>
          </cell>
          <cell r="S74" t="str">
            <v/>
          </cell>
          <cell r="T74" t="str">
            <v/>
          </cell>
          <cell r="U74" t="str">
            <v/>
          </cell>
          <cell r="V74">
            <v>0.16666666666666666</v>
          </cell>
          <cell r="W74" t="str">
            <v/>
          </cell>
          <cell r="X74" t="str">
            <v/>
          </cell>
          <cell r="Y74" t="str">
            <v/>
          </cell>
          <cell r="Z74" t="str">
            <v>要</v>
          </cell>
          <cell r="AA74" t="str">
            <v/>
          </cell>
          <cell r="AB74" t="str">
            <v/>
          </cell>
          <cell r="AC74" t="str">
            <v/>
          </cell>
          <cell r="AD74" t="str">
            <v>・一次公募だが、交付申請時期が遅かったため、平成23年度の決算報告書の提出が必要。</v>
          </cell>
          <cell r="AE74" t="str">
            <v/>
          </cell>
          <cell r="AF74" t="str">
            <v/>
          </cell>
          <cell r="AG74" t="str">
            <v/>
          </cell>
          <cell r="AH74" t="str">
            <v/>
          </cell>
          <cell r="AI74" t="str">
            <v/>
          </cell>
          <cell r="AJ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t="str">
            <v/>
          </cell>
          <cell r="N75">
            <v>1645300000</v>
          </cell>
          <cell r="O75">
            <v>0.16666666666666666</v>
          </cell>
          <cell r="P75">
            <v>274216666</v>
          </cell>
          <cell r="Q75">
            <v>40924</v>
          </cell>
          <cell r="R75">
            <v>41618</v>
          </cell>
          <cell r="S75" t="str">
            <v/>
          </cell>
          <cell r="T75">
            <v>4508254000</v>
          </cell>
          <cell r="U75">
            <v>1645300000</v>
          </cell>
          <cell r="V75">
            <v>0.16666666666666666</v>
          </cell>
          <cell r="W75">
            <v>274216000</v>
          </cell>
          <cell r="X75">
            <v>0</v>
          </cell>
          <cell r="Y75">
            <v>666</v>
          </cell>
          <cell r="Z75" t="str">
            <v>不要</v>
          </cell>
          <cell r="AA75">
            <v>40963</v>
          </cell>
          <cell r="AB75">
            <v>40970</v>
          </cell>
          <cell r="AC75" t="str">
            <v/>
          </cell>
          <cell r="AD75" t="str">
            <v/>
          </cell>
          <cell r="AE75" t="str">
            <v>栗生澤</v>
          </cell>
          <cell r="AF75" t="str">
            <v>中田</v>
          </cell>
          <cell r="AG75">
            <v>40974</v>
          </cell>
          <cell r="AH75">
            <v>40975</v>
          </cell>
          <cell r="AI75">
            <v>40976</v>
          </cell>
          <cell r="AJ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t="str">
            <v/>
          </cell>
          <cell r="N76">
            <v>2658900000</v>
          </cell>
          <cell r="O76">
            <v>0.25</v>
          </cell>
          <cell r="P76">
            <v>664725000</v>
          </cell>
          <cell r="Q76">
            <v>40969</v>
          </cell>
          <cell r="R76">
            <v>41729</v>
          </cell>
          <cell r="S76" t="str">
            <v/>
          </cell>
          <cell r="T76">
            <v>2824200000</v>
          </cell>
          <cell r="U76">
            <v>2658900000</v>
          </cell>
          <cell r="V76">
            <v>0.25</v>
          </cell>
          <cell r="W76">
            <v>664725000</v>
          </cell>
          <cell r="X76">
            <v>0</v>
          </cell>
          <cell r="Y76">
            <v>0</v>
          </cell>
          <cell r="Z76" t="str">
            <v>不要</v>
          </cell>
          <cell r="AA76">
            <v>40956</v>
          </cell>
          <cell r="AB76">
            <v>40959</v>
          </cell>
          <cell r="AC76" t="str">
            <v/>
          </cell>
          <cell r="AD76" t="str">
            <v/>
          </cell>
          <cell r="AE76" t="str">
            <v>高本</v>
          </cell>
          <cell r="AF76" t="str">
            <v>宮田</v>
          </cell>
          <cell r="AG76">
            <v>40966</v>
          </cell>
          <cell r="AH76">
            <v>40967</v>
          </cell>
          <cell r="AI76">
            <v>40969</v>
          </cell>
          <cell r="AJ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t="str">
            <v/>
          </cell>
          <cell r="N77">
            <v>2363000000</v>
          </cell>
          <cell r="O77">
            <v>0.25</v>
          </cell>
          <cell r="P77">
            <v>590750000</v>
          </cell>
          <cell r="Q77">
            <v>41000</v>
          </cell>
          <cell r="R77">
            <v>41698</v>
          </cell>
          <cell r="S77" t="str">
            <v/>
          </cell>
          <cell r="T77">
            <v>3758000000</v>
          </cell>
          <cell r="U77">
            <v>2363000000</v>
          </cell>
          <cell r="V77">
            <v>0.25</v>
          </cell>
          <cell r="W77">
            <v>590750000</v>
          </cell>
          <cell r="X77">
            <v>0</v>
          </cell>
          <cell r="Y77">
            <v>0</v>
          </cell>
          <cell r="Z77" t="str">
            <v>不要</v>
          </cell>
          <cell r="AA77">
            <v>40963</v>
          </cell>
          <cell r="AB77">
            <v>40966</v>
          </cell>
          <cell r="AC77">
            <v>40975</v>
          </cell>
          <cell r="AD77" t="str">
            <v/>
          </cell>
          <cell r="AE77" t="str">
            <v>中間</v>
          </cell>
          <cell r="AF77" t="str">
            <v>梶野</v>
          </cell>
          <cell r="AG77">
            <v>40990</v>
          </cell>
          <cell r="AH77">
            <v>40991</v>
          </cell>
          <cell r="AI77">
            <v>40994</v>
          </cell>
          <cell r="AJ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t="str">
            <v/>
          </cell>
          <cell r="N78">
            <v>917600000</v>
          </cell>
          <cell r="O78">
            <v>0.25</v>
          </cell>
          <cell r="P78">
            <v>229400000</v>
          </cell>
          <cell r="Q78" t="str">
            <v>交付決定日</v>
          </cell>
          <cell r="R78">
            <v>41729</v>
          </cell>
          <cell r="S78" t="str">
            <v/>
          </cell>
          <cell r="T78">
            <v>917600000</v>
          </cell>
          <cell r="U78">
            <v>917600000</v>
          </cell>
          <cell r="V78">
            <v>0.25</v>
          </cell>
          <cell r="W78">
            <v>229400000</v>
          </cell>
          <cell r="X78">
            <v>0</v>
          </cell>
          <cell r="Y78">
            <v>0</v>
          </cell>
          <cell r="Z78" t="str">
            <v>不要</v>
          </cell>
          <cell r="AA78">
            <v>40955</v>
          </cell>
          <cell r="AB78">
            <v>40954</v>
          </cell>
          <cell r="AC78">
            <v>40960</v>
          </cell>
          <cell r="AD78" t="str">
            <v/>
          </cell>
          <cell r="AE78" t="str">
            <v>高本</v>
          </cell>
          <cell r="AF78" t="str">
            <v>宮田</v>
          </cell>
          <cell r="AG78">
            <v>40963</v>
          </cell>
          <cell r="AH78">
            <v>40966</v>
          </cell>
          <cell r="AI78">
            <v>40969</v>
          </cell>
          <cell r="AJ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t="str">
            <v/>
          </cell>
          <cell r="N79">
            <v>54000000</v>
          </cell>
          <cell r="O79">
            <v>0.25</v>
          </cell>
          <cell r="P79">
            <v>13500000</v>
          </cell>
          <cell r="Q79" t="str">
            <v>交付決定日</v>
          </cell>
          <cell r="R79">
            <v>41729</v>
          </cell>
          <cell r="S79" t="str">
            <v/>
          </cell>
          <cell r="T79">
            <v>54000000</v>
          </cell>
          <cell r="U79">
            <v>54000000</v>
          </cell>
          <cell r="V79">
            <v>0.25</v>
          </cell>
          <cell r="W79">
            <v>13500000</v>
          </cell>
          <cell r="X79">
            <v>0</v>
          </cell>
          <cell r="Y79">
            <v>0</v>
          </cell>
          <cell r="Z79" t="str">
            <v>不要</v>
          </cell>
          <cell r="AA79">
            <v>40994</v>
          </cell>
          <cell r="AB79">
            <v>40970</v>
          </cell>
          <cell r="AC79" t="str">
            <v/>
          </cell>
          <cell r="AD79" t="str">
            <v/>
          </cell>
          <cell r="AE79" t="str">
            <v>高本</v>
          </cell>
          <cell r="AF79" t="str">
            <v>宮田</v>
          </cell>
          <cell r="AG79">
            <v>41001</v>
          </cell>
          <cell r="AH79">
            <v>41002</v>
          </cell>
          <cell r="AI79">
            <v>41003</v>
          </cell>
          <cell r="AJ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t="str">
            <v/>
          </cell>
          <cell r="K80" t="str">
            <v/>
          </cell>
          <cell r="L80" t="str">
            <v/>
          </cell>
          <cell r="M80" t="str">
            <v/>
          </cell>
          <cell r="N80">
            <v>277100000</v>
          </cell>
          <cell r="O80">
            <v>0.25</v>
          </cell>
          <cell r="P80">
            <v>69275000</v>
          </cell>
          <cell r="Q80">
            <v>41132</v>
          </cell>
          <cell r="R80">
            <v>41729</v>
          </cell>
          <cell r="S80" t="str">
            <v/>
          </cell>
          <cell r="T80">
            <v>277100000</v>
          </cell>
          <cell r="U80">
            <v>277100000</v>
          </cell>
          <cell r="V80">
            <v>0.25</v>
          </cell>
          <cell r="W80">
            <v>69275000</v>
          </cell>
          <cell r="X80">
            <v>0</v>
          </cell>
          <cell r="Y80">
            <v>0</v>
          </cell>
          <cell r="Z80" t="str">
            <v>不要</v>
          </cell>
          <cell r="AA80" t="str">
            <v/>
          </cell>
          <cell r="AB80">
            <v>41116</v>
          </cell>
          <cell r="AC80">
            <v>41131</v>
          </cell>
          <cell r="AD80" t="str">
            <v/>
          </cell>
          <cell r="AE80" t="str">
            <v>高本</v>
          </cell>
          <cell r="AF80" t="str">
            <v>米山</v>
          </cell>
          <cell r="AG80">
            <v>41138</v>
          </cell>
          <cell r="AH80">
            <v>41141</v>
          </cell>
          <cell r="AI80">
            <v>41159</v>
          </cell>
          <cell r="AJ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t="str">
            <v/>
          </cell>
          <cell r="N81">
            <v>124700000</v>
          </cell>
          <cell r="O81">
            <v>0.16666666666666666</v>
          </cell>
          <cell r="P81">
            <v>20783333</v>
          </cell>
          <cell r="Q81">
            <v>40938</v>
          </cell>
          <cell r="R81">
            <v>41060</v>
          </cell>
          <cell r="S81" t="str">
            <v/>
          </cell>
          <cell r="T81">
            <v>873482000</v>
          </cell>
          <cell r="U81">
            <v>124700000</v>
          </cell>
          <cell r="V81">
            <v>0.16666666666666666</v>
          </cell>
          <cell r="W81">
            <v>20783000</v>
          </cell>
          <cell r="X81">
            <v>0</v>
          </cell>
          <cell r="Y81">
            <v>333</v>
          </cell>
          <cell r="Z81" t="str">
            <v>不要</v>
          </cell>
          <cell r="AA81">
            <v>40967</v>
          </cell>
          <cell r="AB81">
            <v>40970</v>
          </cell>
          <cell r="AC81">
            <v>40987</v>
          </cell>
          <cell r="AD81" t="str">
            <v/>
          </cell>
          <cell r="AE81" t="str">
            <v>梶野</v>
          </cell>
          <cell r="AF81" t="str">
            <v>中間</v>
          </cell>
          <cell r="AG81">
            <v>40990</v>
          </cell>
          <cell r="AH81">
            <v>40991</v>
          </cell>
          <cell r="AI81">
            <v>40994</v>
          </cell>
          <cell r="AJ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t="str">
            <v/>
          </cell>
          <cell r="N82">
            <v>2245792000</v>
          </cell>
          <cell r="O82">
            <v>0.33333333333333331</v>
          </cell>
          <cell r="P82">
            <v>748597333</v>
          </cell>
          <cell r="Q82">
            <v>41019</v>
          </cell>
          <cell r="R82">
            <v>41729</v>
          </cell>
          <cell r="S82" t="str">
            <v/>
          </cell>
          <cell r="T82">
            <v>2405792000</v>
          </cell>
          <cell r="U82">
            <v>2245792000</v>
          </cell>
          <cell r="V82">
            <v>0.33333333333333331</v>
          </cell>
          <cell r="W82">
            <v>748597333</v>
          </cell>
          <cell r="X82">
            <v>0</v>
          </cell>
          <cell r="Y82">
            <v>0</v>
          </cell>
          <cell r="Z82" t="str">
            <v>不要</v>
          </cell>
          <cell r="AA82">
            <v>40991</v>
          </cell>
          <cell r="AB82">
            <v>40994</v>
          </cell>
          <cell r="AC82">
            <v>41003</v>
          </cell>
          <cell r="AD82" t="str">
            <v/>
          </cell>
          <cell r="AE82" t="str">
            <v>中間</v>
          </cell>
          <cell r="AF82" t="str">
            <v>中間</v>
          </cell>
          <cell r="AG82">
            <v>41012</v>
          </cell>
          <cell r="AH82">
            <v>41015</v>
          </cell>
          <cell r="AI82">
            <v>41016</v>
          </cell>
          <cell r="AJ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t="str">
            <v/>
          </cell>
          <cell r="N83">
            <v>336810000</v>
          </cell>
          <cell r="O83">
            <v>0.33333333333333331</v>
          </cell>
          <cell r="P83">
            <v>112270000</v>
          </cell>
          <cell r="Q83">
            <v>40994</v>
          </cell>
          <cell r="R83">
            <v>41243</v>
          </cell>
          <cell r="S83" t="str">
            <v/>
          </cell>
          <cell r="T83">
            <v>336793000</v>
          </cell>
          <cell r="U83">
            <v>336793000</v>
          </cell>
          <cell r="V83">
            <v>0.33333333333333331</v>
          </cell>
          <cell r="W83">
            <v>112264333</v>
          </cell>
          <cell r="X83">
            <v>17000</v>
          </cell>
          <cell r="Y83">
            <v>5667</v>
          </cell>
          <cell r="Z83" t="str">
            <v>不要</v>
          </cell>
          <cell r="AA83">
            <v>40973</v>
          </cell>
          <cell r="AB83" t="str">
            <v/>
          </cell>
          <cell r="AC83" t="str">
            <v/>
          </cell>
          <cell r="AD83" t="str">
            <v>・エネルギー設備について導入を見直したいという連絡あり。</v>
          </cell>
          <cell r="AE83" t="str">
            <v>栗生澤</v>
          </cell>
          <cell r="AF83" t="str">
            <v>宮田</v>
          </cell>
          <cell r="AG83">
            <v>40974</v>
          </cell>
          <cell r="AH83">
            <v>40975</v>
          </cell>
          <cell r="AI83">
            <v>40976</v>
          </cell>
          <cell r="AJ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
          </cell>
          <cell r="K84">
            <v>41729</v>
          </cell>
          <cell r="L84" t="str">
            <v/>
          </cell>
          <cell r="M84" t="str">
            <v/>
          </cell>
          <cell r="N84">
            <v>720200000</v>
          </cell>
          <cell r="O84">
            <v>0.16666666666666666</v>
          </cell>
          <cell r="P84">
            <v>120033333</v>
          </cell>
          <cell r="Q84" t="str">
            <v>交付決定日</v>
          </cell>
          <cell r="R84">
            <v>41729</v>
          </cell>
          <cell r="S84" t="str">
            <v/>
          </cell>
          <cell r="T84">
            <v>743200000</v>
          </cell>
          <cell r="U84">
            <v>720200000</v>
          </cell>
          <cell r="V84">
            <v>0.16666666666666666</v>
          </cell>
          <cell r="W84">
            <v>120000000</v>
          </cell>
          <cell r="X84">
            <v>0</v>
          </cell>
          <cell r="Y84">
            <v>33333</v>
          </cell>
          <cell r="Z84" t="str">
            <v>不要</v>
          </cell>
          <cell r="AA84">
            <v>40953</v>
          </cell>
          <cell r="AB84">
            <v>40955</v>
          </cell>
          <cell r="AC84" t="str">
            <v/>
          </cell>
          <cell r="AD84" t="str">
            <v/>
          </cell>
          <cell r="AE84" t="str">
            <v>中間</v>
          </cell>
          <cell r="AF84" t="str">
            <v>梶野</v>
          </cell>
          <cell r="AG84">
            <v>40960</v>
          </cell>
          <cell r="AH84">
            <v>40961</v>
          </cell>
          <cell r="AI84">
            <v>40969</v>
          </cell>
          <cell r="AJ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t="str">
            <v/>
          </cell>
          <cell r="N85">
            <v>2699672000</v>
          </cell>
          <cell r="O85">
            <v>0.16666666666666666</v>
          </cell>
          <cell r="P85">
            <v>449945333</v>
          </cell>
          <cell r="Q85">
            <v>41000</v>
          </cell>
          <cell r="R85">
            <v>41729</v>
          </cell>
          <cell r="S85" t="str">
            <v/>
          </cell>
          <cell r="T85">
            <v>2979700000</v>
          </cell>
          <cell r="U85">
            <v>2687700000</v>
          </cell>
          <cell r="V85">
            <v>0.16666666666666666</v>
          </cell>
          <cell r="W85">
            <v>447950000</v>
          </cell>
          <cell r="X85">
            <v>11972000</v>
          </cell>
          <cell r="Y85">
            <v>1995333</v>
          </cell>
          <cell r="Z85" t="str">
            <v>不要</v>
          </cell>
          <cell r="AA85">
            <v>40953</v>
          </cell>
          <cell r="AB85">
            <v>40959</v>
          </cell>
          <cell r="AC85">
            <v>40966</v>
          </cell>
          <cell r="AD85" t="str">
            <v/>
          </cell>
          <cell r="AE85" t="str">
            <v>梶野</v>
          </cell>
          <cell r="AF85" t="str">
            <v>中間</v>
          </cell>
          <cell r="AG85">
            <v>40966</v>
          </cell>
          <cell r="AH85">
            <v>40967</v>
          </cell>
          <cell r="AI85">
            <v>40969</v>
          </cell>
          <cell r="AJ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v>1376200000</v>
          </cell>
          <cell r="O86">
            <v>0.5</v>
          </cell>
          <cell r="P86">
            <v>688100000</v>
          </cell>
          <cell r="Q86" t="str">
            <v/>
          </cell>
          <cell r="R86" t="str">
            <v/>
          </cell>
          <cell r="S86" t="str">
            <v/>
          </cell>
          <cell r="T86" t="str">
            <v/>
          </cell>
          <cell r="U86" t="str">
            <v/>
          </cell>
          <cell r="V86">
            <v>0.5</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t="str">
            <v/>
          </cell>
          <cell r="K87" t="str">
            <v/>
          </cell>
          <cell r="L87" t="str">
            <v/>
          </cell>
          <cell r="M87" t="str">
            <v/>
          </cell>
          <cell r="N87">
            <v>1363000000</v>
          </cell>
          <cell r="O87">
            <v>0.16666666666666666</v>
          </cell>
          <cell r="P87">
            <v>227166666</v>
          </cell>
          <cell r="Q87">
            <v>41009</v>
          </cell>
          <cell r="R87">
            <v>41729</v>
          </cell>
          <cell r="S87" t="str">
            <v/>
          </cell>
          <cell r="T87">
            <v>1390800000</v>
          </cell>
          <cell r="U87">
            <v>1363000000</v>
          </cell>
          <cell r="V87">
            <v>0.16666666666666666</v>
          </cell>
          <cell r="W87">
            <v>227166500</v>
          </cell>
          <cell r="X87">
            <v>0</v>
          </cell>
          <cell r="Y87">
            <v>166</v>
          </cell>
          <cell r="Z87" t="str">
            <v>不要</v>
          </cell>
          <cell r="AA87">
            <v>40996</v>
          </cell>
          <cell r="AB87">
            <v>40997</v>
          </cell>
          <cell r="AC87">
            <v>41024</v>
          </cell>
          <cell r="AD87" t="str">
            <v/>
          </cell>
          <cell r="AE87" t="str">
            <v>米山</v>
          </cell>
          <cell r="AF87" t="str">
            <v>高本</v>
          </cell>
          <cell r="AG87">
            <v>41026</v>
          </cell>
          <cell r="AH87">
            <v>41029</v>
          </cell>
          <cell r="AI87">
            <v>41031</v>
          </cell>
          <cell r="AJ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t="str">
            <v/>
          </cell>
          <cell r="K88" t="str">
            <v/>
          </cell>
          <cell r="L88" t="str">
            <v/>
          </cell>
          <cell r="M88" t="str">
            <v/>
          </cell>
          <cell r="N88">
            <v>4370195000</v>
          </cell>
          <cell r="O88">
            <v>0.33333333333333331</v>
          </cell>
          <cell r="P88">
            <v>1456731666</v>
          </cell>
          <cell r="Q88">
            <v>40918</v>
          </cell>
          <cell r="R88">
            <v>41729</v>
          </cell>
          <cell r="S88" t="str">
            <v/>
          </cell>
          <cell r="T88">
            <v>3214360000</v>
          </cell>
          <cell r="U88">
            <v>3214360000</v>
          </cell>
          <cell r="V88">
            <v>0.33333333333333331</v>
          </cell>
          <cell r="W88">
            <v>1071453000</v>
          </cell>
          <cell r="X88">
            <v>1155835000</v>
          </cell>
          <cell r="Y88">
            <v>385278666</v>
          </cell>
          <cell r="Z88" t="str">
            <v>不要</v>
          </cell>
          <cell r="AA88">
            <v>41065</v>
          </cell>
          <cell r="AB88">
            <v>41067</v>
          </cell>
          <cell r="AC88" t="str">
            <v/>
          </cell>
          <cell r="AD88" t="str">
            <v>減額については、事業者から経済産業省の伊藤課長代理に相談・承認済。（2012年4月16日メール参照）</v>
          </cell>
          <cell r="AE88" t="str">
            <v>中田</v>
          </cell>
          <cell r="AF88" t="str">
            <v>栗生澤</v>
          </cell>
          <cell r="AG88">
            <v>41086</v>
          </cell>
          <cell r="AH88">
            <v>41088</v>
          </cell>
          <cell r="AI88">
            <v>41088</v>
          </cell>
          <cell r="AJ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v>926050000</v>
          </cell>
          <cell r="O89">
            <v>0.16666666666666666</v>
          </cell>
          <cell r="P89">
            <v>154341666</v>
          </cell>
          <cell r="Q89" t="str">
            <v/>
          </cell>
          <cell r="R89" t="str">
            <v/>
          </cell>
          <cell r="S89" t="str">
            <v/>
          </cell>
          <cell r="T89" t="str">
            <v/>
          </cell>
          <cell r="U89" t="str">
            <v/>
          </cell>
          <cell r="V89">
            <v>0.16666666666666666</v>
          </cell>
          <cell r="W89" t="str">
            <v/>
          </cell>
          <cell r="X89" t="str">
            <v/>
          </cell>
          <cell r="Y89" t="str">
            <v/>
          </cell>
          <cell r="Z89" t="str">
            <v>不要</v>
          </cell>
          <cell r="AA89" t="str">
            <v/>
          </cell>
          <cell r="AB89">
            <v>41025</v>
          </cell>
          <cell r="AC89" t="str">
            <v/>
          </cell>
          <cell r="AD89" t="str">
            <v/>
          </cell>
          <cell r="AE89" t="str">
            <v>高本</v>
          </cell>
          <cell r="AF89" t="str">
            <v>米山</v>
          </cell>
          <cell r="AG89" t="str">
            <v/>
          </cell>
          <cell r="AH89" t="str">
            <v/>
          </cell>
          <cell r="AI89" t="str">
            <v/>
          </cell>
          <cell r="AJ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t="str">
            <v/>
          </cell>
          <cell r="N90">
            <v>278300000</v>
          </cell>
          <cell r="O90">
            <v>0.16666666666666666</v>
          </cell>
          <cell r="P90">
            <v>46383333</v>
          </cell>
          <cell r="Q90">
            <v>40940</v>
          </cell>
          <cell r="R90">
            <v>41213</v>
          </cell>
          <cell r="S90" t="str">
            <v/>
          </cell>
          <cell r="T90">
            <v>294000000</v>
          </cell>
          <cell r="U90">
            <v>278300000</v>
          </cell>
          <cell r="V90">
            <v>0.16666666666666666</v>
          </cell>
          <cell r="W90">
            <v>46383332</v>
          </cell>
          <cell r="X90">
            <v>0</v>
          </cell>
          <cell r="Y90">
            <v>1</v>
          </cell>
          <cell r="Z90" t="str">
            <v>不要</v>
          </cell>
          <cell r="AA90">
            <v>40976</v>
          </cell>
          <cell r="AB90">
            <v>40973</v>
          </cell>
          <cell r="AC90">
            <v>40977</v>
          </cell>
          <cell r="AD90" t="str">
            <v/>
          </cell>
          <cell r="AE90" t="str">
            <v>中間</v>
          </cell>
          <cell r="AF90" t="str">
            <v>中間</v>
          </cell>
          <cell r="AG90">
            <v>40990</v>
          </cell>
          <cell r="AH90">
            <v>40991</v>
          </cell>
          <cell r="AI90">
            <v>40994</v>
          </cell>
          <cell r="AJ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t="str">
            <v/>
          </cell>
          <cell r="K91" t="str">
            <v/>
          </cell>
          <cell r="L91" t="str">
            <v/>
          </cell>
          <cell r="M91" t="str">
            <v/>
          </cell>
          <cell r="N91">
            <v>803300000</v>
          </cell>
          <cell r="O91">
            <v>0.25</v>
          </cell>
          <cell r="P91">
            <v>200825000</v>
          </cell>
          <cell r="Q91">
            <v>41039</v>
          </cell>
          <cell r="R91">
            <v>41729</v>
          </cell>
          <cell r="S91" t="str">
            <v/>
          </cell>
          <cell r="T91">
            <v>1711700000</v>
          </cell>
          <cell r="U91">
            <v>629600000</v>
          </cell>
          <cell r="V91">
            <v>0.25</v>
          </cell>
          <cell r="W91">
            <v>157400000</v>
          </cell>
          <cell r="X91">
            <v>173700000</v>
          </cell>
          <cell r="Y91">
            <v>43425000</v>
          </cell>
          <cell r="Z91" t="str">
            <v>要</v>
          </cell>
          <cell r="AA91">
            <v>41037</v>
          </cell>
          <cell r="AB91">
            <v>40998</v>
          </cell>
          <cell r="AC91" t="str">
            <v/>
          </cell>
          <cell r="AD91" t="str">
            <v>・減額については、①見積もり精査の結果、②公募時には入れていた金型の申請を取り下げたため。
・対象車種の変更についてＭＥＴＩの吉川様に相談中。（12/9/13　中間確認）</v>
          </cell>
          <cell r="AE91" t="str">
            <v>高本</v>
          </cell>
          <cell r="AF91" t="str">
            <v>宮田</v>
          </cell>
          <cell r="AG91">
            <v>41043</v>
          </cell>
          <cell r="AH91">
            <v>41044</v>
          </cell>
          <cell r="AI91">
            <v>41044</v>
          </cell>
          <cell r="AJ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t="str">
            <v/>
          </cell>
          <cell r="K92" t="str">
            <v/>
          </cell>
          <cell r="L92" t="str">
            <v/>
          </cell>
          <cell r="M92" t="str">
            <v/>
          </cell>
          <cell r="N92">
            <v>729000000</v>
          </cell>
          <cell r="O92">
            <v>0.16666666666666666</v>
          </cell>
          <cell r="P92">
            <v>121500000</v>
          </cell>
          <cell r="Q92">
            <v>41000</v>
          </cell>
          <cell r="R92">
            <v>41578</v>
          </cell>
          <cell r="S92" t="str">
            <v/>
          </cell>
          <cell r="T92">
            <v>740000000</v>
          </cell>
          <cell r="U92">
            <v>729000000</v>
          </cell>
          <cell r="V92">
            <v>0.16666666666666666</v>
          </cell>
          <cell r="W92">
            <v>121500000</v>
          </cell>
          <cell r="X92">
            <v>0</v>
          </cell>
          <cell r="Y92">
            <v>0</v>
          </cell>
          <cell r="Z92" t="str">
            <v>不要</v>
          </cell>
          <cell r="AA92">
            <v>40984</v>
          </cell>
          <cell r="AB92" t="str">
            <v/>
          </cell>
          <cell r="AC92">
            <v>41011</v>
          </cell>
          <cell r="AD92" t="str">
            <v/>
          </cell>
          <cell r="AE92" t="str">
            <v>米山</v>
          </cell>
          <cell r="AF92" t="str">
            <v>高本</v>
          </cell>
          <cell r="AG92">
            <v>41026</v>
          </cell>
          <cell r="AH92">
            <v>41029</v>
          </cell>
          <cell r="AI92">
            <v>41031</v>
          </cell>
          <cell r="AJ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t="str">
            <v/>
          </cell>
          <cell r="K93" t="str">
            <v/>
          </cell>
          <cell r="L93" t="str">
            <v/>
          </cell>
          <cell r="M93" t="str">
            <v/>
          </cell>
          <cell r="N93">
            <v>20566000000</v>
          </cell>
          <cell r="O93">
            <v>0.16666666666666666</v>
          </cell>
          <cell r="P93">
            <v>3427666666</v>
          </cell>
          <cell r="Q93">
            <v>41061</v>
          </cell>
          <cell r="R93">
            <v>42094</v>
          </cell>
          <cell r="S93" t="str">
            <v>○</v>
          </cell>
          <cell r="T93">
            <v>23737700000</v>
          </cell>
          <cell r="U93">
            <v>19805400000</v>
          </cell>
          <cell r="V93">
            <v>0.16666666666666666</v>
          </cell>
          <cell r="W93">
            <v>3300899999</v>
          </cell>
          <cell r="X93">
            <v>760600000</v>
          </cell>
          <cell r="Y93">
            <v>126766667</v>
          </cell>
          <cell r="Z93" t="str">
            <v>不要</v>
          </cell>
          <cell r="AA93">
            <v>41054</v>
          </cell>
          <cell r="AB93">
            <v>41025</v>
          </cell>
          <cell r="AC93">
            <v>41059</v>
          </cell>
          <cell r="AD93" t="str">
            <v>完了は27.3（公募時と同じ）、理由書添付済み。（METI未確認？）
補助対象費の減額（▲7.6億円）は見積もり精緻化に伴うもの。</v>
          </cell>
          <cell r="AE93" t="str">
            <v>米山</v>
          </cell>
          <cell r="AF93" t="str">
            <v>高本</v>
          </cell>
          <cell r="AG93">
            <v>41074</v>
          </cell>
          <cell r="AH93">
            <v>41075</v>
          </cell>
          <cell r="AI93">
            <v>41078</v>
          </cell>
          <cell r="AJ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t="str">
            <v/>
          </cell>
          <cell r="K94" t="str">
            <v/>
          </cell>
          <cell r="L94" t="str">
            <v/>
          </cell>
          <cell r="M94" t="str">
            <v/>
          </cell>
          <cell r="N94">
            <v>1590000000</v>
          </cell>
          <cell r="O94">
            <v>0.33333333333333331</v>
          </cell>
          <cell r="P94">
            <v>530000000</v>
          </cell>
          <cell r="Q94">
            <v>41093</v>
          </cell>
          <cell r="R94">
            <v>41729</v>
          </cell>
          <cell r="S94" t="str">
            <v/>
          </cell>
          <cell r="T94">
            <v>2103000000</v>
          </cell>
          <cell r="U94">
            <v>1590000000</v>
          </cell>
          <cell r="V94">
            <v>0.33333333333333331</v>
          </cell>
          <cell r="W94">
            <v>530000000</v>
          </cell>
          <cell r="X94">
            <v>0</v>
          </cell>
          <cell r="Y94">
            <v>0</v>
          </cell>
          <cell r="Z94" t="str">
            <v>不要</v>
          </cell>
          <cell r="AA94">
            <v>41061</v>
          </cell>
          <cell r="AB94" t="str">
            <v/>
          </cell>
          <cell r="AC94" t="str">
            <v/>
          </cell>
          <cell r="AD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E94" t="str">
            <v>中間</v>
          </cell>
          <cell r="AF94" t="str">
            <v>梶野</v>
          </cell>
          <cell r="AG94">
            <v>41109</v>
          </cell>
          <cell r="AH94">
            <v>41110</v>
          </cell>
          <cell r="AI94">
            <v>41115</v>
          </cell>
          <cell r="AJ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t="str">
            <v/>
          </cell>
          <cell r="N95">
            <v>2040000000</v>
          </cell>
          <cell r="O95">
            <v>0.16666666666666666</v>
          </cell>
          <cell r="P95">
            <v>340000000</v>
          </cell>
          <cell r="Q95">
            <v>40983</v>
          </cell>
          <cell r="R95">
            <v>41729</v>
          </cell>
          <cell r="S95" t="str">
            <v/>
          </cell>
          <cell r="T95">
            <v>2040000000</v>
          </cell>
          <cell r="U95">
            <v>2040000000</v>
          </cell>
          <cell r="V95">
            <v>0.16666666666666666</v>
          </cell>
          <cell r="W95">
            <v>340000000</v>
          </cell>
          <cell r="X95">
            <v>0</v>
          </cell>
          <cell r="Y95">
            <v>0</v>
          </cell>
          <cell r="Z95" t="str">
            <v>不要</v>
          </cell>
          <cell r="AA95">
            <v>40963</v>
          </cell>
          <cell r="AB95">
            <v>40966</v>
          </cell>
          <cell r="AC95">
            <v>40970</v>
          </cell>
          <cell r="AD95" t="str">
            <v/>
          </cell>
          <cell r="AE95" t="str">
            <v>中間</v>
          </cell>
          <cell r="AF95" t="str">
            <v>梶野</v>
          </cell>
          <cell r="AG95">
            <v>40976</v>
          </cell>
          <cell r="AH95">
            <v>40977</v>
          </cell>
          <cell r="AI95">
            <v>40983</v>
          </cell>
          <cell r="AJ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t="str">
            <v/>
          </cell>
          <cell r="N96">
            <v>319131000</v>
          </cell>
          <cell r="O96">
            <v>0.33333333333333331</v>
          </cell>
          <cell r="P96">
            <v>106377000</v>
          </cell>
          <cell r="Q96">
            <v>40969</v>
          </cell>
          <cell r="R96">
            <v>41728</v>
          </cell>
          <cell r="S96" t="str">
            <v/>
          </cell>
          <cell r="T96">
            <v>1157911000</v>
          </cell>
          <cell r="U96">
            <v>319131000</v>
          </cell>
          <cell r="V96">
            <v>0.33333333333333331</v>
          </cell>
          <cell r="W96">
            <v>106377000</v>
          </cell>
          <cell r="X96">
            <v>0</v>
          </cell>
          <cell r="Y96">
            <v>0</v>
          </cell>
          <cell r="Z96" t="str">
            <v>不要</v>
          </cell>
          <cell r="AA96">
            <v>40968</v>
          </cell>
          <cell r="AB96">
            <v>40970</v>
          </cell>
          <cell r="AC96" t="str">
            <v/>
          </cell>
          <cell r="AD96" t="str">
            <v/>
          </cell>
          <cell r="AE96" t="str">
            <v>栗生澤</v>
          </cell>
          <cell r="AF96" t="str">
            <v>中田</v>
          </cell>
          <cell r="AG96">
            <v>40974</v>
          </cell>
          <cell r="AH96">
            <v>40975</v>
          </cell>
          <cell r="AI96">
            <v>40976</v>
          </cell>
          <cell r="AJ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v>498634000</v>
          </cell>
          <cell r="O97">
            <v>0.16666666666666666</v>
          </cell>
          <cell r="P97">
            <v>83105666</v>
          </cell>
          <cell r="Q97" t="str">
            <v/>
          </cell>
          <cell r="R97" t="str">
            <v/>
          </cell>
          <cell r="S97" t="str">
            <v/>
          </cell>
          <cell r="T97" t="str">
            <v/>
          </cell>
          <cell r="U97" t="str">
            <v/>
          </cell>
          <cell r="V97">
            <v>0.16666666666666666</v>
          </cell>
          <cell r="W97" t="str">
            <v/>
          </cell>
          <cell r="X97" t="str">
            <v/>
          </cell>
          <cell r="Y97" t="str">
            <v/>
          </cell>
          <cell r="Z97" t="str">
            <v/>
          </cell>
          <cell r="AA97" t="str">
            <v/>
          </cell>
          <cell r="AB97" t="str">
            <v>7/13予定</v>
          </cell>
          <cell r="AC97" t="str">
            <v/>
          </cell>
          <cell r="AD97" t="str">
            <v>メール送付待ち</v>
          </cell>
          <cell r="AE97" t="str">
            <v/>
          </cell>
          <cell r="AF97" t="str">
            <v/>
          </cell>
          <cell r="AG97" t="str">
            <v/>
          </cell>
          <cell r="AH97" t="str">
            <v/>
          </cell>
          <cell r="AI97" t="str">
            <v/>
          </cell>
          <cell r="AJ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t="str">
            <v/>
          </cell>
          <cell r="N98">
            <v>1100000000</v>
          </cell>
          <cell r="O98">
            <v>0.16666666666666666</v>
          </cell>
          <cell r="P98">
            <v>183333333</v>
          </cell>
          <cell r="Q98">
            <v>40983</v>
          </cell>
          <cell r="R98">
            <v>41729</v>
          </cell>
          <cell r="S98" t="str">
            <v/>
          </cell>
          <cell r="T98">
            <v>1575000000</v>
          </cell>
          <cell r="U98">
            <v>1100000000</v>
          </cell>
          <cell r="V98">
            <v>0.16666666666666666</v>
          </cell>
          <cell r="W98">
            <v>183333333</v>
          </cell>
          <cell r="X98">
            <v>0</v>
          </cell>
          <cell r="Y98">
            <v>0</v>
          </cell>
          <cell r="Z98" t="str">
            <v>不要</v>
          </cell>
          <cell r="AA98">
            <v>40961</v>
          </cell>
          <cell r="AB98">
            <v>40970</v>
          </cell>
          <cell r="AC98" t="str">
            <v/>
          </cell>
          <cell r="AD98" t="str">
            <v>実施体制図、役員体制変更連絡（2012/10/15メール）</v>
          </cell>
          <cell r="AE98" t="str">
            <v>高本</v>
          </cell>
          <cell r="AF98" t="str">
            <v>米山</v>
          </cell>
          <cell r="AG98">
            <v>40976</v>
          </cell>
          <cell r="AH98">
            <v>40977</v>
          </cell>
          <cell r="AI98">
            <v>40983</v>
          </cell>
          <cell r="AJ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t="str">
            <v/>
          </cell>
          <cell r="N99">
            <v>2940000000</v>
          </cell>
          <cell r="O99">
            <v>0.25</v>
          </cell>
          <cell r="P99">
            <v>735000000</v>
          </cell>
          <cell r="Q99">
            <v>40984</v>
          </cell>
          <cell r="R99">
            <v>41547</v>
          </cell>
          <cell r="S99" t="str">
            <v/>
          </cell>
          <cell r="T99">
            <v>3500000000</v>
          </cell>
          <cell r="U99">
            <v>2940000000</v>
          </cell>
          <cell r="V99">
            <v>0.25</v>
          </cell>
          <cell r="W99">
            <v>735000000</v>
          </cell>
          <cell r="X99">
            <v>0</v>
          </cell>
          <cell r="Y99">
            <v>0</v>
          </cell>
          <cell r="Z99" t="str">
            <v>要</v>
          </cell>
          <cell r="AA99">
            <v>40975</v>
          </cell>
          <cell r="AB99">
            <v>40975</v>
          </cell>
          <cell r="AC99" t="str">
            <v/>
          </cell>
          <cell r="AD99" t="str">
            <v/>
          </cell>
          <cell r="AE99" t="str">
            <v>宮田</v>
          </cell>
          <cell r="AF99" t="str">
            <v>高本</v>
          </cell>
          <cell r="AG99">
            <v>40980</v>
          </cell>
          <cell r="AH99">
            <v>40981</v>
          </cell>
          <cell r="AI99">
            <v>40983</v>
          </cell>
          <cell r="AJ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H24.2下旬</v>
          </cell>
          <cell r="K100">
            <v>42094</v>
          </cell>
          <cell r="L100" t="str">
            <v>○</v>
          </cell>
          <cell r="M100" t="str">
            <v/>
          </cell>
          <cell r="N100">
            <v>4138000000</v>
          </cell>
          <cell r="O100">
            <v>0.16666666666666666</v>
          </cell>
          <cell r="P100">
            <v>689666666</v>
          </cell>
          <cell r="Q100" t="str">
            <v>H24.2</v>
          </cell>
          <cell r="R100">
            <v>42094</v>
          </cell>
          <cell r="S100" t="str">
            <v>○</v>
          </cell>
          <cell r="T100">
            <v>7464300000</v>
          </cell>
          <cell r="U100">
            <v>4138000000</v>
          </cell>
          <cell r="V100">
            <v>0.16666666666666666</v>
          </cell>
          <cell r="W100">
            <v>689666666</v>
          </cell>
          <cell r="X100">
            <v>0</v>
          </cell>
          <cell r="Y100">
            <v>0</v>
          </cell>
          <cell r="Z100" t="str">
            <v>要</v>
          </cell>
          <cell r="AA100">
            <v>40956</v>
          </cell>
          <cell r="AB100">
            <v>40963</v>
          </cell>
          <cell r="AC100">
            <v>40970</v>
          </cell>
          <cell r="AD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E100" t="str">
            <v>中間</v>
          </cell>
          <cell r="AF100" t="str">
            <v>中間</v>
          </cell>
          <cell r="AG100">
            <v>40980</v>
          </cell>
          <cell r="AH100">
            <v>40976</v>
          </cell>
          <cell r="AI100">
            <v>40983</v>
          </cell>
          <cell r="AJ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t="str">
            <v/>
          </cell>
          <cell r="N101">
            <v>9478108000</v>
          </cell>
          <cell r="O101">
            <v>0.16666666666666666</v>
          </cell>
          <cell r="P101">
            <v>1579684666</v>
          </cell>
          <cell r="Q101">
            <v>40983</v>
          </cell>
          <cell r="R101">
            <v>41729</v>
          </cell>
          <cell r="S101" t="str">
            <v/>
          </cell>
          <cell r="T101">
            <v>26026108000</v>
          </cell>
          <cell r="U101">
            <v>9405108000</v>
          </cell>
          <cell r="V101">
            <v>0.16666666666666666</v>
          </cell>
          <cell r="W101">
            <v>1567518000</v>
          </cell>
          <cell r="X101">
            <v>73000000</v>
          </cell>
          <cell r="Y101">
            <v>12166666</v>
          </cell>
          <cell r="Z101" t="str">
            <v>不要</v>
          </cell>
          <cell r="AA101">
            <v>40977</v>
          </cell>
          <cell r="AB101">
            <v>40977</v>
          </cell>
          <cell r="AC101" t="str">
            <v/>
          </cell>
          <cell r="AD101" t="str">
            <v>公募申請時より約7,300万円減額。</v>
          </cell>
          <cell r="AE101" t="str">
            <v>中田</v>
          </cell>
          <cell r="AF101" t="str">
            <v>栗生澤</v>
          </cell>
          <cell r="AG101">
            <v>41012</v>
          </cell>
          <cell r="AH101">
            <v>41015</v>
          </cell>
          <cell r="AI101">
            <v>41016</v>
          </cell>
          <cell r="AJ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t="str">
            <v/>
          </cell>
          <cell r="N102">
            <v>381900000</v>
          </cell>
          <cell r="O102">
            <v>0.66666666666666663</v>
          </cell>
          <cell r="P102">
            <v>254600000</v>
          </cell>
          <cell r="Q102">
            <v>40969</v>
          </cell>
          <cell r="R102">
            <v>41364</v>
          </cell>
          <cell r="S102" t="str">
            <v/>
          </cell>
          <cell r="T102">
            <v>379797000</v>
          </cell>
          <cell r="U102">
            <v>379797000</v>
          </cell>
          <cell r="V102">
            <v>0.66666666666666663</v>
          </cell>
          <cell r="W102">
            <v>253197995</v>
          </cell>
          <cell r="X102">
            <v>2103000</v>
          </cell>
          <cell r="Y102">
            <v>1402005</v>
          </cell>
          <cell r="Z102" t="str">
            <v>不要</v>
          </cell>
          <cell r="AA102">
            <v>40959</v>
          </cell>
          <cell r="AB102">
            <v>40959</v>
          </cell>
          <cell r="AC102">
            <v>40966</v>
          </cell>
          <cell r="AD102" t="str">
            <v/>
          </cell>
          <cell r="AE102" t="str">
            <v>宮田</v>
          </cell>
          <cell r="AF102" t="str">
            <v/>
          </cell>
          <cell r="AG102">
            <v>40966</v>
          </cell>
          <cell r="AH102">
            <v>40967</v>
          </cell>
          <cell r="AI102">
            <v>40970</v>
          </cell>
          <cell r="AJ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t="str">
            <v/>
          </cell>
          <cell r="N103">
            <v>86000000</v>
          </cell>
          <cell r="O103">
            <v>0.25</v>
          </cell>
          <cell r="P103">
            <v>21500000</v>
          </cell>
          <cell r="Q103">
            <v>41000</v>
          </cell>
          <cell r="R103">
            <v>41364</v>
          </cell>
          <cell r="S103" t="str">
            <v/>
          </cell>
          <cell r="T103">
            <v>86000000</v>
          </cell>
          <cell r="U103">
            <v>86000000</v>
          </cell>
          <cell r="V103">
            <v>0.25</v>
          </cell>
          <cell r="W103">
            <v>21500000</v>
          </cell>
          <cell r="X103">
            <v>0</v>
          </cell>
          <cell r="Y103">
            <v>0</v>
          </cell>
          <cell r="Z103" t="str">
            <v>不要</v>
          </cell>
          <cell r="AA103">
            <v>40967</v>
          </cell>
          <cell r="AB103">
            <v>40973</v>
          </cell>
          <cell r="AC103" t="str">
            <v/>
          </cell>
          <cell r="AD103" t="str">
            <v/>
          </cell>
          <cell r="AE103" t="str">
            <v>米山</v>
          </cell>
          <cell r="AF103" t="str">
            <v>高本</v>
          </cell>
          <cell r="AG103">
            <v>40976</v>
          </cell>
          <cell r="AH103">
            <v>40977</v>
          </cell>
          <cell r="AI103">
            <v>40983</v>
          </cell>
          <cell r="AJ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t="str">
            <v/>
          </cell>
          <cell r="N104">
            <v>6499000000</v>
          </cell>
          <cell r="O104">
            <v>0.25</v>
          </cell>
          <cell r="P104">
            <v>1624750000</v>
          </cell>
          <cell r="Q104">
            <v>40976</v>
          </cell>
          <cell r="R104">
            <v>41729</v>
          </cell>
          <cell r="S104" t="str">
            <v/>
          </cell>
          <cell r="T104">
            <v>12527000000</v>
          </cell>
          <cell r="U104">
            <v>6499000000</v>
          </cell>
          <cell r="V104">
            <v>0.25</v>
          </cell>
          <cell r="W104">
            <v>1624000000</v>
          </cell>
          <cell r="X104">
            <v>0</v>
          </cell>
          <cell r="Y104">
            <v>750000</v>
          </cell>
          <cell r="Z104" t="str">
            <v>要</v>
          </cell>
          <cell r="AA104">
            <v>40968</v>
          </cell>
          <cell r="AB104">
            <v>40968</v>
          </cell>
          <cell r="AC104" t="str">
            <v/>
          </cell>
          <cell r="AD104" t="str">
            <v/>
          </cell>
          <cell r="AE104" t="str">
            <v>中田</v>
          </cell>
          <cell r="AF104" t="str">
            <v>栗生澤</v>
          </cell>
          <cell r="AG104">
            <v>40974</v>
          </cell>
          <cell r="AH104">
            <v>40975</v>
          </cell>
          <cell r="AI104">
            <v>40976</v>
          </cell>
          <cell r="AJ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v>2330000000</v>
          </cell>
          <cell r="O105">
            <v>0.16666666666666666</v>
          </cell>
          <cell r="P105">
            <v>388333333</v>
          </cell>
          <cell r="Q105" t="str">
            <v/>
          </cell>
          <cell r="R105" t="str">
            <v/>
          </cell>
          <cell r="S105" t="str">
            <v/>
          </cell>
          <cell r="T105" t="str">
            <v/>
          </cell>
          <cell r="U105" t="str">
            <v/>
          </cell>
          <cell r="V105">
            <v>0.16666666666666666</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t="str">
            <v/>
          </cell>
          <cell r="K106" t="str">
            <v/>
          </cell>
          <cell r="L106" t="str">
            <v/>
          </cell>
          <cell r="M106" t="str">
            <v/>
          </cell>
          <cell r="N106">
            <v>360000000</v>
          </cell>
          <cell r="O106">
            <v>0.25</v>
          </cell>
          <cell r="P106">
            <v>90000000</v>
          </cell>
          <cell r="Q106">
            <v>41122</v>
          </cell>
          <cell r="R106">
            <v>41729</v>
          </cell>
          <cell r="S106" t="str">
            <v/>
          </cell>
          <cell r="T106">
            <v>281400000</v>
          </cell>
          <cell r="U106">
            <v>242400000</v>
          </cell>
          <cell r="V106">
            <v>0.25</v>
          </cell>
          <cell r="W106">
            <v>60600000</v>
          </cell>
          <cell r="X106">
            <v>117600000</v>
          </cell>
          <cell r="Y106">
            <v>29400000</v>
          </cell>
          <cell r="Z106" t="str">
            <v/>
          </cell>
          <cell r="AA106">
            <v>41100</v>
          </cell>
          <cell r="AB106" t="str">
            <v/>
          </cell>
          <cell r="AC106" t="str">
            <v/>
          </cell>
          <cell r="AD106" t="str">
            <v/>
          </cell>
          <cell r="AE106" t="str">
            <v>米山</v>
          </cell>
          <cell r="AF106" t="str">
            <v>高本</v>
          </cell>
          <cell r="AG106">
            <v>41127</v>
          </cell>
          <cell r="AH106">
            <v>41128</v>
          </cell>
          <cell r="AI106">
            <v>41128</v>
          </cell>
          <cell r="AJ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v>132000000</v>
          </cell>
          <cell r="O107">
            <v>0.33333333333333331</v>
          </cell>
          <cell r="P107">
            <v>44000000</v>
          </cell>
          <cell r="Q107" t="str">
            <v/>
          </cell>
          <cell r="R107" t="str">
            <v/>
          </cell>
          <cell r="S107" t="str">
            <v/>
          </cell>
          <cell r="T107" t="str">
            <v/>
          </cell>
          <cell r="U107" t="str">
            <v/>
          </cell>
          <cell r="V107">
            <v>0.33333333333333331</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t="str">
            <v/>
          </cell>
          <cell r="N108">
            <v>6688159000</v>
          </cell>
          <cell r="O108">
            <v>0.16666666666666666</v>
          </cell>
          <cell r="P108">
            <v>1114693166</v>
          </cell>
          <cell r="Q108">
            <v>40928</v>
          </cell>
          <cell r="R108">
            <v>41729</v>
          </cell>
          <cell r="S108" t="str">
            <v/>
          </cell>
          <cell r="T108">
            <v>9332039000</v>
          </cell>
          <cell r="U108">
            <v>6688159000</v>
          </cell>
          <cell r="V108">
            <v>0.16666666666666666</v>
          </cell>
          <cell r="W108">
            <v>1114693000</v>
          </cell>
          <cell r="X108">
            <v>0</v>
          </cell>
          <cell r="Y108">
            <v>166</v>
          </cell>
          <cell r="Z108" t="str">
            <v>不要</v>
          </cell>
          <cell r="AA108">
            <v>40980</v>
          </cell>
          <cell r="AB108">
            <v>40980</v>
          </cell>
          <cell r="AC108" t="str">
            <v/>
          </cell>
          <cell r="AD108" t="str">
            <v/>
          </cell>
          <cell r="AE108" t="str">
            <v>中間</v>
          </cell>
          <cell r="AF108" t="str">
            <v>梶野</v>
          </cell>
          <cell r="AG108">
            <v>41001</v>
          </cell>
          <cell r="AH108">
            <v>41002</v>
          </cell>
          <cell r="AI108">
            <v>41003</v>
          </cell>
          <cell r="AJ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t="str">
            <v/>
          </cell>
          <cell r="N109">
            <v>6564000000</v>
          </cell>
          <cell r="O109">
            <v>0.33333333333333331</v>
          </cell>
          <cell r="P109">
            <v>2188000000</v>
          </cell>
          <cell r="Q109" t="str">
            <v>交付決定日</v>
          </cell>
          <cell r="R109">
            <v>42094</v>
          </cell>
          <cell r="S109" t="str">
            <v>○</v>
          </cell>
          <cell r="T109">
            <v>7317000000</v>
          </cell>
          <cell r="U109">
            <v>6564000000</v>
          </cell>
          <cell r="V109">
            <v>0.33333333333333331</v>
          </cell>
          <cell r="W109">
            <v>2188000000</v>
          </cell>
          <cell r="X109">
            <v>0</v>
          </cell>
          <cell r="Y109">
            <v>0</v>
          </cell>
          <cell r="Z109" t="str">
            <v>不要</v>
          </cell>
          <cell r="AA109">
            <v>40960</v>
          </cell>
          <cell r="AB109">
            <v>40960</v>
          </cell>
          <cell r="AC109" t="str">
            <v/>
          </cell>
          <cell r="AD109" t="str">
            <v>事業完了日が27年3月末
→理由書を受領済み（METI未確認？）</v>
          </cell>
          <cell r="AE109" t="str">
            <v>中間</v>
          </cell>
          <cell r="AF109" t="str">
            <v>梶野</v>
          </cell>
          <cell r="AG109">
            <v>40963</v>
          </cell>
          <cell r="AH109">
            <v>40966</v>
          </cell>
          <cell r="AI109">
            <v>40969</v>
          </cell>
          <cell r="AJ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
          </cell>
          <cell r="K110" t="str">
            <v/>
          </cell>
          <cell r="L110" t="str">
            <v/>
          </cell>
          <cell r="M110" t="str">
            <v/>
          </cell>
          <cell r="N110">
            <v>100000000</v>
          </cell>
          <cell r="O110">
            <v>0.25</v>
          </cell>
          <cell r="P110">
            <v>25000000</v>
          </cell>
          <cell r="Q110" t="str">
            <v>交付決定日</v>
          </cell>
          <cell r="R110">
            <v>41729</v>
          </cell>
          <cell r="S110" t="str">
            <v/>
          </cell>
          <cell r="T110">
            <v>280000000</v>
          </cell>
          <cell r="U110">
            <v>100000000</v>
          </cell>
          <cell r="V110">
            <v>0.25</v>
          </cell>
          <cell r="W110">
            <v>25000000</v>
          </cell>
          <cell r="X110">
            <v>0</v>
          </cell>
          <cell r="Y110">
            <v>0</v>
          </cell>
          <cell r="Z110" t="str">
            <v>不要</v>
          </cell>
          <cell r="AA110">
            <v>41024</v>
          </cell>
          <cell r="AB110">
            <v>41023</v>
          </cell>
          <cell r="AC110" t="str">
            <v/>
          </cell>
          <cell r="AD110" t="str">
            <v/>
          </cell>
          <cell r="AE110" t="str">
            <v>高本</v>
          </cell>
          <cell r="AF110" t="str">
            <v>米山</v>
          </cell>
          <cell r="AG110">
            <v>41043</v>
          </cell>
          <cell r="AH110">
            <v>41044</v>
          </cell>
          <cell r="AI110">
            <v>41044</v>
          </cell>
          <cell r="AJ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v>60000000</v>
          </cell>
          <cell r="O111">
            <v>0.25</v>
          </cell>
          <cell r="P111">
            <v>15000000</v>
          </cell>
          <cell r="Q111" t="str">
            <v/>
          </cell>
          <cell r="R111" t="str">
            <v/>
          </cell>
          <cell r="S111" t="str">
            <v/>
          </cell>
          <cell r="T111" t="str">
            <v/>
          </cell>
          <cell r="U111" t="str">
            <v/>
          </cell>
          <cell r="V111">
            <v>0.25</v>
          </cell>
          <cell r="W111" t="str">
            <v/>
          </cell>
          <cell r="X111" t="str">
            <v/>
          </cell>
          <cell r="Y111" t="str">
            <v/>
          </cell>
          <cell r="Z111" t="str">
            <v>要</v>
          </cell>
          <cell r="AA111" t="str">
            <v/>
          </cell>
          <cell r="AB111">
            <v>41080</v>
          </cell>
          <cell r="AC111" t="str">
            <v/>
          </cell>
          <cell r="AD111" t="str">
            <v>設備の調達先が倒産。別の調達先に再見積もり中のため、事業開始は9月になりそう。</v>
          </cell>
          <cell r="AE111" t="str">
            <v>宮田</v>
          </cell>
          <cell r="AF111" t="str">
            <v/>
          </cell>
          <cell r="AG111" t="str">
            <v/>
          </cell>
          <cell r="AH111" t="str">
            <v/>
          </cell>
          <cell r="AI111" t="str">
            <v/>
          </cell>
          <cell r="AJ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t="str">
            <v/>
          </cell>
          <cell r="N112">
            <v>237300000</v>
          </cell>
          <cell r="O112">
            <v>0.16666666666666666</v>
          </cell>
          <cell r="P112">
            <v>39550000</v>
          </cell>
          <cell r="Q112">
            <v>40991</v>
          </cell>
          <cell r="R112">
            <v>41820</v>
          </cell>
          <cell r="S112" t="str">
            <v>○</v>
          </cell>
          <cell r="T112">
            <v>490000000</v>
          </cell>
          <cell r="U112">
            <v>237300000</v>
          </cell>
          <cell r="V112">
            <v>0.16666666666666666</v>
          </cell>
          <cell r="W112">
            <v>39549998</v>
          </cell>
          <cell r="X112">
            <v>0</v>
          </cell>
          <cell r="Y112">
            <v>2</v>
          </cell>
          <cell r="Z112" t="str">
            <v>不要</v>
          </cell>
          <cell r="AA112">
            <v>40975</v>
          </cell>
          <cell r="AB112">
            <v>40976</v>
          </cell>
          <cell r="AC112" t="str">
            <v/>
          </cell>
          <cell r="AD112" t="str">
            <v>事業完了日が26年6月末→理由書を受領済み（METI未確認？）</v>
          </cell>
          <cell r="AE112" t="str">
            <v>宮田</v>
          </cell>
          <cell r="AF112" t="str">
            <v>米山</v>
          </cell>
          <cell r="AG112">
            <v>40990</v>
          </cell>
          <cell r="AH112">
            <v>40991</v>
          </cell>
          <cell r="AI112">
            <v>40994</v>
          </cell>
          <cell r="AJ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v>6630000000</v>
          </cell>
          <cell r="O113">
            <v>0.16666666666666666</v>
          </cell>
          <cell r="P113">
            <v>1105000000</v>
          </cell>
          <cell r="Q113" t="str">
            <v/>
          </cell>
          <cell r="R113" t="str">
            <v/>
          </cell>
          <cell r="S113" t="str">
            <v/>
          </cell>
          <cell r="T113" t="str">
            <v/>
          </cell>
          <cell r="U113" t="str">
            <v/>
          </cell>
          <cell r="V113">
            <v>0.16666666666666666</v>
          </cell>
          <cell r="W113" t="str">
            <v/>
          </cell>
          <cell r="X113" t="str">
            <v/>
          </cell>
          <cell r="Y113" t="str">
            <v/>
          </cell>
          <cell r="Z113" t="str">
            <v/>
          </cell>
          <cell r="AA113" t="str">
            <v/>
          </cell>
          <cell r="AB113" t="str">
            <v/>
          </cell>
          <cell r="AC113" t="str">
            <v/>
          </cell>
          <cell r="AD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E113" t="str">
            <v/>
          </cell>
          <cell r="AF113" t="str">
            <v/>
          </cell>
          <cell r="AG113" t="str">
            <v/>
          </cell>
          <cell r="AH113" t="str">
            <v/>
          </cell>
          <cell r="AI113" t="str">
            <v/>
          </cell>
          <cell r="AJ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t="str">
            <v/>
          </cell>
          <cell r="N114">
            <v>73100000</v>
          </cell>
          <cell r="O114">
            <v>0.25</v>
          </cell>
          <cell r="P114">
            <v>18275000</v>
          </cell>
          <cell r="Q114">
            <v>40969</v>
          </cell>
          <cell r="R114">
            <v>41152</v>
          </cell>
          <cell r="S114" t="str">
            <v/>
          </cell>
          <cell r="T114">
            <v>448100000</v>
          </cell>
          <cell r="U114">
            <v>73100000</v>
          </cell>
          <cell r="V114">
            <v>0.25</v>
          </cell>
          <cell r="W114">
            <v>18275000</v>
          </cell>
          <cell r="X114">
            <v>0</v>
          </cell>
          <cell r="Y114">
            <v>0</v>
          </cell>
          <cell r="Z114" t="str">
            <v>不要</v>
          </cell>
          <cell r="AA114">
            <v>40952</v>
          </cell>
          <cell r="AB114">
            <v>40967</v>
          </cell>
          <cell r="AC114">
            <v>40970</v>
          </cell>
          <cell r="AD114" t="str">
            <v>H20年度の営業利益赤字のはず（申請書では黒字になっているが、財務諸表を確認すると赤字）</v>
          </cell>
          <cell r="AE114" t="str">
            <v>米山</v>
          </cell>
          <cell r="AF114" t="str">
            <v>宮田</v>
          </cell>
          <cell r="AG114">
            <v>40974</v>
          </cell>
          <cell r="AH114">
            <v>40975</v>
          </cell>
          <cell r="AI114">
            <v>40976</v>
          </cell>
          <cell r="AJ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t="str">
            <v/>
          </cell>
          <cell r="N115">
            <v>3100000000</v>
          </cell>
          <cell r="O115">
            <v>0.16666666666666666</v>
          </cell>
          <cell r="P115">
            <v>516666666</v>
          </cell>
          <cell r="Q115">
            <v>40969</v>
          </cell>
          <cell r="R115">
            <v>41333</v>
          </cell>
          <cell r="S115" t="str">
            <v/>
          </cell>
          <cell r="T115">
            <v>3300000000</v>
          </cell>
          <cell r="U115">
            <v>3100000000</v>
          </cell>
          <cell r="V115">
            <v>0.16666666666666666</v>
          </cell>
          <cell r="W115">
            <v>516666666</v>
          </cell>
          <cell r="X115">
            <v>0</v>
          </cell>
          <cell r="Y115">
            <v>0</v>
          </cell>
          <cell r="Z115" t="str">
            <v>不要</v>
          </cell>
          <cell r="AA115">
            <v>40966</v>
          </cell>
          <cell r="AB115">
            <v>40968</v>
          </cell>
          <cell r="AC115" t="str">
            <v/>
          </cell>
          <cell r="AD115" t="str">
            <v>H23年11月創立のため過去の財務実績がないが、H23年度見込みが赤字であり、かつ事業実施に当たっても借り入れで実施することを考慮し、収益納付は不要と判断（METI産政局と相談済み）</v>
          </cell>
          <cell r="AE115" t="str">
            <v>高本</v>
          </cell>
          <cell r="AF115" t="str">
            <v>宮田</v>
          </cell>
          <cell r="AG115">
            <v>40977</v>
          </cell>
          <cell r="AH115">
            <v>40980</v>
          </cell>
          <cell r="AI115">
            <v>40983</v>
          </cell>
          <cell r="AJ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t="str">
            <v/>
          </cell>
          <cell r="N116">
            <v>101000000</v>
          </cell>
          <cell r="O116">
            <v>0.16666666666666666</v>
          </cell>
          <cell r="P116">
            <v>16833333</v>
          </cell>
          <cell r="Q116">
            <v>40978</v>
          </cell>
          <cell r="R116">
            <v>41364</v>
          </cell>
          <cell r="S116" t="str">
            <v/>
          </cell>
          <cell r="T116">
            <v>101000000</v>
          </cell>
          <cell r="U116">
            <v>101000000</v>
          </cell>
          <cell r="V116">
            <v>0.16666666666666666</v>
          </cell>
          <cell r="W116">
            <v>16833333</v>
          </cell>
          <cell r="X116">
            <v>0</v>
          </cell>
          <cell r="Y116">
            <v>0</v>
          </cell>
          <cell r="Z116" t="str">
            <v>不要</v>
          </cell>
          <cell r="AA116">
            <v>40970</v>
          </cell>
          <cell r="AB116">
            <v>40968</v>
          </cell>
          <cell r="AC116" t="str">
            <v>到着</v>
          </cell>
          <cell r="AD116" t="str">
            <v/>
          </cell>
          <cell r="AE116" t="str">
            <v>栗生澤</v>
          </cell>
          <cell r="AF116" t="str">
            <v>中田</v>
          </cell>
          <cell r="AG116">
            <v>40977</v>
          </cell>
          <cell r="AH116">
            <v>40980</v>
          </cell>
          <cell r="AI116">
            <v>40983</v>
          </cell>
          <cell r="AJ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t="str">
            <v/>
          </cell>
          <cell r="N117">
            <v>11246347000</v>
          </cell>
          <cell r="O117">
            <v>0.25</v>
          </cell>
          <cell r="P117">
            <v>2811586750</v>
          </cell>
          <cell r="Q117">
            <v>40969</v>
          </cell>
          <cell r="R117">
            <v>41364</v>
          </cell>
          <cell r="S117" t="str">
            <v/>
          </cell>
          <cell r="T117">
            <v>14520938000</v>
          </cell>
          <cell r="U117">
            <v>11246347000</v>
          </cell>
          <cell r="V117">
            <v>0.25</v>
          </cell>
          <cell r="W117">
            <v>2811586750</v>
          </cell>
          <cell r="X117">
            <v>0</v>
          </cell>
          <cell r="Y117">
            <v>0</v>
          </cell>
          <cell r="Z117" t="str">
            <v>不要</v>
          </cell>
          <cell r="AA117">
            <v>40952</v>
          </cell>
          <cell r="AB117">
            <v>40952</v>
          </cell>
          <cell r="AC117" t="str">
            <v/>
          </cell>
          <cell r="AD117" t="str">
            <v/>
          </cell>
          <cell r="AE117" t="str">
            <v>宮田</v>
          </cell>
          <cell r="AF117" t="str">
            <v>米山</v>
          </cell>
          <cell r="AG117">
            <v>40960</v>
          </cell>
          <cell r="AH117">
            <v>40961</v>
          </cell>
          <cell r="AI117">
            <v>40969</v>
          </cell>
          <cell r="AJ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t="str">
            <v/>
          </cell>
          <cell r="K118" t="str">
            <v/>
          </cell>
          <cell r="L118" t="str">
            <v/>
          </cell>
          <cell r="M118" t="str">
            <v/>
          </cell>
          <cell r="N118">
            <v>255100000</v>
          </cell>
          <cell r="O118">
            <v>0.25</v>
          </cell>
          <cell r="P118">
            <v>63775000</v>
          </cell>
          <cell r="Q118">
            <v>40912</v>
          </cell>
          <cell r="R118">
            <v>41364</v>
          </cell>
          <cell r="S118" t="str">
            <v/>
          </cell>
          <cell r="T118">
            <v>375300000</v>
          </cell>
          <cell r="U118">
            <v>255100000</v>
          </cell>
          <cell r="V118">
            <v>0.25</v>
          </cell>
          <cell r="W118">
            <v>63775000</v>
          </cell>
          <cell r="X118">
            <v>0</v>
          </cell>
          <cell r="Y118">
            <v>0</v>
          </cell>
          <cell r="Z118" t="str">
            <v>不要</v>
          </cell>
          <cell r="AA118">
            <v>41002</v>
          </cell>
          <cell r="AB118">
            <v>41004</v>
          </cell>
          <cell r="AC118" t="str">
            <v/>
          </cell>
          <cell r="AD118" t="str">
            <v/>
          </cell>
          <cell r="AE118" t="str">
            <v>栗生澤</v>
          </cell>
          <cell r="AF118" t="str">
            <v>中田</v>
          </cell>
          <cell r="AG118">
            <v>41026</v>
          </cell>
          <cell r="AH118">
            <v>41029</v>
          </cell>
          <cell r="AI118">
            <v>41031</v>
          </cell>
          <cell r="AJ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t="str">
            <v/>
          </cell>
          <cell r="N119">
            <v>191210000</v>
          </cell>
          <cell r="O119">
            <v>0.16666666666666666</v>
          </cell>
          <cell r="P119">
            <v>31868333</v>
          </cell>
          <cell r="Q119" t="str">
            <v>交付決定日</v>
          </cell>
          <cell r="R119">
            <v>41182</v>
          </cell>
          <cell r="S119" t="str">
            <v/>
          </cell>
          <cell r="T119">
            <v>191210000</v>
          </cell>
          <cell r="U119">
            <v>191210000</v>
          </cell>
          <cell r="V119">
            <v>0.16666666666666666</v>
          </cell>
          <cell r="W119">
            <v>31850000</v>
          </cell>
          <cell r="X119">
            <v>0</v>
          </cell>
          <cell r="Y119">
            <v>18333</v>
          </cell>
          <cell r="Z119" t="str">
            <v>不要</v>
          </cell>
          <cell r="AA119">
            <v>40988</v>
          </cell>
          <cell r="AB119">
            <v>40973</v>
          </cell>
          <cell r="AC119" t="str">
            <v/>
          </cell>
          <cell r="AD119" t="str">
            <v/>
          </cell>
          <cell r="AE119" t="str">
            <v>中間</v>
          </cell>
          <cell r="AF119" t="str">
            <v>梶野</v>
          </cell>
          <cell r="AG119">
            <v>41001</v>
          </cell>
          <cell r="AH119">
            <v>41002</v>
          </cell>
          <cell r="AI119">
            <v>41003</v>
          </cell>
          <cell r="AJ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v>3590800000</v>
          </cell>
          <cell r="O120">
            <v>0.16666666666666666</v>
          </cell>
          <cell r="P120">
            <v>598466666</v>
          </cell>
          <cell r="Q120" t="str">
            <v/>
          </cell>
          <cell r="R120" t="str">
            <v/>
          </cell>
          <cell r="S120" t="str">
            <v/>
          </cell>
          <cell r="T120" t="str">
            <v/>
          </cell>
          <cell r="U120" t="str">
            <v/>
          </cell>
          <cell r="V120">
            <v>0.16666666666666666</v>
          </cell>
          <cell r="W120" t="str">
            <v/>
          </cell>
          <cell r="X120" t="str">
            <v/>
          </cell>
          <cell r="Y120" t="str">
            <v/>
          </cell>
          <cell r="Z120" t="str">
            <v/>
          </cell>
          <cell r="AA120" t="str">
            <v/>
          </cell>
          <cell r="AB120">
            <v>41030</v>
          </cell>
          <cell r="AC120">
            <v>41030</v>
          </cell>
          <cell r="AD120" t="str">
            <v>「平成22年低炭素型雇用創出産業立地推進事業補助金」（八幡事業所）
→電話では設備は重複していないと回答</v>
          </cell>
          <cell r="AE120" t="str">
            <v>高本</v>
          </cell>
          <cell r="AF120" t="str">
            <v>宮田</v>
          </cell>
          <cell r="AG120" t="str">
            <v/>
          </cell>
          <cell r="AH120" t="str">
            <v/>
          </cell>
          <cell r="AI120" t="str">
            <v/>
          </cell>
          <cell r="AJ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
          </cell>
          <cell r="K121" t="str">
            <v/>
          </cell>
          <cell r="L121" t="str">
            <v/>
          </cell>
          <cell r="M121" t="str">
            <v/>
          </cell>
          <cell r="N121">
            <v>1160592940</v>
          </cell>
          <cell r="O121">
            <v>0.33333333333333331</v>
          </cell>
          <cell r="P121">
            <v>386864313</v>
          </cell>
          <cell r="Q121" t="str">
            <v>交付決定日</v>
          </cell>
          <cell r="R121">
            <v>41729</v>
          </cell>
          <cell r="S121" t="str">
            <v/>
          </cell>
          <cell r="T121">
            <v>1866394470</v>
          </cell>
          <cell r="U121">
            <v>1160592940</v>
          </cell>
          <cell r="V121">
            <v>0.33333333333333331</v>
          </cell>
          <cell r="W121">
            <v>386864313</v>
          </cell>
          <cell r="X121">
            <v>0</v>
          </cell>
          <cell r="Y121">
            <v>0</v>
          </cell>
          <cell r="Z121" t="str">
            <v>不要</v>
          </cell>
          <cell r="AA121">
            <v>41074</v>
          </cell>
          <cell r="AB121">
            <v>41004</v>
          </cell>
          <cell r="AC121">
            <v>41079</v>
          </cell>
          <cell r="AD121" t="str">
            <v/>
          </cell>
          <cell r="AE121" t="str">
            <v>米山</v>
          </cell>
          <cell r="AF121" t="str">
            <v>高本</v>
          </cell>
          <cell r="AG121">
            <v>41086</v>
          </cell>
          <cell r="AH121">
            <v>41088</v>
          </cell>
          <cell r="AI121">
            <v>41088</v>
          </cell>
          <cell r="AJ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t="str">
            <v/>
          </cell>
          <cell r="N122">
            <v>319920000</v>
          </cell>
          <cell r="O122">
            <v>0.16666666666666666</v>
          </cell>
          <cell r="P122">
            <v>53320000</v>
          </cell>
          <cell r="Q122">
            <v>41000</v>
          </cell>
          <cell r="R122">
            <v>41364</v>
          </cell>
          <cell r="S122" t="str">
            <v/>
          </cell>
          <cell r="T122">
            <v>335916000</v>
          </cell>
          <cell r="U122">
            <v>319920000</v>
          </cell>
          <cell r="V122">
            <v>0.16666666666666666</v>
          </cell>
          <cell r="W122">
            <v>53319996</v>
          </cell>
          <cell r="X122">
            <v>0</v>
          </cell>
          <cell r="Y122">
            <v>4</v>
          </cell>
          <cell r="Z122" t="str">
            <v>不要</v>
          </cell>
          <cell r="AA122">
            <v>40998</v>
          </cell>
          <cell r="AB122">
            <v>40980</v>
          </cell>
          <cell r="AC122">
            <v>41003</v>
          </cell>
          <cell r="AD122" t="str">
            <v/>
          </cell>
          <cell r="AE122" t="str">
            <v>米山</v>
          </cell>
          <cell r="AF122" t="str">
            <v>高本</v>
          </cell>
          <cell r="AG122">
            <v>41012</v>
          </cell>
          <cell r="AH122">
            <v>41015</v>
          </cell>
          <cell r="AI122">
            <v>41016</v>
          </cell>
          <cell r="AJ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t="str">
            <v/>
          </cell>
          <cell r="N123">
            <v>4610361000</v>
          </cell>
          <cell r="O123">
            <v>0.25</v>
          </cell>
          <cell r="P123">
            <v>1152590250</v>
          </cell>
          <cell r="Q123">
            <v>41001</v>
          </cell>
          <cell r="R123">
            <v>41729</v>
          </cell>
          <cell r="S123" t="str">
            <v/>
          </cell>
          <cell r="T123">
            <v>4610320000</v>
          </cell>
          <cell r="U123">
            <v>4610320000</v>
          </cell>
          <cell r="V123">
            <v>0.25</v>
          </cell>
          <cell r="W123">
            <v>1152580000</v>
          </cell>
          <cell r="X123">
            <v>41000</v>
          </cell>
          <cell r="Y123">
            <v>10250</v>
          </cell>
          <cell r="Z123" t="str">
            <v>不要</v>
          </cell>
          <cell r="AA123">
            <v>40989</v>
          </cell>
          <cell r="AB123">
            <v>40998</v>
          </cell>
          <cell r="AC123" t="str">
            <v/>
          </cell>
          <cell r="AD123" t="str">
            <v>発注日は4/4がぎりぎり期限</v>
          </cell>
          <cell r="AE123" t="str">
            <v>中間</v>
          </cell>
          <cell r="AF123" t="str">
            <v>梶野</v>
          </cell>
          <cell r="AG123">
            <v>41001</v>
          </cell>
          <cell r="AH123">
            <v>41001</v>
          </cell>
          <cell r="AI123">
            <v>41003</v>
          </cell>
          <cell r="AJ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t="str">
            <v/>
          </cell>
          <cell r="K124" t="str">
            <v/>
          </cell>
          <cell r="L124" t="str">
            <v/>
          </cell>
          <cell r="M124" t="str">
            <v/>
          </cell>
          <cell r="N124">
            <v>148632300</v>
          </cell>
          <cell r="O124">
            <v>0.25</v>
          </cell>
          <cell r="P124">
            <v>37158075</v>
          </cell>
          <cell r="Q124">
            <v>41070</v>
          </cell>
          <cell r="R124">
            <v>41243</v>
          </cell>
          <cell r="S124" t="str">
            <v/>
          </cell>
          <cell r="T124">
            <v>118780000</v>
          </cell>
          <cell r="U124">
            <v>118780000</v>
          </cell>
          <cell r="V124">
            <v>0.25</v>
          </cell>
          <cell r="W124">
            <v>29695000</v>
          </cell>
          <cell r="X124">
            <v>29852300</v>
          </cell>
          <cell r="Y124">
            <v>7463075</v>
          </cell>
          <cell r="Z124" t="str">
            <v>不要</v>
          </cell>
          <cell r="AA124">
            <v>41047</v>
          </cell>
          <cell r="AB124">
            <v>41051</v>
          </cell>
          <cell r="AC124" t="str">
            <v>○</v>
          </cell>
          <cell r="AD124" t="str">
            <v>（5/28）3,000万円減額、雇用減少⇒事業者に確認後、METIにも確認済み</v>
          </cell>
          <cell r="AE124" t="str">
            <v>中間</v>
          </cell>
          <cell r="AF124" t="str">
            <v>中村</v>
          </cell>
          <cell r="AG124">
            <v>41086</v>
          </cell>
          <cell r="AH124">
            <v>41082</v>
          </cell>
          <cell r="AI124">
            <v>41088</v>
          </cell>
          <cell r="AJ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t="str">
            <v/>
          </cell>
          <cell r="N125">
            <v>1445500000</v>
          </cell>
          <cell r="O125">
            <v>0.33333333333333331</v>
          </cell>
          <cell r="P125">
            <v>481833333</v>
          </cell>
          <cell r="Q125">
            <v>40968</v>
          </cell>
          <cell r="R125">
            <v>41486</v>
          </cell>
          <cell r="S125" t="str">
            <v/>
          </cell>
          <cell r="T125">
            <v>2038000000</v>
          </cell>
          <cell r="U125">
            <v>1445500000</v>
          </cell>
          <cell r="V125">
            <v>0.33333333333333331</v>
          </cell>
          <cell r="W125">
            <v>481833332</v>
          </cell>
          <cell r="X125">
            <v>0</v>
          </cell>
          <cell r="Y125">
            <v>1</v>
          </cell>
          <cell r="Z125" t="str">
            <v>不要</v>
          </cell>
          <cell r="AA125">
            <v>40963</v>
          </cell>
          <cell r="AB125">
            <v>40963</v>
          </cell>
          <cell r="AC125">
            <v>40967</v>
          </cell>
          <cell r="AD125" t="str">
            <v/>
          </cell>
          <cell r="AE125" t="str">
            <v>栗生澤</v>
          </cell>
          <cell r="AF125" t="str">
            <v>中間</v>
          </cell>
          <cell r="AG125">
            <v>40967</v>
          </cell>
          <cell r="AH125">
            <v>40968</v>
          </cell>
          <cell r="AI125">
            <v>40969</v>
          </cell>
          <cell r="AJ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t="str">
            <v/>
          </cell>
          <cell r="K126" t="str">
            <v/>
          </cell>
          <cell r="L126" t="str">
            <v/>
          </cell>
          <cell r="M126" t="str">
            <v/>
          </cell>
          <cell r="N126">
            <v>330000000</v>
          </cell>
          <cell r="O126">
            <v>0.25</v>
          </cell>
          <cell r="P126">
            <v>82500000</v>
          </cell>
          <cell r="Q126">
            <v>41057</v>
          </cell>
          <cell r="R126">
            <v>41708</v>
          </cell>
          <cell r="S126" t="str">
            <v/>
          </cell>
          <cell r="T126">
            <v>337500000</v>
          </cell>
          <cell r="U126">
            <v>324500000</v>
          </cell>
          <cell r="V126">
            <v>0.25</v>
          </cell>
          <cell r="W126">
            <v>81125000</v>
          </cell>
          <cell r="X126">
            <v>5500000</v>
          </cell>
          <cell r="Y126">
            <v>1375000</v>
          </cell>
          <cell r="Z126" t="str">
            <v>不要</v>
          </cell>
          <cell r="AA126">
            <v>41050</v>
          </cell>
          <cell r="AB126" t="str">
            <v/>
          </cell>
          <cell r="AC126">
            <v>41051</v>
          </cell>
          <cell r="AD126" t="str">
            <v>見積もり精査に伴う減額。問題なし。</v>
          </cell>
          <cell r="AE126" t="str">
            <v>栗生澤</v>
          </cell>
          <cell r="AF126" t="str">
            <v>宮田</v>
          </cell>
          <cell r="AG126">
            <v>41074</v>
          </cell>
          <cell r="AH126">
            <v>41051</v>
          </cell>
          <cell r="AI126">
            <v>41078</v>
          </cell>
          <cell r="AJ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v>975000000</v>
          </cell>
          <cell r="O127">
            <v>0.16666666666666666</v>
          </cell>
          <cell r="P127">
            <v>162500000</v>
          </cell>
          <cell r="Q127" t="str">
            <v/>
          </cell>
          <cell r="R127" t="str">
            <v/>
          </cell>
          <cell r="S127" t="str">
            <v/>
          </cell>
          <cell r="T127" t="str">
            <v/>
          </cell>
          <cell r="U127" t="str">
            <v/>
          </cell>
          <cell r="V127">
            <v>0.16666666666666666</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v>2671115000</v>
          </cell>
          <cell r="O128">
            <v>0.16666666666666666</v>
          </cell>
          <cell r="P128">
            <v>445185833</v>
          </cell>
          <cell r="Q128" t="str">
            <v/>
          </cell>
          <cell r="R128" t="str">
            <v/>
          </cell>
          <cell r="S128" t="str">
            <v/>
          </cell>
          <cell r="T128" t="str">
            <v/>
          </cell>
          <cell r="U128" t="str">
            <v/>
          </cell>
          <cell r="V128">
            <v>0.16666666666666666</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t="str">
            <v/>
          </cell>
          <cell r="N129">
            <v>1700610000</v>
          </cell>
          <cell r="O129">
            <v>0.16666666666666666</v>
          </cell>
          <cell r="P129">
            <v>283435000</v>
          </cell>
          <cell r="Q129">
            <v>40999</v>
          </cell>
          <cell r="R129">
            <v>41455</v>
          </cell>
          <cell r="S129" t="str">
            <v/>
          </cell>
          <cell r="T129">
            <v>1826518000</v>
          </cell>
          <cell r="U129">
            <v>1700610000</v>
          </cell>
          <cell r="V129">
            <v>0.16666666666666666</v>
          </cell>
          <cell r="W129">
            <v>283435000</v>
          </cell>
          <cell r="X129">
            <v>0</v>
          </cell>
          <cell r="Y129">
            <v>0</v>
          </cell>
          <cell r="Z129" t="str">
            <v>不要</v>
          </cell>
          <cell r="AA129">
            <v>40973</v>
          </cell>
          <cell r="AB129">
            <v>40975</v>
          </cell>
          <cell r="AC129">
            <v>40987</v>
          </cell>
          <cell r="AD129" t="str">
            <v/>
          </cell>
          <cell r="AE129" t="str">
            <v>米山</v>
          </cell>
          <cell r="AF129" t="str">
            <v>高本</v>
          </cell>
          <cell r="AG129">
            <v>40990</v>
          </cell>
          <cell r="AH129">
            <v>40991</v>
          </cell>
          <cell r="AI129">
            <v>40994</v>
          </cell>
          <cell r="AJ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t="str">
            <v/>
          </cell>
          <cell r="N130">
            <v>1371715000</v>
          </cell>
          <cell r="O130">
            <v>0.16666666666666666</v>
          </cell>
          <cell r="P130">
            <v>228619166</v>
          </cell>
          <cell r="Q130">
            <v>40918</v>
          </cell>
          <cell r="R130">
            <v>41455</v>
          </cell>
          <cell r="S130" t="str">
            <v/>
          </cell>
          <cell r="T130">
            <v>1538511000</v>
          </cell>
          <cell r="U130">
            <v>1275035000</v>
          </cell>
          <cell r="V130">
            <v>0.16666666666666666</v>
          </cell>
          <cell r="W130">
            <v>212505827</v>
          </cell>
          <cell r="X130">
            <v>96680000</v>
          </cell>
          <cell r="Y130">
            <v>16113339</v>
          </cell>
          <cell r="Z130" t="str">
            <v>不要</v>
          </cell>
          <cell r="AA130">
            <v>40977</v>
          </cell>
          <cell r="AB130">
            <v>40980</v>
          </cell>
          <cell r="AC130" t="str">
            <v>到着2012/3/23</v>
          </cell>
          <cell r="AD130" t="str">
            <v/>
          </cell>
          <cell r="AE130" t="str">
            <v>中田</v>
          </cell>
          <cell r="AF130" t="str">
            <v>栗生澤</v>
          </cell>
          <cell r="AG130">
            <v>41001</v>
          </cell>
          <cell r="AH130">
            <v>41002</v>
          </cell>
          <cell r="AI130">
            <v>41003</v>
          </cell>
          <cell r="AJ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t="str">
            <v/>
          </cell>
          <cell r="K131" t="str">
            <v/>
          </cell>
          <cell r="L131" t="str">
            <v/>
          </cell>
          <cell r="M131" t="str">
            <v/>
          </cell>
          <cell r="N131">
            <v>6506079280</v>
          </cell>
          <cell r="O131">
            <v>0.16666666666666666</v>
          </cell>
          <cell r="P131">
            <v>1084346546</v>
          </cell>
          <cell r="Q131">
            <v>40931</v>
          </cell>
          <cell r="R131">
            <v>41152</v>
          </cell>
          <cell r="S131" t="str">
            <v/>
          </cell>
          <cell r="T131">
            <v>6992054470</v>
          </cell>
          <cell r="U131">
            <v>5896188883</v>
          </cell>
          <cell r="V131">
            <v>0.16666666666666666</v>
          </cell>
          <cell r="W131">
            <v>982698147</v>
          </cell>
          <cell r="X131">
            <v>609890397</v>
          </cell>
          <cell r="Y131">
            <v>101648399</v>
          </cell>
          <cell r="Z131" t="str">
            <v>不要</v>
          </cell>
          <cell r="AA131">
            <v>41010</v>
          </cell>
          <cell r="AB131">
            <v>41011</v>
          </cell>
          <cell r="AC131" t="str">
            <v/>
          </cell>
          <cell r="AD131" t="str">
            <v>・減額についてはMETI確認済み</v>
          </cell>
          <cell r="AE131" t="str">
            <v>栗生澤</v>
          </cell>
          <cell r="AF131" t="str">
            <v>宮田</v>
          </cell>
          <cell r="AG131">
            <v>41043</v>
          </cell>
          <cell r="AH131">
            <v>41029</v>
          </cell>
          <cell r="AI131">
            <v>41044</v>
          </cell>
          <cell r="AJ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t="str">
            <v/>
          </cell>
          <cell r="K132" t="str">
            <v/>
          </cell>
          <cell r="L132" t="str">
            <v/>
          </cell>
          <cell r="M132" t="str">
            <v/>
          </cell>
          <cell r="N132">
            <v>2528369000</v>
          </cell>
          <cell r="O132">
            <v>0.16666666666666666</v>
          </cell>
          <cell r="P132">
            <v>421394833</v>
          </cell>
          <cell r="Q132">
            <v>40928</v>
          </cell>
          <cell r="R132">
            <v>41364</v>
          </cell>
          <cell r="S132" t="str">
            <v/>
          </cell>
          <cell r="T132">
            <v>2279507000</v>
          </cell>
          <cell r="U132">
            <v>2251974000</v>
          </cell>
          <cell r="V132">
            <v>0.16666666666666666</v>
          </cell>
          <cell r="W132">
            <v>375328990</v>
          </cell>
          <cell r="X132">
            <v>276395000</v>
          </cell>
          <cell r="Y132">
            <v>46065843</v>
          </cell>
          <cell r="Z132" t="str">
            <v>不要</v>
          </cell>
          <cell r="AA132">
            <v>41002</v>
          </cell>
          <cell r="AB132">
            <v>41004</v>
          </cell>
          <cell r="AC132" t="str">
            <v/>
          </cell>
          <cell r="AD132" t="str">
            <v>・様式2aの雇用効果の数値修正を依頼。差し替え待ち(4/17)
・減額については、①見積もり精査の結果、②公募時には入れていた金型の申請を取り下げたため。（詳細確認中）</v>
          </cell>
          <cell r="AE132" t="str">
            <v>中間</v>
          </cell>
          <cell r="AF132" t="str">
            <v>梶野</v>
          </cell>
          <cell r="AG132">
            <v>41043</v>
          </cell>
          <cell r="AH132">
            <v>41044</v>
          </cell>
          <cell r="AI132">
            <v>41044</v>
          </cell>
          <cell r="AJ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t="str">
            <v/>
          </cell>
          <cell r="N133">
            <v>132627000</v>
          </cell>
          <cell r="O133">
            <v>0.25</v>
          </cell>
          <cell r="P133">
            <v>33156750</v>
          </cell>
          <cell r="Q133">
            <v>41030</v>
          </cell>
          <cell r="R133">
            <v>41729</v>
          </cell>
          <cell r="S133" t="str">
            <v/>
          </cell>
          <cell r="T133">
            <v>132627000</v>
          </cell>
          <cell r="U133">
            <v>132627000</v>
          </cell>
          <cell r="V133">
            <v>0.25</v>
          </cell>
          <cell r="W133">
            <v>33156750</v>
          </cell>
          <cell r="X133">
            <v>0</v>
          </cell>
          <cell r="Y133">
            <v>0</v>
          </cell>
          <cell r="Z133" t="str">
            <v>不要</v>
          </cell>
          <cell r="AA133">
            <v>41005</v>
          </cell>
          <cell r="AB133">
            <v>40991</v>
          </cell>
          <cell r="AC133" t="str">
            <v/>
          </cell>
          <cell r="AD133" t="str">
            <v/>
          </cell>
          <cell r="AE133" t="str">
            <v>高本</v>
          </cell>
          <cell r="AF133" t="str">
            <v>米山</v>
          </cell>
          <cell r="AG133">
            <v>41012</v>
          </cell>
          <cell r="AH133">
            <v>41015</v>
          </cell>
          <cell r="AI133">
            <v>41016</v>
          </cell>
          <cell r="AJ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t="str">
            <v/>
          </cell>
          <cell r="K134" t="str">
            <v/>
          </cell>
          <cell r="L134" t="str">
            <v/>
          </cell>
          <cell r="M134" t="str">
            <v/>
          </cell>
          <cell r="N134">
            <v>3121000000</v>
          </cell>
          <cell r="O134">
            <v>0.25</v>
          </cell>
          <cell r="P134">
            <v>780250000</v>
          </cell>
          <cell r="Q134">
            <v>40939</v>
          </cell>
          <cell r="R134">
            <v>42094</v>
          </cell>
          <cell r="S134" t="str">
            <v>○</v>
          </cell>
          <cell r="T134">
            <v>3836000000</v>
          </cell>
          <cell r="U134">
            <v>3121000000</v>
          </cell>
          <cell r="V134">
            <v>0.25</v>
          </cell>
          <cell r="W134">
            <v>780250000</v>
          </cell>
          <cell r="X134">
            <v>0</v>
          </cell>
          <cell r="Y134">
            <v>0</v>
          </cell>
          <cell r="Z134" t="str">
            <v>不要</v>
          </cell>
          <cell r="AA134">
            <v>41053</v>
          </cell>
          <cell r="AB134">
            <v>40970</v>
          </cell>
          <cell r="AC134" t="str">
            <v>○</v>
          </cell>
          <cell r="AD134" t="str">
            <v>H26.3末超えだが、2012/4/12延長についてMETI確認済み。</v>
          </cell>
          <cell r="AE134" t="str">
            <v>栗生澤</v>
          </cell>
          <cell r="AF134" t="str">
            <v>宮田</v>
          </cell>
          <cell r="AG134">
            <v>41074</v>
          </cell>
          <cell r="AH134">
            <v>41075</v>
          </cell>
          <cell r="AI134">
            <v>41078</v>
          </cell>
          <cell r="AJ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t="str">
            <v/>
          </cell>
          <cell r="N135">
            <v>1836000000</v>
          </cell>
          <cell r="O135">
            <v>0.25</v>
          </cell>
          <cell r="P135">
            <v>459000000</v>
          </cell>
          <cell r="Q135" t="str">
            <v>交付決定日</v>
          </cell>
          <cell r="R135">
            <v>41639</v>
          </cell>
          <cell r="S135" t="str">
            <v/>
          </cell>
          <cell r="T135">
            <v>2234536000</v>
          </cell>
          <cell r="U135">
            <v>1836000000</v>
          </cell>
          <cell r="V135">
            <v>0.25</v>
          </cell>
          <cell r="W135">
            <v>459000000</v>
          </cell>
          <cell r="X135">
            <v>0</v>
          </cell>
          <cell r="Y135">
            <v>0</v>
          </cell>
          <cell r="Z135" t="str">
            <v>不要</v>
          </cell>
          <cell r="AA135">
            <v>40959</v>
          </cell>
          <cell r="AB135">
            <v>40960</v>
          </cell>
          <cell r="AC135" t="str">
            <v/>
          </cell>
          <cell r="AD135" t="str">
            <v>・2012/7/10倒産。</v>
          </cell>
          <cell r="AE135" t="str">
            <v>米山</v>
          </cell>
          <cell r="AF135" t="str">
            <v>高本</v>
          </cell>
          <cell r="AG135">
            <v>40963</v>
          </cell>
          <cell r="AH135">
            <v>40966</v>
          </cell>
          <cell r="AI135">
            <v>40969</v>
          </cell>
          <cell r="AJ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t="str">
            <v/>
          </cell>
          <cell r="K136" t="str">
            <v/>
          </cell>
          <cell r="L136" t="str">
            <v/>
          </cell>
          <cell r="M136" t="str">
            <v/>
          </cell>
          <cell r="N136">
            <v>4200000000</v>
          </cell>
          <cell r="O136">
            <v>0.16666666666666666</v>
          </cell>
          <cell r="P136">
            <v>700000000</v>
          </cell>
          <cell r="Q136">
            <v>41014</v>
          </cell>
          <cell r="R136">
            <v>41728</v>
          </cell>
          <cell r="S136" t="str">
            <v/>
          </cell>
          <cell r="T136">
            <v>9712715000</v>
          </cell>
          <cell r="U136">
            <v>4200000000</v>
          </cell>
          <cell r="V136">
            <v>0.16666666666666666</v>
          </cell>
          <cell r="W136">
            <v>700000000</v>
          </cell>
          <cell r="X136">
            <v>0</v>
          </cell>
          <cell r="Y136">
            <v>0</v>
          </cell>
          <cell r="Z136" t="str">
            <v>不要</v>
          </cell>
          <cell r="AA136">
            <v>40995</v>
          </cell>
          <cell r="AB136">
            <v>41001</v>
          </cell>
          <cell r="AC136">
            <v>41011</v>
          </cell>
          <cell r="AD136" t="str">
            <v/>
          </cell>
          <cell r="AE136" t="str">
            <v>梶野</v>
          </cell>
          <cell r="AF136" t="str">
            <v>中間</v>
          </cell>
          <cell r="AG136">
            <v>41026</v>
          </cell>
          <cell r="AH136">
            <v>41029</v>
          </cell>
          <cell r="AI136">
            <v>41031</v>
          </cell>
          <cell r="AJ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t="str">
            <v/>
          </cell>
          <cell r="N137">
            <v>420000000</v>
          </cell>
          <cell r="O137">
            <v>0.25</v>
          </cell>
          <cell r="P137">
            <v>105000000</v>
          </cell>
          <cell r="Q137">
            <v>40934</v>
          </cell>
          <cell r="R137">
            <v>41312</v>
          </cell>
          <cell r="S137" t="str">
            <v/>
          </cell>
          <cell r="T137">
            <v>430000000</v>
          </cell>
          <cell r="U137">
            <v>420000000</v>
          </cell>
          <cell r="V137">
            <v>0.25</v>
          </cell>
          <cell r="W137">
            <v>105000000</v>
          </cell>
          <cell r="X137">
            <v>0</v>
          </cell>
          <cell r="Y137">
            <v>0</v>
          </cell>
          <cell r="Z137" t="str">
            <v>不要</v>
          </cell>
          <cell r="AA137">
            <v>40968</v>
          </cell>
          <cell r="AB137">
            <v>40970</v>
          </cell>
          <cell r="AC137" t="str">
            <v/>
          </cell>
          <cell r="AD137" t="str">
            <v/>
          </cell>
          <cell r="AE137" t="str">
            <v>中間</v>
          </cell>
          <cell r="AF137" t="str">
            <v>梶野</v>
          </cell>
          <cell r="AG137">
            <v>40974</v>
          </cell>
          <cell r="AH137">
            <v>40975</v>
          </cell>
          <cell r="AI137">
            <v>40976</v>
          </cell>
          <cell r="AJ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t="str">
            <v/>
          </cell>
          <cell r="N138">
            <v>476000000</v>
          </cell>
          <cell r="O138">
            <v>0.16666666666666666</v>
          </cell>
          <cell r="P138">
            <v>79333333</v>
          </cell>
          <cell r="Q138">
            <v>40956</v>
          </cell>
          <cell r="R138">
            <v>41445</v>
          </cell>
          <cell r="S138" t="str">
            <v/>
          </cell>
          <cell r="T138">
            <v>861000000</v>
          </cell>
          <cell r="U138">
            <v>408720000</v>
          </cell>
          <cell r="V138">
            <v>0.16666666666666666</v>
          </cell>
          <cell r="W138">
            <v>68120000</v>
          </cell>
          <cell r="X138">
            <v>67280000</v>
          </cell>
          <cell r="Y138">
            <v>11213333</v>
          </cell>
          <cell r="Z138" t="str">
            <v>不要</v>
          </cell>
          <cell r="AA138">
            <v>40954</v>
          </cell>
          <cell r="AB138">
            <v>40959</v>
          </cell>
          <cell r="AC138">
            <v>40966</v>
          </cell>
          <cell r="AD138" t="str">
            <v/>
          </cell>
          <cell r="AE138" t="str">
            <v>米山</v>
          </cell>
          <cell r="AF138" t="str">
            <v>高本</v>
          </cell>
          <cell r="AG138">
            <v>40966</v>
          </cell>
          <cell r="AH138">
            <v>40967</v>
          </cell>
          <cell r="AI138">
            <v>40969</v>
          </cell>
          <cell r="AJ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t="str">
            <v/>
          </cell>
          <cell r="K139" t="str">
            <v/>
          </cell>
          <cell r="L139" t="str">
            <v/>
          </cell>
          <cell r="M139" t="str">
            <v/>
          </cell>
          <cell r="N139">
            <v>18346000000</v>
          </cell>
          <cell r="O139">
            <v>0.16666666666666666</v>
          </cell>
          <cell r="P139">
            <v>3057666666</v>
          </cell>
          <cell r="Q139">
            <v>41030</v>
          </cell>
          <cell r="R139">
            <v>42094</v>
          </cell>
          <cell r="S139" t="str">
            <v>○</v>
          </cell>
          <cell r="T139">
            <v>31400000000</v>
          </cell>
          <cell r="U139">
            <v>18346000000</v>
          </cell>
          <cell r="V139">
            <v>0.16666666666666666</v>
          </cell>
          <cell r="W139">
            <v>3057666666</v>
          </cell>
          <cell r="X139">
            <v>0</v>
          </cell>
          <cell r="Y139">
            <v>0</v>
          </cell>
          <cell r="Z139" t="str">
            <v>不要</v>
          </cell>
          <cell r="AA139">
            <v>40996</v>
          </cell>
          <cell r="AB139" t="str">
            <v/>
          </cell>
          <cell r="AC139" t="str">
            <v/>
          </cell>
          <cell r="AD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E139" t="str">
            <v>栗生澤</v>
          </cell>
          <cell r="AF139" t="str">
            <v>中田</v>
          </cell>
          <cell r="AG139">
            <v>41026</v>
          </cell>
          <cell r="AH139">
            <v>41029</v>
          </cell>
          <cell r="AI139">
            <v>41031</v>
          </cell>
          <cell r="AJ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t="str">
            <v/>
          </cell>
          <cell r="N140">
            <v>7645300000</v>
          </cell>
          <cell r="O140">
            <v>0.33333333333333331</v>
          </cell>
          <cell r="P140">
            <v>2548433333</v>
          </cell>
          <cell r="Q140">
            <v>40960</v>
          </cell>
          <cell r="R140">
            <v>41729</v>
          </cell>
          <cell r="S140" t="str">
            <v/>
          </cell>
          <cell r="T140">
            <v>7645300000</v>
          </cell>
          <cell r="U140">
            <v>7645300000</v>
          </cell>
          <cell r="V140">
            <v>0.33333333333333331</v>
          </cell>
          <cell r="W140">
            <v>2548433000</v>
          </cell>
          <cell r="X140">
            <v>0</v>
          </cell>
          <cell r="Y140">
            <v>333</v>
          </cell>
          <cell r="Z140" t="str">
            <v>不要</v>
          </cell>
          <cell r="AA140">
            <v>40956</v>
          </cell>
          <cell r="AB140">
            <v>40955</v>
          </cell>
          <cell r="AC140">
            <v>40956</v>
          </cell>
          <cell r="AD140" t="str">
            <v/>
          </cell>
          <cell r="AE140" t="str">
            <v>米山</v>
          </cell>
          <cell r="AF140" t="str">
            <v>中間</v>
          </cell>
          <cell r="AG140">
            <v>40960</v>
          </cell>
          <cell r="AH140">
            <v>40961</v>
          </cell>
          <cell r="AI140">
            <v>40969</v>
          </cell>
          <cell r="AJ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t="str">
            <v/>
          </cell>
          <cell r="N141">
            <v>2095000000</v>
          </cell>
          <cell r="O141">
            <v>0.16666666666666666</v>
          </cell>
          <cell r="P141">
            <v>349166666</v>
          </cell>
          <cell r="Q141">
            <v>40969</v>
          </cell>
          <cell r="R141">
            <v>41547</v>
          </cell>
          <cell r="S141" t="str">
            <v/>
          </cell>
          <cell r="T141">
            <v>2199000000</v>
          </cell>
          <cell r="U141">
            <v>2094000000</v>
          </cell>
          <cell r="V141">
            <v>0.16666666666666666</v>
          </cell>
          <cell r="W141">
            <v>349000000</v>
          </cell>
          <cell r="X141">
            <v>1000000</v>
          </cell>
          <cell r="Y141">
            <v>166666</v>
          </cell>
          <cell r="Z141" t="str">
            <v>不要</v>
          </cell>
          <cell r="AA141">
            <v>40960</v>
          </cell>
          <cell r="AB141">
            <v>40962</v>
          </cell>
          <cell r="AC141" t="str">
            <v/>
          </cell>
          <cell r="AD141" t="str">
            <v/>
          </cell>
          <cell r="AE141" t="str">
            <v>栗生澤</v>
          </cell>
          <cell r="AF141" t="str">
            <v>中田</v>
          </cell>
          <cell r="AG141">
            <v>40966</v>
          </cell>
          <cell r="AH141">
            <v>40967</v>
          </cell>
          <cell r="AI141">
            <v>40969</v>
          </cell>
          <cell r="AJ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t="str">
            <v/>
          </cell>
          <cell r="N142">
            <v>621500000</v>
          </cell>
          <cell r="O142">
            <v>0.66666666666666663</v>
          </cell>
          <cell r="P142">
            <v>414333333</v>
          </cell>
          <cell r="Q142">
            <v>41000</v>
          </cell>
          <cell r="R142">
            <v>41426</v>
          </cell>
          <cell r="S142" t="str">
            <v/>
          </cell>
          <cell r="T142">
            <v>1231500000</v>
          </cell>
          <cell r="U142">
            <v>621500000</v>
          </cell>
          <cell r="V142">
            <v>0.66666666666666663</v>
          </cell>
          <cell r="W142">
            <v>414333330</v>
          </cell>
          <cell r="X142">
            <v>0</v>
          </cell>
          <cell r="Y142">
            <v>3</v>
          </cell>
          <cell r="Z142" t="str">
            <v>不要</v>
          </cell>
          <cell r="AA142">
            <v>40959</v>
          </cell>
          <cell r="AB142">
            <v>40961</v>
          </cell>
          <cell r="AC142">
            <v>40966</v>
          </cell>
          <cell r="AD142" t="str">
            <v/>
          </cell>
          <cell r="AE142" t="str">
            <v>宮田</v>
          </cell>
          <cell r="AF142" t="str">
            <v>中田</v>
          </cell>
          <cell r="AG142">
            <v>40967</v>
          </cell>
          <cell r="AH142">
            <v>40968</v>
          </cell>
          <cell r="AI142">
            <v>40970</v>
          </cell>
          <cell r="AJ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t="str">
            <v/>
          </cell>
          <cell r="N143">
            <v>26948420000</v>
          </cell>
          <cell r="O143">
            <v>0.16666666666666666</v>
          </cell>
          <cell r="P143">
            <v>4491403333</v>
          </cell>
          <cell r="Q143">
            <v>40973</v>
          </cell>
          <cell r="R143">
            <v>41578</v>
          </cell>
          <cell r="S143" t="str">
            <v/>
          </cell>
          <cell r="T143">
            <v>26948420000</v>
          </cell>
          <cell r="U143">
            <v>26948420000</v>
          </cell>
          <cell r="V143">
            <v>0.16666666666666666</v>
          </cell>
          <cell r="W143">
            <v>4491403333</v>
          </cell>
          <cell r="X143">
            <v>0</v>
          </cell>
          <cell r="Y143">
            <v>0</v>
          </cell>
          <cell r="Z143" t="str">
            <v>要</v>
          </cell>
          <cell r="AA143">
            <v>40966</v>
          </cell>
          <cell r="AB143">
            <v>40966</v>
          </cell>
          <cell r="AC143" t="str">
            <v/>
          </cell>
          <cell r="AD143" t="str">
            <v/>
          </cell>
          <cell r="AE143" t="str">
            <v>中間</v>
          </cell>
          <cell r="AF143" t="str">
            <v>梶野</v>
          </cell>
          <cell r="AG143">
            <v>40974</v>
          </cell>
          <cell r="AH143">
            <v>40973</v>
          </cell>
          <cell r="AI143">
            <v>40976</v>
          </cell>
          <cell r="AJ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t="str">
            <v/>
          </cell>
          <cell r="N144">
            <v>4617000000</v>
          </cell>
          <cell r="O144">
            <v>0.16666666666666666</v>
          </cell>
          <cell r="P144">
            <v>769500000</v>
          </cell>
          <cell r="Q144">
            <v>40994</v>
          </cell>
          <cell r="R144">
            <v>41729</v>
          </cell>
          <cell r="S144" t="str">
            <v/>
          </cell>
          <cell r="T144">
            <v>8941000000</v>
          </cell>
          <cell r="U144">
            <v>4617000000</v>
          </cell>
          <cell r="V144">
            <v>0.16666666666666666</v>
          </cell>
          <cell r="W144">
            <v>769500000</v>
          </cell>
          <cell r="X144">
            <v>0</v>
          </cell>
          <cell r="Y144">
            <v>0</v>
          </cell>
          <cell r="Z144" t="str">
            <v>不要</v>
          </cell>
          <cell r="AA144">
            <v>40981</v>
          </cell>
          <cell r="AB144">
            <v>40973</v>
          </cell>
          <cell r="AC144" t="str">
            <v>到着</v>
          </cell>
          <cell r="AD144" t="str">
            <v/>
          </cell>
          <cell r="AE144" t="str">
            <v>高本</v>
          </cell>
          <cell r="AF144" t="str">
            <v>米山</v>
          </cell>
          <cell r="AG144">
            <v>40990</v>
          </cell>
          <cell r="AH144">
            <v>40991</v>
          </cell>
          <cell r="AI144">
            <v>40994</v>
          </cell>
          <cell r="AJ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v>21000000000</v>
          </cell>
          <cell r="O145">
            <v>0.16666666666666666</v>
          </cell>
          <cell r="P145">
            <v>3500000000</v>
          </cell>
          <cell r="Q145" t="str">
            <v/>
          </cell>
          <cell r="R145" t="str">
            <v/>
          </cell>
          <cell r="S145" t="str">
            <v/>
          </cell>
          <cell r="T145" t="str">
            <v/>
          </cell>
          <cell r="U145" t="str">
            <v/>
          </cell>
          <cell r="V145">
            <v>0.16666666666666666</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t="str">
            <v/>
          </cell>
          <cell r="N146">
            <v>24218000000</v>
          </cell>
          <cell r="O146">
            <v>0.16666666666666666</v>
          </cell>
          <cell r="P146">
            <v>4036333333</v>
          </cell>
          <cell r="Q146" t="str">
            <v>交付決定日</v>
          </cell>
          <cell r="R146">
            <v>41699</v>
          </cell>
          <cell r="S146" t="str">
            <v/>
          </cell>
          <cell r="T146">
            <v>24218000000</v>
          </cell>
          <cell r="U146">
            <v>24218000000</v>
          </cell>
          <cell r="V146">
            <v>0.16666666666666666</v>
          </cell>
          <cell r="W146">
            <v>4036333000</v>
          </cell>
          <cell r="X146">
            <v>0</v>
          </cell>
          <cell r="Y146">
            <v>333</v>
          </cell>
          <cell r="Z146" t="str">
            <v>不要</v>
          </cell>
          <cell r="AA146">
            <v>40963</v>
          </cell>
          <cell r="AB146">
            <v>40959</v>
          </cell>
          <cell r="AC146">
            <v>40970</v>
          </cell>
          <cell r="AD146" t="str">
            <v>（5/22）事業規模縮小したいとの連絡あり。</v>
          </cell>
          <cell r="AE146" t="str">
            <v>米山</v>
          </cell>
          <cell r="AF146" t="str">
            <v>高本</v>
          </cell>
          <cell r="AG146">
            <v>40974</v>
          </cell>
          <cell r="AH146">
            <v>40975</v>
          </cell>
          <cell r="AI146">
            <v>40976</v>
          </cell>
          <cell r="AJ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v>110000000</v>
          </cell>
          <cell r="O147">
            <v>0.25</v>
          </cell>
          <cell r="P147">
            <v>27500000</v>
          </cell>
          <cell r="Q147" t="str">
            <v/>
          </cell>
          <cell r="R147" t="str">
            <v/>
          </cell>
          <cell r="S147" t="str">
            <v/>
          </cell>
          <cell r="T147" t="str">
            <v/>
          </cell>
          <cell r="U147" t="str">
            <v/>
          </cell>
          <cell r="V147">
            <v>0.25</v>
          </cell>
          <cell r="W147" t="str">
            <v/>
          </cell>
          <cell r="X147" t="str">
            <v/>
          </cell>
          <cell r="Y147" t="str">
            <v/>
          </cell>
          <cell r="Z147" t="str">
            <v/>
          </cell>
          <cell r="AA147" t="str">
            <v/>
          </cell>
          <cell r="AB147">
            <v>41066</v>
          </cell>
          <cell r="AC147">
            <v>41075</v>
          </cell>
          <cell r="AD147" t="str">
            <v/>
          </cell>
          <cell r="AE147" t="str">
            <v>米山</v>
          </cell>
          <cell r="AF147" t="str">
            <v>高本</v>
          </cell>
          <cell r="AG147" t="str">
            <v/>
          </cell>
          <cell r="AH147" t="str">
            <v/>
          </cell>
          <cell r="AI147" t="str">
            <v/>
          </cell>
          <cell r="AJ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t="str">
            <v/>
          </cell>
          <cell r="K148" t="str">
            <v/>
          </cell>
          <cell r="L148" t="str">
            <v/>
          </cell>
          <cell r="M148" t="str">
            <v/>
          </cell>
          <cell r="N148">
            <v>45000000000</v>
          </cell>
          <cell r="O148">
            <v>0.16666666666666666</v>
          </cell>
          <cell r="P148">
            <v>7500000000</v>
          </cell>
          <cell r="Q148">
            <v>41029</v>
          </cell>
          <cell r="R148">
            <v>41486</v>
          </cell>
          <cell r="S148" t="str">
            <v/>
          </cell>
          <cell r="T148">
            <v>115271000000</v>
          </cell>
          <cell r="U148">
            <v>45000000000</v>
          </cell>
          <cell r="V148">
            <v>0.16666666666666666</v>
          </cell>
          <cell r="W148">
            <v>7500000000</v>
          </cell>
          <cell r="X148">
            <v>0</v>
          </cell>
          <cell r="Y148">
            <v>0</v>
          </cell>
          <cell r="Z148" t="str">
            <v>不要</v>
          </cell>
          <cell r="AA148">
            <v>41017</v>
          </cell>
          <cell r="AB148">
            <v>40969</v>
          </cell>
          <cell r="AC148">
            <v>41018</v>
          </cell>
          <cell r="AD148" t="str">
            <v>株式会社ジャパンディスプレイ統合準備会社⇒株式会社ジャパンディスプレイと社名変更。その証憑となる書類の提出を依頼する予定。
収益納付は不要と考えられるが要確認。</v>
          </cell>
          <cell r="AE148" t="str">
            <v>米山</v>
          </cell>
          <cell r="AF148" t="str">
            <v>高本</v>
          </cell>
          <cell r="AG148">
            <v>41026</v>
          </cell>
          <cell r="AH148">
            <v>41029</v>
          </cell>
          <cell r="AI148">
            <v>41031</v>
          </cell>
          <cell r="AJ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t="str">
            <v/>
          </cell>
          <cell r="N149">
            <v>7039000000</v>
          </cell>
          <cell r="O149">
            <v>0.16666666666666666</v>
          </cell>
          <cell r="P149">
            <v>1173166666</v>
          </cell>
          <cell r="Q149">
            <v>41030</v>
          </cell>
          <cell r="R149">
            <v>41698</v>
          </cell>
          <cell r="S149" t="str">
            <v/>
          </cell>
          <cell r="T149">
            <v>7039000000</v>
          </cell>
          <cell r="U149">
            <v>7039000000</v>
          </cell>
          <cell r="V149">
            <v>0.16666666666666666</v>
          </cell>
          <cell r="W149">
            <v>1173166000</v>
          </cell>
          <cell r="X149">
            <v>0</v>
          </cell>
          <cell r="Y149">
            <v>666</v>
          </cell>
          <cell r="Z149" t="str">
            <v>不要</v>
          </cell>
          <cell r="AA149">
            <v>40967</v>
          </cell>
          <cell r="AB149">
            <v>40959</v>
          </cell>
          <cell r="AC149">
            <v>40997</v>
          </cell>
          <cell r="AD149" t="str">
            <v>（5/22）一部を子会社に移管したいとの連絡あり。</v>
          </cell>
          <cell r="AE149" t="str">
            <v>梶野</v>
          </cell>
          <cell r="AF149" t="str">
            <v>中間</v>
          </cell>
          <cell r="AG149">
            <v>41012</v>
          </cell>
          <cell r="AH149">
            <v>41015</v>
          </cell>
          <cell r="AI149">
            <v>41016</v>
          </cell>
          <cell r="AJ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t="str">
            <v/>
          </cell>
          <cell r="K150" t="str">
            <v/>
          </cell>
          <cell r="L150" t="str">
            <v/>
          </cell>
          <cell r="M150" t="str">
            <v/>
          </cell>
          <cell r="N150">
            <v>1845000000</v>
          </cell>
          <cell r="O150">
            <v>0.16666666666666666</v>
          </cell>
          <cell r="P150">
            <v>307500000</v>
          </cell>
          <cell r="Q150">
            <v>41105</v>
          </cell>
          <cell r="R150">
            <v>41729</v>
          </cell>
          <cell r="S150" t="str">
            <v/>
          </cell>
          <cell r="T150">
            <v>1850000000</v>
          </cell>
          <cell r="U150">
            <v>1845000000</v>
          </cell>
          <cell r="V150">
            <v>0.16666666666666666</v>
          </cell>
          <cell r="W150">
            <v>307500000</v>
          </cell>
          <cell r="X150">
            <v>0</v>
          </cell>
          <cell r="Y150">
            <v>0</v>
          </cell>
          <cell r="Z150" t="str">
            <v>不要</v>
          </cell>
          <cell r="AA150">
            <v>41101</v>
          </cell>
          <cell r="AB150">
            <v>41103</v>
          </cell>
          <cell r="AC150">
            <v>41113</v>
          </cell>
          <cell r="AD150" t="str">
            <v/>
          </cell>
          <cell r="AE150" t="str">
            <v>栗生澤</v>
          </cell>
          <cell r="AF150" t="str">
            <v/>
          </cell>
          <cell r="AG150">
            <v>41127</v>
          </cell>
          <cell r="AH150">
            <v>41110</v>
          </cell>
          <cell r="AI150">
            <v>41128</v>
          </cell>
          <cell r="AJ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t="str">
            <v/>
          </cell>
          <cell r="K151" t="str">
            <v/>
          </cell>
          <cell r="L151" t="str">
            <v/>
          </cell>
          <cell r="M151" t="str">
            <v/>
          </cell>
          <cell r="N151">
            <v>1115000000</v>
          </cell>
          <cell r="O151">
            <v>0.16666666666666666</v>
          </cell>
          <cell r="P151">
            <v>185833333</v>
          </cell>
          <cell r="Q151">
            <v>41061</v>
          </cell>
          <cell r="R151">
            <v>41272</v>
          </cell>
          <cell r="S151" t="str">
            <v/>
          </cell>
          <cell r="T151">
            <v>1763270800</v>
          </cell>
          <cell r="U151">
            <v>1115000000</v>
          </cell>
          <cell r="V151">
            <v>0.16666666666666666</v>
          </cell>
          <cell r="W151">
            <v>185833330</v>
          </cell>
          <cell r="X151">
            <v>0</v>
          </cell>
          <cell r="Y151">
            <v>3</v>
          </cell>
          <cell r="Z151" t="str">
            <v>不要</v>
          </cell>
          <cell r="AA151">
            <v>41022</v>
          </cell>
          <cell r="AB151">
            <v>40995</v>
          </cell>
          <cell r="AC151" t="str">
            <v/>
          </cell>
          <cell r="AD151" t="str">
            <v/>
          </cell>
          <cell r="AE151" t="str">
            <v>高本</v>
          </cell>
          <cell r="AF151" t="str">
            <v>米山</v>
          </cell>
          <cell r="AG151">
            <v>41026</v>
          </cell>
          <cell r="AH151">
            <v>41029</v>
          </cell>
          <cell r="AI151">
            <v>41031</v>
          </cell>
          <cell r="AJ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t="str">
            <v/>
          </cell>
          <cell r="K152" t="str">
            <v/>
          </cell>
          <cell r="L152" t="str">
            <v/>
          </cell>
          <cell r="M152" t="str">
            <v/>
          </cell>
          <cell r="N152">
            <v>170000000</v>
          </cell>
          <cell r="O152">
            <v>0.33333333333333331</v>
          </cell>
          <cell r="P152">
            <v>56666666</v>
          </cell>
          <cell r="Q152">
            <v>41052</v>
          </cell>
          <cell r="R152">
            <v>41364</v>
          </cell>
          <cell r="S152" t="str">
            <v/>
          </cell>
          <cell r="T152">
            <v>1170000000</v>
          </cell>
          <cell r="U152">
            <v>170000000</v>
          </cell>
          <cell r="V152">
            <v>0.33333333333333331</v>
          </cell>
          <cell r="W152">
            <v>56666664</v>
          </cell>
          <cell r="X152">
            <v>0</v>
          </cell>
          <cell r="Y152">
            <v>2</v>
          </cell>
          <cell r="Z152" t="str">
            <v>要</v>
          </cell>
          <cell r="AA152">
            <v>41036</v>
          </cell>
          <cell r="AB152" t="str">
            <v/>
          </cell>
          <cell r="AC152" t="str">
            <v/>
          </cell>
          <cell r="AD152" t="str">
            <v/>
          </cell>
          <cell r="AE152" t="str">
            <v>梶野</v>
          </cell>
          <cell r="AF152" t="str">
            <v>中間</v>
          </cell>
          <cell r="AG152">
            <v>41054</v>
          </cell>
          <cell r="AH152">
            <v>41057</v>
          </cell>
          <cell r="AI152">
            <v>41061</v>
          </cell>
          <cell r="AJ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t="str">
            <v/>
          </cell>
          <cell r="N153">
            <v>242100000</v>
          </cell>
          <cell r="O153">
            <v>0.16666666666666666</v>
          </cell>
          <cell r="P153">
            <v>40350000</v>
          </cell>
          <cell r="Q153">
            <v>40987</v>
          </cell>
          <cell r="R153">
            <v>41690</v>
          </cell>
          <cell r="S153" t="str">
            <v/>
          </cell>
          <cell r="T153">
            <v>242100000</v>
          </cell>
          <cell r="U153">
            <v>242100000</v>
          </cell>
          <cell r="V153">
            <v>0.16666666666666666</v>
          </cell>
          <cell r="W153">
            <v>40349996</v>
          </cell>
          <cell r="X153">
            <v>0</v>
          </cell>
          <cell r="Y153">
            <v>4</v>
          </cell>
          <cell r="Z153" t="str">
            <v>不要</v>
          </cell>
          <cell r="AA153">
            <v>40975</v>
          </cell>
          <cell r="AB153">
            <v>40975</v>
          </cell>
          <cell r="AC153" t="str">
            <v/>
          </cell>
          <cell r="AD153" t="str">
            <v/>
          </cell>
          <cell r="AE153" t="str">
            <v>梶野</v>
          </cell>
          <cell r="AF153" t="str">
            <v>中間</v>
          </cell>
          <cell r="AG153">
            <v>40980</v>
          </cell>
          <cell r="AH153">
            <v>40981</v>
          </cell>
          <cell r="AI153">
            <v>40983</v>
          </cell>
          <cell r="AJ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t="str">
            <v/>
          </cell>
          <cell r="K154" t="str">
            <v/>
          </cell>
          <cell r="L154" t="str">
            <v/>
          </cell>
          <cell r="M154" t="str">
            <v/>
          </cell>
          <cell r="N154">
            <v>907424000</v>
          </cell>
          <cell r="O154">
            <v>0.25</v>
          </cell>
          <cell r="P154">
            <v>226856000</v>
          </cell>
          <cell r="Q154">
            <v>41061</v>
          </cell>
          <cell r="R154">
            <v>41729</v>
          </cell>
          <cell r="S154" t="str">
            <v/>
          </cell>
          <cell r="T154">
            <v>1020679000</v>
          </cell>
          <cell r="U154">
            <v>884081000</v>
          </cell>
          <cell r="V154">
            <v>0.25</v>
          </cell>
          <cell r="W154">
            <v>221020250</v>
          </cell>
          <cell r="X154">
            <v>23343000</v>
          </cell>
          <cell r="Y154">
            <v>5835750</v>
          </cell>
          <cell r="Z154" t="str">
            <v>不要</v>
          </cell>
          <cell r="AA154">
            <v>41051</v>
          </cell>
          <cell r="AB154" t="str">
            <v/>
          </cell>
          <cell r="AC154" t="str">
            <v/>
          </cell>
          <cell r="AD154" t="str">
            <v>対象外費用（触媒費用）削除に伴う減額。（吉川様確認済（7/4））</v>
          </cell>
          <cell r="AE154" t="str">
            <v>栗生澤</v>
          </cell>
          <cell r="AF154" t="str">
            <v>宮田</v>
          </cell>
          <cell r="AG154">
            <v>41074</v>
          </cell>
          <cell r="AH154">
            <v>41072</v>
          </cell>
          <cell r="AI154">
            <v>41078</v>
          </cell>
          <cell r="AJ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
          </cell>
          <cell r="K155" t="str">
            <v/>
          </cell>
          <cell r="L155" t="str">
            <v/>
          </cell>
          <cell r="M155" t="str">
            <v/>
          </cell>
          <cell r="N155">
            <v>197370000</v>
          </cell>
          <cell r="O155">
            <v>0.16666666666666666</v>
          </cell>
          <cell r="P155">
            <v>32895000</v>
          </cell>
          <cell r="Q155" t="str">
            <v>交付決定日</v>
          </cell>
          <cell r="R155">
            <v>41455</v>
          </cell>
          <cell r="S155" t="str">
            <v/>
          </cell>
          <cell r="T155">
            <v>197370000</v>
          </cell>
          <cell r="U155">
            <v>197370000</v>
          </cell>
          <cell r="V155">
            <v>0.16666666666666666</v>
          </cell>
          <cell r="W155">
            <v>32895000</v>
          </cell>
          <cell r="X155">
            <v>0</v>
          </cell>
          <cell r="Y155">
            <v>0</v>
          </cell>
          <cell r="Z155" t="str">
            <v>不要</v>
          </cell>
          <cell r="AA155">
            <v>41086</v>
          </cell>
          <cell r="AB155">
            <v>41054</v>
          </cell>
          <cell r="AC155">
            <v>41086</v>
          </cell>
          <cell r="AD155" t="str">
            <v>収益納付の要不要については、H20年度、21年度、22年度の財務状況より判断(H23年度の数字が見込みのため）</v>
          </cell>
          <cell r="AE155" t="str">
            <v>米山</v>
          </cell>
          <cell r="AF155" t="str">
            <v>高本</v>
          </cell>
          <cell r="AG155">
            <v>41109</v>
          </cell>
          <cell r="AH155">
            <v>41110</v>
          </cell>
          <cell r="AI155">
            <v>41115</v>
          </cell>
          <cell r="AJ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t="str">
            <v/>
          </cell>
          <cell r="K156" t="str">
            <v/>
          </cell>
          <cell r="L156" t="str">
            <v/>
          </cell>
          <cell r="M156" t="str">
            <v/>
          </cell>
          <cell r="N156">
            <v>540000000</v>
          </cell>
          <cell r="O156">
            <v>0.25</v>
          </cell>
          <cell r="P156">
            <v>135000000</v>
          </cell>
          <cell r="Q156">
            <v>41152</v>
          </cell>
          <cell r="R156">
            <v>41557</v>
          </cell>
          <cell r="S156" t="str">
            <v/>
          </cell>
          <cell r="T156">
            <v>1114000000</v>
          </cell>
          <cell r="U156">
            <v>540000000</v>
          </cell>
          <cell r="V156">
            <v>0.25</v>
          </cell>
          <cell r="W156">
            <v>135000000</v>
          </cell>
          <cell r="X156">
            <v>0</v>
          </cell>
          <cell r="Y156">
            <v>0</v>
          </cell>
          <cell r="Z156" t="str">
            <v>不要</v>
          </cell>
          <cell r="AA156">
            <v>41051</v>
          </cell>
          <cell r="AB156">
            <v>41052</v>
          </cell>
          <cell r="AC156" t="str">
            <v/>
          </cell>
          <cell r="AD156" t="str">
            <v/>
          </cell>
          <cell r="AE156" t="str">
            <v>中田</v>
          </cell>
          <cell r="AF156" t="str">
            <v>栗生澤</v>
          </cell>
          <cell r="AG156">
            <v>41074</v>
          </cell>
          <cell r="AH156">
            <v>41075</v>
          </cell>
          <cell r="AI156">
            <v>41078</v>
          </cell>
          <cell r="AJ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t="str">
            <v/>
          </cell>
          <cell r="K157" t="str">
            <v/>
          </cell>
          <cell r="L157" t="str">
            <v/>
          </cell>
          <cell r="M157" t="str">
            <v/>
          </cell>
          <cell r="N157">
            <v>750000000</v>
          </cell>
          <cell r="O157">
            <v>0.16666666666666666</v>
          </cell>
          <cell r="P157">
            <v>125000000</v>
          </cell>
          <cell r="Q157">
            <v>41061</v>
          </cell>
          <cell r="R157">
            <v>41729</v>
          </cell>
          <cell r="S157" t="str">
            <v/>
          </cell>
          <cell r="T157">
            <v>750000000</v>
          </cell>
          <cell r="U157">
            <v>750000000</v>
          </cell>
          <cell r="V157">
            <v>0.16666666666666666</v>
          </cell>
          <cell r="W157">
            <v>125000000</v>
          </cell>
          <cell r="X157">
            <v>0</v>
          </cell>
          <cell r="Y157">
            <v>0</v>
          </cell>
          <cell r="Z157" t="str">
            <v>不要</v>
          </cell>
          <cell r="AA157">
            <v>41058</v>
          </cell>
          <cell r="AB157">
            <v>41066</v>
          </cell>
          <cell r="AC157">
            <v>41121</v>
          </cell>
          <cell r="AD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E157" t="str">
            <v>栗生澤</v>
          </cell>
          <cell r="AF157" t="str">
            <v/>
          </cell>
          <cell r="AG157">
            <v>41155</v>
          </cell>
          <cell r="AH157">
            <v>41121</v>
          </cell>
          <cell r="AI157">
            <v>41159</v>
          </cell>
          <cell r="AJ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t="str">
            <v/>
          </cell>
          <cell r="N158">
            <v>316600000</v>
          </cell>
          <cell r="O158">
            <v>0.66666666666666663</v>
          </cell>
          <cell r="P158">
            <v>211066666</v>
          </cell>
          <cell r="Q158">
            <v>40940</v>
          </cell>
          <cell r="R158">
            <v>41713</v>
          </cell>
          <cell r="S158" t="str">
            <v/>
          </cell>
          <cell r="T158">
            <v>401590000</v>
          </cell>
          <cell r="U158">
            <v>316590000</v>
          </cell>
          <cell r="V158">
            <v>0.66666666666666663</v>
          </cell>
          <cell r="W158">
            <v>211059999</v>
          </cell>
          <cell r="X158">
            <v>10000</v>
          </cell>
          <cell r="Y158">
            <v>6667</v>
          </cell>
          <cell r="Z158" t="str">
            <v>不要</v>
          </cell>
          <cell r="AA158">
            <v>40956</v>
          </cell>
          <cell r="AB158">
            <v>40960</v>
          </cell>
          <cell r="AC158">
            <v>40970</v>
          </cell>
          <cell r="AD158" t="str">
            <v/>
          </cell>
          <cell r="AE158" t="str">
            <v>宮田</v>
          </cell>
          <cell r="AF158" t="str">
            <v>中田</v>
          </cell>
          <cell r="AG158">
            <v>40974</v>
          </cell>
          <cell r="AH158">
            <v>40975</v>
          </cell>
          <cell r="AI158">
            <v>40976</v>
          </cell>
          <cell r="AJ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v>594673487</v>
          </cell>
          <cell r="O159">
            <v>0.25</v>
          </cell>
          <cell r="P159">
            <v>148668371</v>
          </cell>
          <cell r="Q159" t="str">
            <v/>
          </cell>
          <cell r="R159" t="str">
            <v/>
          </cell>
          <cell r="S159" t="str">
            <v/>
          </cell>
          <cell r="T159" t="str">
            <v/>
          </cell>
          <cell r="U159" t="str">
            <v/>
          </cell>
          <cell r="V159">
            <v>0.25</v>
          </cell>
          <cell r="W159" t="str">
            <v/>
          </cell>
          <cell r="X159" t="str">
            <v/>
          </cell>
          <cell r="Y159" t="str">
            <v/>
          </cell>
          <cell r="Z159" t="str">
            <v>要</v>
          </cell>
          <cell r="AA159" t="str">
            <v/>
          </cell>
          <cell r="AB159">
            <v>40960</v>
          </cell>
          <cell r="AC159" t="str">
            <v>○</v>
          </cell>
          <cell r="AD159" t="str">
            <v/>
          </cell>
          <cell r="AE159" t="str">
            <v>米山</v>
          </cell>
          <cell r="AF159" t="str">
            <v>高本</v>
          </cell>
          <cell r="AG159" t="str">
            <v/>
          </cell>
          <cell r="AH159" t="str">
            <v/>
          </cell>
          <cell r="AI159" t="str">
            <v/>
          </cell>
          <cell r="AJ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t="str">
            <v/>
          </cell>
          <cell r="N160">
            <v>393240000</v>
          </cell>
          <cell r="O160">
            <v>0.66666666666666663</v>
          </cell>
          <cell r="P160">
            <v>262160000</v>
          </cell>
          <cell r="Q160">
            <v>40970</v>
          </cell>
          <cell r="R160">
            <v>41180</v>
          </cell>
          <cell r="S160" t="str">
            <v/>
          </cell>
          <cell r="T160">
            <v>393240000</v>
          </cell>
          <cell r="U160">
            <v>393240000</v>
          </cell>
          <cell r="V160">
            <v>0.66666666666666663</v>
          </cell>
          <cell r="W160">
            <v>262160000</v>
          </cell>
          <cell r="X160">
            <v>0</v>
          </cell>
          <cell r="Y160">
            <v>0</v>
          </cell>
          <cell r="Z160" t="str">
            <v>不要</v>
          </cell>
          <cell r="AA160">
            <v>40953</v>
          </cell>
          <cell r="AB160" t="str">
            <v/>
          </cell>
          <cell r="AC160">
            <v>40955</v>
          </cell>
          <cell r="AD160" t="str">
            <v/>
          </cell>
          <cell r="AE160" t="str">
            <v>宮田</v>
          </cell>
          <cell r="AF160" t="str">
            <v>中田</v>
          </cell>
          <cell r="AG160">
            <v>40960</v>
          </cell>
          <cell r="AH160">
            <v>40961</v>
          </cell>
          <cell r="AI160">
            <v>40970</v>
          </cell>
          <cell r="AJ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
          </cell>
          <cell r="K161" t="str">
            <v/>
          </cell>
          <cell r="L161" t="str">
            <v/>
          </cell>
          <cell r="M161" t="str">
            <v/>
          </cell>
          <cell r="N161">
            <v>700000000</v>
          </cell>
          <cell r="O161">
            <v>0.33333333333333331</v>
          </cell>
          <cell r="P161">
            <v>233333333</v>
          </cell>
          <cell r="Q161" t="str">
            <v>交付決定日</v>
          </cell>
          <cell r="R161">
            <v>41729</v>
          </cell>
          <cell r="S161" t="str">
            <v/>
          </cell>
          <cell r="T161">
            <v>482000000</v>
          </cell>
          <cell r="U161">
            <v>482000000</v>
          </cell>
          <cell r="V161">
            <v>0.33333333333333331</v>
          </cell>
          <cell r="W161">
            <v>160666666</v>
          </cell>
          <cell r="X161">
            <v>218000000</v>
          </cell>
          <cell r="Y161">
            <v>72666667</v>
          </cell>
          <cell r="Z161" t="str">
            <v>不要</v>
          </cell>
          <cell r="AA161">
            <v>41076</v>
          </cell>
          <cell r="AB161">
            <v>41031</v>
          </cell>
          <cell r="AC161" t="str">
            <v/>
          </cell>
          <cell r="AD161" t="str">
            <v>補助対象経費大幅減額（700百万円→482百万円）
田枝様に事前確認のところ、問題なしと判断（6月14日）</v>
          </cell>
          <cell r="AE161" t="str">
            <v>米山</v>
          </cell>
          <cell r="AF161" t="str">
            <v>高本</v>
          </cell>
          <cell r="AG161">
            <v>41109</v>
          </cell>
          <cell r="AH161">
            <v>41106</v>
          </cell>
          <cell r="AI161">
            <v>41115</v>
          </cell>
          <cell r="AJ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t="str">
            <v/>
          </cell>
          <cell r="K162" t="str">
            <v/>
          </cell>
          <cell r="L162" t="str">
            <v/>
          </cell>
          <cell r="M162" t="str">
            <v/>
          </cell>
          <cell r="N162">
            <v>100000000</v>
          </cell>
          <cell r="O162">
            <v>0.25</v>
          </cell>
          <cell r="P162">
            <v>25000000</v>
          </cell>
          <cell r="Q162">
            <v>41091</v>
          </cell>
          <cell r="R162">
            <v>41364</v>
          </cell>
          <cell r="S162" t="str">
            <v/>
          </cell>
          <cell r="T162">
            <v>67620000</v>
          </cell>
          <cell r="U162">
            <v>67620000</v>
          </cell>
          <cell r="V162">
            <v>0.25</v>
          </cell>
          <cell r="W162">
            <v>16905000</v>
          </cell>
          <cell r="X162">
            <v>32380000</v>
          </cell>
          <cell r="Y162">
            <v>8095000</v>
          </cell>
          <cell r="Z162" t="str">
            <v>不要</v>
          </cell>
          <cell r="AA162">
            <v>41088</v>
          </cell>
          <cell r="AB162" t="str">
            <v/>
          </cell>
          <cell r="AC162" t="str">
            <v/>
          </cell>
          <cell r="AD162" t="str">
            <v>補助対象経費減額については、METI田枝様確認済み（6/29）
収益納付の要不要については、H20年度、21年度、22年度の財務状況より判断(H23年度の数字が見込みのため）</v>
          </cell>
          <cell r="AE162" t="str">
            <v>米山</v>
          </cell>
          <cell r="AF162" t="str">
            <v>高本</v>
          </cell>
          <cell r="AG162">
            <v>41109</v>
          </cell>
          <cell r="AH162">
            <v>41110</v>
          </cell>
          <cell r="AI162">
            <v>41115</v>
          </cell>
          <cell r="AJ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t="str">
            <v/>
          </cell>
          <cell r="N163">
            <v>21850000</v>
          </cell>
          <cell r="O163">
            <v>0.33333333333333331</v>
          </cell>
          <cell r="P163">
            <v>7283333</v>
          </cell>
          <cell r="Q163">
            <v>41022</v>
          </cell>
          <cell r="R163">
            <v>41233</v>
          </cell>
          <cell r="S163" t="str">
            <v/>
          </cell>
          <cell r="T163">
            <v>21850000</v>
          </cell>
          <cell r="U163">
            <v>21850000</v>
          </cell>
          <cell r="V163">
            <v>0.33333333333333331</v>
          </cell>
          <cell r="W163">
            <v>7283332</v>
          </cell>
          <cell r="X163">
            <v>0</v>
          </cell>
          <cell r="Y163">
            <v>1</v>
          </cell>
          <cell r="Z163" t="str">
            <v>不要</v>
          </cell>
          <cell r="AA163">
            <v>41001</v>
          </cell>
          <cell r="AB163">
            <v>40994</v>
          </cell>
          <cell r="AC163" t="str">
            <v/>
          </cell>
          <cell r="AD163" t="str">
            <v/>
          </cell>
          <cell r="AE163" t="str">
            <v>栗生澤</v>
          </cell>
          <cell r="AF163" t="str">
            <v>中田</v>
          </cell>
          <cell r="AG163">
            <v>41012</v>
          </cell>
          <cell r="AH163">
            <v>41015</v>
          </cell>
          <cell r="AI163">
            <v>41016</v>
          </cell>
          <cell r="AJ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t="str">
            <v/>
          </cell>
          <cell r="N164">
            <v>246000000</v>
          </cell>
          <cell r="O164">
            <v>0.25</v>
          </cell>
          <cell r="P164">
            <v>61500000</v>
          </cell>
          <cell r="Q164">
            <v>40940</v>
          </cell>
          <cell r="R164">
            <v>41639</v>
          </cell>
          <cell r="S164" t="str">
            <v/>
          </cell>
          <cell r="T164">
            <v>338200000</v>
          </cell>
          <cell r="U164">
            <v>246000000</v>
          </cell>
          <cell r="V164">
            <v>0.25</v>
          </cell>
          <cell r="W164">
            <v>61500000</v>
          </cell>
          <cell r="X164">
            <v>0</v>
          </cell>
          <cell r="Y164">
            <v>0</v>
          </cell>
          <cell r="Z164" t="str">
            <v>不要</v>
          </cell>
          <cell r="AA164">
            <v>40959</v>
          </cell>
          <cell r="AB164">
            <v>40956</v>
          </cell>
          <cell r="AC164">
            <v>40960</v>
          </cell>
          <cell r="AD164" t="str">
            <v/>
          </cell>
          <cell r="AE164" t="str">
            <v>栗生澤</v>
          </cell>
          <cell r="AF164" t="str">
            <v>中間</v>
          </cell>
          <cell r="AG164">
            <v>40963</v>
          </cell>
          <cell r="AH164">
            <v>40966</v>
          </cell>
          <cell r="AI164">
            <v>40969</v>
          </cell>
          <cell r="AJ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t="str">
            <v/>
          </cell>
          <cell r="N165">
            <v>3000000000</v>
          </cell>
          <cell r="O165">
            <v>0.16666666666666666</v>
          </cell>
          <cell r="P165">
            <v>500000000</v>
          </cell>
          <cell r="Q165">
            <v>40983</v>
          </cell>
          <cell r="R165">
            <v>41729</v>
          </cell>
          <cell r="S165" t="str">
            <v/>
          </cell>
          <cell r="T165">
            <v>3000000000</v>
          </cell>
          <cell r="U165">
            <v>3000000000</v>
          </cell>
          <cell r="V165">
            <v>0.16666666666666666</v>
          </cell>
          <cell r="W165">
            <v>500000000</v>
          </cell>
          <cell r="X165">
            <v>0</v>
          </cell>
          <cell r="Y165">
            <v>0</v>
          </cell>
          <cell r="Z165" t="str">
            <v>要</v>
          </cell>
          <cell r="AA165">
            <v>40969</v>
          </cell>
          <cell r="AB165">
            <v>40967</v>
          </cell>
          <cell r="AC165">
            <v>40976</v>
          </cell>
          <cell r="AD165" t="str">
            <v/>
          </cell>
          <cell r="AE165" t="str">
            <v>中間</v>
          </cell>
          <cell r="AF165" t="str">
            <v>梶野</v>
          </cell>
          <cell r="AG165">
            <v>40990</v>
          </cell>
          <cell r="AH165">
            <v>40991</v>
          </cell>
          <cell r="AI165">
            <v>40994</v>
          </cell>
          <cell r="AJ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t="str">
            <v/>
          </cell>
          <cell r="K166" t="str">
            <v/>
          </cell>
          <cell r="L166" t="str">
            <v/>
          </cell>
          <cell r="M166" t="str">
            <v/>
          </cell>
          <cell r="N166">
            <v>291100000</v>
          </cell>
          <cell r="O166">
            <v>0.16666666666666666</v>
          </cell>
          <cell r="P166">
            <v>48516666</v>
          </cell>
          <cell r="Q166">
            <v>41060</v>
          </cell>
          <cell r="R166">
            <v>41389</v>
          </cell>
          <cell r="S166" t="str">
            <v/>
          </cell>
          <cell r="T166">
            <v>500500000</v>
          </cell>
          <cell r="U166">
            <v>272000000</v>
          </cell>
          <cell r="V166">
            <v>0.16666666666666666</v>
          </cell>
          <cell r="W166">
            <v>45333330</v>
          </cell>
          <cell r="X166">
            <v>19100000</v>
          </cell>
          <cell r="Y166">
            <v>3183336</v>
          </cell>
          <cell r="Z166" t="str">
            <v>不要</v>
          </cell>
          <cell r="AA166">
            <v>41038</v>
          </cell>
          <cell r="AB166">
            <v>41040</v>
          </cell>
          <cell r="AC166">
            <v>41144</v>
          </cell>
          <cell r="AD166" t="str">
            <v>僅かに減額
雇用効果の記載に誤解あり。こちらで差し替えておく</v>
          </cell>
          <cell r="AE166" t="str">
            <v>中間</v>
          </cell>
          <cell r="AF166" t="str">
            <v>梶野</v>
          </cell>
          <cell r="AG166">
            <v>41074</v>
          </cell>
          <cell r="AH166">
            <v>41059</v>
          </cell>
          <cell r="AI166">
            <v>41078</v>
          </cell>
          <cell r="AJ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t="str">
            <v/>
          </cell>
          <cell r="N167">
            <v>1296300000</v>
          </cell>
          <cell r="O167">
            <v>0.25</v>
          </cell>
          <cell r="P167">
            <v>324075000</v>
          </cell>
          <cell r="Q167">
            <v>40969</v>
          </cell>
          <cell r="R167">
            <v>41639</v>
          </cell>
          <cell r="S167" t="str">
            <v/>
          </cell>
          <cell r="T167">
            <v>1326300000</v>
          </cell>
          <cell r="U167">
            <v>1296300000</v>
          </cell>
          <cell r="V167">
            <v>0.25</v>
          </cell>
          <cell r="W167">
            <v>324075000</v>
          </cell>
          <cell r="X167">
            <v>0</v>
          </cell>
          <cell r="Y167">
            <v>0</v>
          </cell>
          <cell r="Z167" t="str">
            <v>要</v>
          </cell>
          <cell r="AA167">
            <v>40966</v>
          </cell>
          <cell r="AB167">
            <v>40968</v>
          </cell>
          <cell r="AC167">
            <v>40976</v>
          </cell>
          <cell r="AD167" t="str">
            <v/>
          </cell>
          <cell r="AE167" t="str">
            <v>梶野</v>
          </cell>
          <cell r="AF167" t="str">
            <v>中間</v>
          </cell>
          <cell r="AG167">
            <v>40990</v>
          </cell>
          <cell r="AH167">
            <v>40991</v>
          </cell>
          <cell r="AI167">
            <v>40994</v>
          </cell>
          <cell r="AJ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v>310000000</v>
          </cell>
          <cell r="O168">
            <v>0.25</v>
          </cell>
          <cell r="P168">
            <v>77500000</v>
          </cell>
          <cell r="Q168" t="str">
            <v/>
          </cell>
          <cell r="R168" t="str">
            <v/>
          </cell>
          <cell r="S168" t="str">
            <v/>
          </cell>
          <cell r="T168" t="str">
            <v/>
          </cell>
          <cell r="U168" t="str">
            <v/>
          </cell>
          <cell r="V168">
            <v>0.25</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t="str">
            <v/>
          </cell>
          <cell r="N169">
            <v>1000000000</v>
          </cell>
          <cell r="O169">
            <v>0.16666666666666666</v>
          </cell>
          <cell r="P169">
            <v>166666666</v>
          </cell>
          <cell r="Q169">
            <v>41000</v>
          </cell>
          <cell r="R169">
            <v>41729</v>
          </cell>
          <cell r="S169" t="str">
            <v/>
          </cell>
          <cell r="T169">
            <v>1212000000</v>
          </cell>
          <cell r="U169">
            <v>1000000000</v>
          </cell>
          <cell r="V169">
            <v>0.16666666666666666</v>
          </cell>
          <cell r="W169">
            <v>166666664</v>
          </cell>
          <cell r="X169">
            <v>0</v>
          </cell>
          <cell r="Y169">
            <v>2</v>
          </cell>
          <cell r="Z169" t="str">
            <v>不要</v>
          </cell>
          <cell r="AA169">
            <v>40997</v>
          </cell>
          <cell r="AB169">
            <v>40998</v>
          </cell>
          <cell r="AC169" t="str">
            <v/>
          </cell>
          <cell r="AD169" t="str">
            <v/>
          </cell>
          <cell r="AE169" t="str">
            <v>中間</v>
          </cell>
          <cell r="AF169" t="str">
            <v>梶野</v>
          </cell>
          <cell r="AG169">
            <v>41012</v>
          </cell>
          <cell r="AH169">
            <v>41015</v>
          </cell>
          <cell r="AI169">
            <v>41016</v>
          </cell>
          <cell r="AJ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t="str">
            <v/>
          </cell>
          <cell r="K170" t="str">
            <v/>
          </cell>
          <cell r="L170" t="str">
            <v/>
          </cell>
          <cell r="M170" t="str">
            <v/>
          </cell>
          <cell r="N170">
            <v>1033495000</v>
          </cell>
          <cell r="O170">
            <v>0.16666666666666666</v>
          </cell>
          <cell r="P170">
            <v>172249166</v>
          </cell>
          <cell r="Q170">
            <v>41060</v>
          </cell>
          <cell r="R170">
            <v>41486</v>
          </cell>
          <cell r="S170" t="str">
            <v/>
          </cell>
          <cell r="T170">
            <v>1033495000</v>
          </cell>
          <cell r="U170">
            <v>1033495000</v>
          </cell>
          <cell r="V170">
            <v>0.16666666666666666</v>
          </cell>
          <cell r="W170">
            <v>172249166</v>
          </cell>
          <cell r="X170">
            <v>0</v>
          </cell>
          <cell r="Y170">
            <v>0</v>
          </cell>
          <cell r="Z170" t="str">
            <v>不要</v>
          </cell>
          <cell r="AA170">
            <v>41036</v>
          </cell>
          <cell r="AB170">
            <v>41054</v>
          </cell>
          <cell r="AC170" t="str">
            <v>○</v>
          </cell>
          <cell r="AD170" t="str">
            <v>（4/25）収益納付の対象となる収益についての質問（メール＋電話）
⇒回答済</v>
          </cell>
          <cell r="AE170" t="str">
            <v>中間</v>
          </cell>
          <cell r="AF170" t="str">
            <v>梶野</v>
          </cell>
          <cell r="AG170">
            <v>41086</v>
          </cell>
          <cell r="AH170">
            <v>41080</v>
          </cell>
          <cell r="AI170">
            <v>41088</v>
          </cell>
          <cell r="AJ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t="str">
            <v/>
          </cell>
          <cell r="N171">
            <v>842444000</v>
          </cell>
          <cell r="O171">
            <v>0.33333333333333331</v>
          </cell>
          <cell r="P171">
            <v>280814666</v>
          </cell>
          <cell r="Q171">
            <v>40969</v>
          </cell>
          <cell r="R171">
            <v>41364</v>
          </cell>
          <cell r="S171" t="str">
            <v/>
          </cell>
          <cell r="T171">
            <v>862444000</v>
          </cell>
          <cell r="U171">
            <v>842444000</v>
          </cell>
          <cell r="V171">
            <v>0.33333333333333331</v>
          </cell>
          <cell r="W171">
            <v>280814666</v>
          </cell>
          <cell r="X171">
            <v>0</v>
          </cell>
          <cell r="Y171">
            <v>0</v>
          </cell>
          <cell r="Z171" t="str">
            <v>不要</v>
          </cell>
          <cell r="AA171">
            <v>40955</v>
          </cell>
          <cell r="AB171">
            <v>40955</v>
          </cell>
          <cell r="AC171">
            <v>40960</v>
          </cell>
          <cell r="AD171" t="str">
            <v/>
          </cell>
          <cell r="AE171" t="str">
            <v>米山</v>
          </cell>
          <cell r="AF171" t="str">
            <v>中間</v>
          </cell>
          <cell r="AG171">
            <v>40963</v>
          </cell>
          <cell r="AH171">
            <v>40966</v>
          </cell>
          <cell r="AI171">
            <v>40969</v>
          </cell>
          <cell r="AJ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v>7024620000</v>
          </cell>
          <cell r="O172">
            <v>0.16666666666666666</v>
          </cell>
          <cell r="P172">
            <v>1170770000</v>
          </cell>
          <cell r="Q172" t="str">
            <v/>
          </cell>
          <cell r="R172" t="str">
            <v/>
          </cell>
          <cell r="S172" t="str">
            <v/>
          </cell>
          <cell r="T172" t="str">
            <v/>
          </cell>
          <cell r="U172" t="str">
            <v/>
          </cell>
          <cell r="V172">
            <v>0.16666666666666666</v>
          </cell>
          <cell r="W172" t="str">
            <v/>
          </cell>
          <cell r="X172" t="str">
            <v/>
          </cell>
          <cell r="Y172" t="str">
            <v/>
          </cell>
          <cell r="Z172" t="str">
            <v/>
          </cell>
          <cell r="AA172" t="str">
            <v/>
          </cell>
          <cell r="AB172">
            <v>41052</v>
          </cell>
          <cell r="AC172">
            <v>41204</v>
          </cell>
          <cell r="AD172" t="str">
            <v>期間延長申請（27.3まで）</v>
          </cell>
          <cell r="AE172" t="str">
            <v>高本</v>
          </cell>
          <cell r="AF172" t="str">
            <v>米山</v>
          </cell>
          <cell r="AG172" t="str">
            <v/>
          </cell>
          <cell r="AH172" t="str">
            <v/>
          </cell>
          <cell r="AI172" t="str">
            <v/>
          </cell>
          <cell r="AJ172" t="str">
            <v/>
          </cell>
        </row>
        <row r="173">
          <cell r="B173">
            <v>485</v>
          </cell>
          <cell r="C173" t="str">
            <v>B</v>
          </cell>
          <cell r="D173" t="str">
            <v>一次</v>
          </cell>
          <cell r="E173" t="str">
            <v>篠田プラズマ株式会社</v>
          </cell>
          <cell r="F173" t="str">
            <v>国内立地推進事業費補助金（要件B)　超大画面フィルムディスプレイの量産化</v>
          </cell>
          <cell r="G173" t="str">
            <v>中小企業</v>
          </cell>
          <cell r="H173" t="str">
            <v>高本</v>
          </cell>
          <cell r="I173" t="str">
            <v>米山</v>
          </cell>
          <cell r="J173" t="str">
            <v/>
          </cell>
          <cell r="K173" t="str">
            <v/>
          </cell>
          <cell r="L173" t="str">
            <v/>
          </cell>
          <cell r="M173" t="str">
            <v/>
          </cell>
          <cell r="N173">
            <v>1000000000</v>
          </cell>
          <cell r="O173">
            <v>0.25</v>
          </cell>
          <cell r="P173">
            <v>250000000</v>
          </cell>
          <cell r="Q173" t="str">
            <v>交付決定日</v>
          </cell>
          <cell r="R173">
            <v>41973</v>
          </cell>
          <cell r="S173" t="str">
            <v>○</v>
          </cell>
          <cell r="T173">
            <v>1030000000</v>
          </cell>
          <cell r="U173">
            <v>820000000</v>
          </cell>
          <cell r="V173">
            <v>0.25</v>
          </cell>
          <cell r="W173">
            <v>205000000</v>
          </cell>
          <cell r="X173">
            <v>180000000</v>
          </cell>
          <cell r="Y173">
            <v>45000000</v>
          </cell>
          <cell r="Z173" t="str">
            <v>不要</v>
          </cell>
          <cell r="AA173">
            <v>41067</v>
          </cell>
          <cell r="AB173">
            <v>41071</v>
          </cell>
          <cell r="AC173">
            <v>41157</v>
          </cell>
          <cell r="AD173" t="str">
            <v>応募時点からの大幅減額→田枝様に確認済み
期間延長申請（26.11.30まで）→田枝様に確認済み
【補助対象設備への抵当権の設定】方法等を2012/9/7にお知らせ（高本）</v>
          </cell>
          <cell r="AE173" t="str">
            <v>高本</v>
          </cell>
          <cell r="AF173" t="str">
            <v>米山</v>
          </cell>
          <cell r="AG173">
            <v>41170</v>
          </cell>
          <cell r="AH173">
            <v>41162</v>
          </cell>
          <cell r="AI173">
            <v>41173</v>
          </cell>
          <cell r="AJ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t="str">
            <v/>
          </cell>
          <cell r="N174">
            <v>361400000</v>
          </cell>
          <cell r="O174">
            <v>0.25</v>
          </cell>
          <cell r="P174">
            <v>90350000</v>
          </cell>
          <cell r="Q174">
            <v>41000</v>
          </cell>
          <cell r="R174">
            <v>41547</v>
          </cell>
          <cell r="S174" t="str">
            <v/>
          </cell>
          <cell r="T174">
            <v>620900000</v>
          </cell>
          <cell r="U174">
            <v>361400000</v>
          </cell>
          <cell r="V174">
            <v>0.25</v>
          </cell>
          <cell r="W174">
            <v>90350000</v>
          </cell>
          <cell r="X174">
            <v>0</v>
          </cell>
          <cell r="Y174">
            <v>0</v>
          </cell>
          <cell r="Z174" t="str">
            <v>不要</v>
          </cell>
          <cell r="AA174">
            <v>40956</v>
          </cell>
          <cell r="AB174">
            <v>40959</v>
          </cell>
          <cell r="AC174" t="str">
            <v/>
          </cell>
          <cell r="AD174" t="str">
            <v>交付申請書の記入ミスで、収益納付要で発行。
⇒不要に差し替え（発送済？）</v>
          </cell>
          <cell r="AE174" t="str">
            <v>栗生澤</v>
          </cell>
          <cell r="AF174" t="str">
            <v>中田</v>
          </cell>
          <cell r="AG174">
            <v>40967</v>
          </cell>
          <cell r="AH174">
            <v>40968</v>
          </cell>
          <cell r="AI174">
            <v>40969</v>
          </cell>
          <cell r="AJ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t="str">
            <v/>
          </cell>
          <cell r="N175">
            <v>133628000</v>
          </cell>
          <cell r="O175">
            <v>0.16666666666666666</v>
          </cell>
          <cell r="P175">
            <v>22271333</v>
          </cell>
          <cell r="Q175">
            <v>40980</v>
          </cell>
          <cell r="R175">
            <v>41364</v>
          </cell>
          <cell r="S175" t="str">
            <v/>
          </cell>
          <cell r="T175">
            <v>204466000</v>
          </cell>
          <cell r="U175">
            <v>133628000</v>
          </cell>
          <cell r="V175">
            <v>0.16666666666666666</v>
          </cell>
          <cell r="W175">
            <v>22271000</v>
          </cell>
          <cell r="X175">
            <v>0</v>
          </cell>
          <cell r="Y175">
            <v>333</v>
          </cell>
          <cell r="Z175" t="str">
            <v>不要</v>
          </cell>
          <cell r="AA175">
            <v>40959</v>
          </cell>
          <cell r="AB175">
            <v>40963</v>
          </cell>
          <cell r="AC175" t="str">
            <v>○</v>
          </cell>
          <cell r="AD175" t="str">
            <v/>
          </cell>
          <cell r="AE175" t="str">
            <v>高本</v>
          </cell>
          <cell r="AF175" t="str">
            <v/>
          </cell>
          <cell r="AG175">
            <v>40976</v>
          </cell>
          <cell r="AH175">
            <v>40977</v>
          </cell>
          <cell r="AI175">
            <v>40983</v>
          </cell>
          <cell r="AJ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t="str">
            <v/>
          </cell>
          <cell r="K176" t="str">
            <v/>
          </cell>
          <cell r="L176" t="str">
            <v/>
          </cell>
          <cell r="M176" t="str">
            <v/>
          </cell>
          <cell r="N176">
            <v>180000000</v>
          </cell>
          <cell r="O176">
            <v>0.25</v>
          </cell>
          <cell r="P176">
            <v>45000000</v>
          </cell>
          <cell r="Q176">
            <v>41153</v>
          </cell>
          <cell r="R176">
            <v>41638</v>
          </cell>
          <cell r="S176" t="str">
            <v/>
          </cell>
          <cell r="T176">
            <v>180000000</v>
          </cell>
          <cell r="U176">
            <v>180000000</v>
          </cell>
          <cell r="V176">
            <v>0.25</v>
          </cell>
          <cell r="W176">
            <v>45000000</v>
          </cell>
          <cell r="X176">
            <v>0</v>
          </cell>
          <cell r="Y176">
            <v>0</v>
          </cell>
          <cell r="Z176" t="str">
            <v>不要</v>
          </cell>
          <cell r="AA176">
            <v>41061</v>
          </cell>
          <cell r="AB176">
            <v>41067</v>
          </cell>
          <cell r="AC176">
            <v>41080</v>
          </cell>
          <cell r="AD176" t="str">
            <v/>
          </cell>
          <cell r="AE176" t="str">
            <v>栗生澤</v>
          </cell>
          <cell r="AF176" t="str">
            <v/>
          </cell>
          <cell r="AG176">
            <v>41086</v>
          </cell>
          <cell r="AH176">
            <v>41088</v>
          </cell>
          <cell r="AI176">
            <v>41088</v>
          </cell>
          <cell r="AJ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t="str">
            <v/>
          </cell>
          <cell r="N177">
            <v>1430000000</v>
          </cell>
          <cell r="O177">
            <v>0.25</v>
          </cell>
          <cell r="P177">
            <v>357500000</v>
          </cell>
          <cell r="Q177">
            <v>40969</v>
          </cell>
          <cell r="R177">
            <v>41729</v>
          </cell>
          <cell r="S177" t="str">
            <v/>
          </cell>
          <cell r="T177">
            <v>1810000000</v>
          </cell>
          <cell r="U177">
            <v>1430000000</v>
          </cell>
          <cell r="V177">
            <v>0.25</v>
          </cell>
          <cell r="W177">
            <v>357500000</v>
          </cell>
          <cell r="X177">
            <v>0</v>
          </cell>
          <cell r="Y177">
            <v>0</v>
          </cell>
          <cell r="Z177" t="str">
            <v>不要</v>
          </cell>
          <cell r="AA177">
            <v>40963</v>
          </cell>
          <cell r="AB177">
            <v>40959</v>
          </cell>
          <cell r="AC177">
            <v>40966</v>
          </cell>
          <cell r="AD177" t="str">
            <v/>
          </cell>
          <cell r="AE177" t="str">
            <v>米山</v>
          </cell>
          <cell r="AF177" t="str">
            <v>高本</v>
          </cell>
          <cell r="AG177">
            <v>40966</v>
          </cell>
          <cell r="AH177">
            <v>40967</v>
          </cell>
          <cell r="AI177">
            <v>40969</v>
          </cell>
          <cell r="AJ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t="str">
            <v/>
          </cell>
          <cell r="K178" t="str">
            <v/>
          </cell>
          <cell r="L178" t="str">
            <v/>
          </cell>
          <cell r="M178" t="str">
            <v/>
          </cell>
          <cell r="N178">
            <v>600000000</v>
          </cell>
          <cell r="O178">
            <v>0.25</v>
          </cell>
          <cell r="P178">
            <v>150000000</v>
          </cell>
          <cell r="Q178">
            <v>41071</v>
          </cell>
          <cell r="R178">
            <v>42094</v>
          </cell>
          <cell r="S178" t="str">
            <v>○</v>
          </cell>
          <cell r="T178">
            <v>2000000000</v>
          </cell>
          <cell r="U178">
            <v>600000000</v>
          </cell>
          <cell r="V178">
            <v>0.25</v>
          </cell>
          <cell r="W178">
            <v>150000000</v>
          </cell>
          <cell r="X178">
            <v>0</v>
          </cell>
          <cell r="Y178">
            <v>0</v>
          </cell>
          <cell r="Z178" t="str">
            <v>不要</v>
          </cell>
          <cell r="AA178">
            <v>41065</v>
          </cell>
          <cell r="AB178">
            <v>41011</v>
          </cell>
          <cell r="AC178" t="str">
            <v/>
          </cell>
          <cell r="AD178" t="str">
            <v>事業期間延長申請書（27.3まで）添付（METI未確認？）</v>
          </cell>
          <cell r="AE178" t="str">
            <v>高本</v>
          </cell>
          <cell r="AF178" t="str">
            <v>米山</v>
          </cell>
          <cell r="AG178">
            <v>41074</v>
          </cell>
          <cell r="AH178">
            <v>41075</v>
          </cell>
          <cell r="AI178">
            <v>41078</v>
          </cell>
          <cell r="AJ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v>210000000</v>
          </cell>
          <cell r="O179">
            <v>0.16666666666666666</v>
          </cell>
          <cell r="P179">
            <v>35000000</v>
          </cell>
          <cell r="Q179" t="str">
            <v/>
          </cell>
          <cell r="R179" t="str">
            <v/>
          </cell>
          <cell r="S179" t="str">
            <v/>
          </cell>
          <cell r="T179" t="str">
            <v/>
          </cell>
          <cell r="U179" t="str">
            <v/>
          </cell>
          <cell r="V179">
            <v>0.16666666666666666</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t="str">
            <v/>
          </cell>
          <cell r="N180">
            <v>8593030000</v>
          </cell>
          <cell r="O180">
            <v>0.16666666666666666</v>
          </cell>
          <cell r="P180">
            <v>1432171666</v>
          </cell>
          <cell r="Q180" t="str">
            <v>交付決定日</v>
          </cell>
          <cell r="R180">
            <v>41729</v>
          </cell>
          <cell r="S180" t="str">
            <v/>
          </cell>
          <cell r="T180">
            <v>8593030000</v>
          </cell>
          <cell r="U180">
            <v>8593030000</v>
          </cell>
          <cell r="V180">
            <v>0.16666666666666666</v>
          </cell>
          <cell r="W180">
            <v>1432171000</v>
          </cell>
          <cell r="X180">
            <v>0</v>
          </cell>
          <cell r="Y180">
            <v>666</v>
          </cell>
          <cell r="Z180" t="str">
            <v>不要</v>
          </cell>
          <cell r="AA180">
            <v>40977</v>
          </cell>
          <cell r="AB180">
            <v>40978</v>
          </cell>
          <cell r="AC180">
            <v>40990</v>
          </cell>
          <cell r="AD180" t="str">
            <v/>
          </cell>
          <cell r="AE180" t="str">
            <v>梶野</v>
          </cell>
          <cell r="AF180" t="str">
            <v>中間</v>
          </cell>
          <cell r="AG180">
            <v>40990</v>
          </cell>
          <cell r="AH180">
            <v>40991</v>
          </cell>
          <cell r="AI180">
            <v>40994</v>
          </cell>
          <cell r="AJ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
          </cell>
          <cell r="K181" t="str">
            <v/>
          </cell>
          <cell r="L181" t="str">
            <v/>
          </cell>
          <cell r="M181" t="str">
            <v/>
          </cell>
          <cell r="N181">
            <v>300000000</v>
          </cell>
          <cell r="O181">
            <v>0.33333333333333331</v>
          </cell>
          <cell r="P181">
            <v>100000000</v>
          </cell>
          <cell r="Q181" t="str">
            <v>交付決定日</v>
          </cell>
          <cell r="R181">
            <v>41698</v>
          </cell>
          <cell r="S181" t="str">
            <v/>
          </cell>
          <cell r="T181">
            <v>704000000</v>
          </cell>
          <cell r="U181">
            <v>300000000</v>
          </cell>
          <cell r="V181">
            <v>0.33333333333333331</v>
          </cell>
          <cell r="W181">
            <v>100000000</v>
          </cell>
          <cell r="X181">
            <v>0</v>
          </cell>
          <cell r="Y181">
            <v>0</v>
          </cell>
          <cell r="Z181" t="str">
            <v>不要</v>
          </cell>
          <cell r="AA181">
            <v>41184</v>
          </cell>
          <cell r="AB181">
            <v>41066</v>
          </cell>
          <cell r="AC181">
            <v>41162</v>
          </cell>
          <cell r="AD181" t="str">
            <v/>
          </cell>
          <cell r="AE181" t="str">
            <v/>
          </cell>
          <cell r="AF181" t="str">
            <v/>
          </cell>
          <cell r="AG181">
            <v>41207</v>
          </cell>
          <cell r="AH181">
            <v>41208</v>
          </cell>
          <cell r="AI181" t="str">
            <v/>
          </cell>
          <cell r="AJ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t="str">
            <v/>
          </cell>
          <cell r="N182">
            <v>549160000</v>
          </cell>
          <cell r="O182">
            <v>0.33333333333333331</v>
          </cell>
          <cell r="P182">
            <v>183053333</v>
          </cell>
          <cell r="Q182">
            <v>40983</v>
          </cell>
          <cell r="R182">
            <v>41729</v>
          </cell>
          <cell r="S182" t="str">
            <v/>
          </cell>
          <cell r="T182">
            <v>1446725120</v>
          </cell>
          <cell r="U182">
            <v>549160000</v>
          </cell>
          <cell r="V182">
            <v>0.33333333333333331</v>
          </cell>
          <cell r="W182">
            <v>183053333</v>
          </cell>
          <cell r="X182">
            <v>0</v>
          </cell>
          <cell r="Y182">
            <v>0</v>
          </cell>
          <cell r="Z182" t="str">
            <v>要</v>
          </cell>
          <cell r="AA182">
            <v>40959</v>
          </cell>
          <cell r="AB182">
            <v>40975</v>
          </cell>
          <cell r="AC182" t="str">
            <v/>
          </cell>
          <cell r="AD182" t="str">
            <v/>
          </cell>
          <cell r="AE182" t="str">
            <v>梶野</v>
          </cell>
          <cell r="AF182" t="str">
            <v>中間</v>
          </cell>
          <cell r="AG182">
            <v>40980</v>
          </cell>
          <cell r="AH182">
            <v>40981</v>
          </cell>
          <cell r="AI182">
            <v>40983</v>
          </cell>
          <cell r="AJ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t="str">
            <v/>
          </cell>
          <cell r="N183">
            <v>255400000</v>
          </cell>
          <cell r="O183">
            <v>0.33333333333333331</v>
          </cell>
          <cell r="P183">
            <v>85133333</v>
          </cell>
          <cell r="Q183">
            <v>40940</v>
          </cell>
          <cell r="R183">
            <v>41364</v>
          </cell>
          <cell r="S183" t="str">
            <v/>
          </cell>
          <cell r="T183">
            <v>934980000</v>
          </cell>
          <cell r="U183">
            <v>255400000</v>
          </cell>
          <cell r="V183">
            <v>0.33333333333333331</v>
          </cell>
          <cell r="W183">
            <v>85133333</v>
          </cell>
          <cell r="X183">
            <v>0</v>
          </cell>
          <cell r="Y183">
            <v>0</v>
          </cell>
          <cell r="Z183" t="str">
            <v>要</v>
          </cell>
          <cell r="AA183">
            <v>40961</v>
          </cell>
          <cell r="AB183">
            <v>40973</v>
          </cell>
          <cell r="AC183" t="str">
            <v/>
          </cell>
          <cell r="AD183" t="str">
            <v/>
          </cell>
          <cell r="AE183" t="str">
            <v/>
          </cell>
          <cell r="AF183" t="str">
            <v/>
          </cell>
          <cell r="AG183">
            <v>40976</v>
          </cell>
          <cell r="AH183">
            <v>40977</v>
          </cell>
          <cell r="AI183">
            <v>40983</v>
          </cell>
          <cell r="AJ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t="str">
            <v/>
          </cell>
          <cell r="K184" t="str">
            <v/>
          </cell>
          <cell r="L184" t="str">
            <v/>
          </cell>
          <cell r="M184" t="str">
            <v/>
          </cell>
          <cell r="N184">
            <v>2700000000</v>
          </cell>
          <cell r="O184">
            <v>0.16666666666666666</v>
          </cell>
          <cell r="P184">
            <v>450000000</v>
          </cell>
          <cell r="Q184">
            <v>41187</v>
          </cell>
          <cell r="R184">
            <v>41729</v>
          </cell>
          <cell r="S184" t="str">
            <v/>
          </cell>
          <cell r="T184">
            <v>2700000000</v>
          </cell>
          <cell r="U184">
            <v>2700000000</v>
          </cell>
          <cell r="V184">
            <v>0.16666666666666666</v>
          </cell>
          <cell r="W184">
            <v>450000000</v>
          </cell>
          <cell r="X184">
            <v>0</v>
          </cell>
          <cell r="Y184">
            <v>0</v>
          </cell>
          <cell r="Z184" t="str">
            <v>不要</v>
          </cell>
          <cell r="AA184">
            <v>41085</v>
          </cell>
          <cell r="AB184">
            <v>41061</v>
          </cell>
          <cell r="AC184">
            <v>41061</v>
          </cell>
          <cell r="AD184" t="str">
            <v>SEMがありグレー扱いでの申請となる。ただし、専用施設となるような設置上の工夫はするとのこと。
発注を急ぐとのことで10/5で交付日を決定</v>
          </cell>
          <cell r="AE184" t="str">
            <v>梶野</v>
          </cell>
          <cell r="AF184" t="str">
            <v>中間</v>
          </cell>
          <cell r="AG184">
            <v>41207</v>
          </cell>
          <cell r="AH184">
            <v>41187</v>
          </cell>
          <cell r="AI184" t="str">
            <v/>
          </cell>
          <cell r="AJ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t="str">
            <v/>
          </cell>
          <cell r="N185">
            <v>438000000</v>
          </cell>
          <cell r="O185">
            <v>0.25</v>
          </cell>
          <cell r="P185">
            <v>109500000</v>
          </cell>
          <cell r="Q185">
            <v>40969</v>
          </cell>
          <cell r="R185">
            <v>41729</v>
          </cell>
          <cell r="S185" t="str">
            <v/>
          </cell>
          <cell r="T185">
            <v>438000000</v>
          </cell>
          <cell r="U185">
            <v>438000000</v>
          </cell>
          <cell r="V185">
            <v>0.25</v>
          </cell>
          <cell r="W185">
            <v>109500000</v>
          </cell>
          <cell r="X185">
            <v>0</v>
          </cell>
          <cell r="Y185">
            <v>0</v>
          </cell>
          <cell r="Z185" t="str">
            <v>不要</v>
          </cell>
          <cell r="AA185">
            <v>40959</v>
          </cell>
          <cell r="AB185">
            <v>40966</v>
          </cell>
          <cell r="AC185">
            <v>40970</v>
          </cell>
          <cell r="AD185" t="str">
            <v/>
          </cell>
          <cell r="AE185" t="str">
            <v>高本</v>
          </cell>
          <cell r="AF185" t="str">
            <v>宮田</v>
          </cell>
          <cell r="AG185">
            <v>40974</v>
          </cell>
          <cell r="AH185">
            <v>40975</v>
          </cell>
          <cell r="AI185">
            <v>40976</v>
          </cell>
          <cell r="AJ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t="str">
            <v/>
          </cell>
          <cell r="N186">
            <v>1010000000</v>
          </cell>
          <cell r="O186">
            <v>0.33333333333333331</v>
          </cell>
          <cell r="P186">
            <v>336666666</v>
          </cell>
          <cell r="Q186">
            <v>40934</v>
          </cell>
          <cell r="R186">
            <v>41698</v>
          </cell>
          <cell r="S186" t="str">
            <v/>
          </cell>
          <cell r="T186">
            <v>2068000000</v>
          </cell>
          <cell r="U186">
            <v>1010000000</v>
          </cell>
          <cell r="V186">
            <v>0.33333333333333331</v>
          </cell>
          <cell r="W186">
            <v>336666663</v>
          </cell>
          <cell r="X186">
            <v>0</v>
          </cell>
          <cell r="Y186">
            <v>3</v>
          </cell>
          <cell r="Z186" t="str">
            <v>不要</v>
          </cell>
          <cell r="AA186">
            <v>40975</v>
          </cell>
          <cell r="AB186">
            <v>40966</v>
          </cell>
          <cell r="AC186" t="str">
            <v>到着</v>
          </cell>
          <cell r="AD186" t="str">
            <v/>
          </cell>
          <cell r="AE186" t="str">
            <v>中間</v>
          </cell>
          <cell r="AF186" t="str">
            <v/>
          </cell>
          <cell r="AG186">
            <v>40990</v>
          </cell>
          <cell r="AH186">
            <v>40991</v>
          </cell>
          <cell r="AI186">
            <v>40994</v>
          </cell>
          <cell r="AJ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t="str">
            <v/>
          </cell>
          <cell r="N187">
            <v>388601000</v>
          </cell>
          <cell r="O187">
            <v>0.25</v>
          </cell>
          <cell r="P187">
            <v>97150250</v>
          </cell>
          <cell r="Q187">
            <v>40913</v>
          </cell>
          <cell r="R187">
            <v>41274</v>
          </cell>
          <cell r="S187" t="str">
            <v/>
          </cell>
          <cell r="T187">
            <v>623700000</v>
          </cell>
          <cell r="U187">
            <v>388600000</v>
          </cell>
          <cell r="V187">
            <v>0.25</v>
          </cell>
          <cell r="W187">
            <v>97150000</v>
          </cell>
          <cell r="X187">
            <v>1000</v>
          </cell>
          <cell r="Y187">
            <v>250</v>
          </cell>
          <cell r="Z187" t="str">
            <v>要</v>
          </cell>
          <cell r="AA187">
            <v>40962</v>
          </cell>
          <cell r="AB187">
            <v>40960</v>
          </cell>
          <cell r="AC187">
            <v>40966</v>
          </cell>
          <cell r="AD187" t="str">
            <v/>
          </cell>
          <cell r="AE187" t="str">
            <v>栗生澤</v>
          </cell>
          <cell r="AF187" t="str">
            <v>中間</v>
          </cell>
          <cell r="AG187">
            <v>40966</v>
          </cell>
          <cell r="AH187">
            <v>40967</v>
          </cell>
          <cell r="AI187">
            <v>40969</v>
          </cell>
          <cell r="AJ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v>1000000000</v>
          </cell>
          <cell r="O188">
            <v>0.16666666666666666</v>
          </cell>
          <cell r="P188">
            <v>166666666</v>
          </cell>
          <cell r="Q188" t="str">
            <v/>
          </cell>
          <cell r="R188" t="str">
            <v/>
          </cell>
          <cell r="S188" t="str">
            <v/>
          </cell>
          <cell r="T188" t="str">
            <v/>
          </cell>
          <cell r="U188" t="str">
            <v/>
          </cell>
          <cell r="V188">
            <v>0.16666666666666666</v>
          </cell>
          <cell r="W188" t="str">
            <v/>
          </cell>
          <cell r="X188" t="str">
            <v/>
          </cell>
          <cell r="Y188" t="str">
            <v/>
          </cell>
          <cell r="Z188" t="str">
            <v/>
          </cell>
          <cell r="AA188" t="str">
            <v/>
          </cell>
          <cell r="AB188" t="str">
            <v/>
          </cell>
          <cell r="AC188" t="str">
            <v/>
          </cell>
          <cell r="AD188" t="str">
            <v>（4/12）申請取り下げ連絡あり。取り下げ理由を書面にして提出いただくよう依頼。</v>
          </cell>
          <cell r="AE188" t="str">
            <v/>
          </cell>
          <cell r="AF188" t="str">
            <v/>
          </cell>
          <cell r="AG188" t="str">
            <v/>
          </cell>
          <cell r="AH188" t="str">
            <v/>
          </cell>
          <cell r="AI188" t="str">
            <v/>
          </cell>
          <cell r="AJ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t="str">
            <v/>
          </cell>
          <cell r="K189" t="str">
            <v/>
          </cell>
          <cell r="L189" t="str">
            <v/>
          </cell>
          <cell r="M189" t="str">
            <v/>
          </cell>
          <cell r="N189">
            <v>1420441000</v>
          </cell>
          <cell r="O189">
            <v>0.16666666666666666</v>
          </cell>
          <cell r="P189">
            <v>236740166</v>
          </cell>
          <cell r="Q189">
            <v>40969</v>
          </cell>
          <cell r="R189">
            <v>41729</v>
          </cell>
          <cell r="S189" t="str">
            <v/>
          </cell>
          <cell r="T189">
            <v>2639785000</v>
          </cell>
          <cell r="U189">
            <v>1420441000</v>
          </cell>
          <cell r="V189">
            <v>0.16666666666666666</v>
          </cell>
          <cell r="W189">
            <v>236740166</v>
          </cell>
          <cell r="X189">
            <v>0</v>
          </cell>
          <cell r="Y189">
            <v>0</v>
          </cell>
          <cell r="Z189" t="str">
            <v>不要</v>
          </cell>
          <cell r="AA189">
            <v>41001</v>
          </cell>
          <cell r="AB189">
            <v>41008</v>
          </cell>
          <cell r="AC189">
            <v>41031</v>
          </cell>
          <cell r="AD189" t="str">
            <v/>
          </cell>
          <cell r="AE189" t="str">
            <v>栗生澤</v>
          </cell>
          <cell r="AF189" t="str">
            <v>中田</v>
          </cell>
          <cell r="AG189">
            <v>41043</v>
          </cell>
          <cell r="AH189">
            <v>41044</v>
          </cell>
          <cell r="AI189">
            <v>41044</v>
          </cell>
          <cell r="AJ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t="str">
            <v/>
          </cell>
          <cell r="N190">
            <v>2853760000</v>
          </cell>
          <cell r="O190">
            <v>0.16666666666666666</v>
          </cell>
          <cell r="P190">
            <v>475626666</v>
          </cell>
          <cell r="Q190">
            <v>40978</v>
          </cell>
          <cell r="R190">
            <v>41455</v>
          </cell>
          <cell r="S190" t="str">
            <v/>
          </cell>
          <cell r="T190">
            <v>4085960000</v>
          </cell>
          <cell r="U190">
            <v>2853760000</v>
          </cell>
          <cell r="V190">
            <v>0.16666666666666666</v>
          </cell>
          <cell r="W190">
            <v>475626000</v>
          </cell>
          <cell r="X190">
            <v>0</v>
          </cell>
          <cell r="Y190">
            <v>666</v>
          </cell>
          <cell r="Z190" t="str">
            <v>要</v>
          </cell>
          <cell r="AA190">
            <v>40963</v>
          </cell>
          <cell r="AB190">
            <v>40956</v>
          </cell>
          <cell r="AC190">
            <v>40966</v>
          </cell>
          <cell r="AD190" t="str">
            <v>（2012/9/10）来社。３社見積もり、設備の基礎工事、LNGサテライト等の相談。</v>
          </cell>
          <cell r="AE190" t="str">
            <v>高本</v>
          </cell>
          <cell r="AF190" t="str">
            <v>宮田</v>
          </cell>
          <cell r="AG190">
            <v>40966</v>
          </cell>
          <cell r="AH190">
            <v>40967</v>
          </cell>
          <cell r="AI190">
            <v>40969</v>
          </cell>
          <cell r="AJ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t="str">
            <v/>
          </cell>
          <cell r="N191">
            <v>43050000</v>
          </cell>
          <cell r="O191">
            <v>0.25</v>
          </cell>
          <cell r="P191">
            <v>10762500</v>
          </cell>
          <cell r="Q191">
            <v>40988</v>
          </cell>
          <cell r="R191">
            <v>41121</v>
          </cell>
          <cell r="S191" t="str">
            <v/>
          </cell>
          <cell r="T191">
            <v>80000000</v>
          </cell>
          <cell r="U191">
            <v>80000000</v>
          </cell>
          <cell r="V191">
            <v>0.25</v>
          </cell>
          <cell r="W191">
            <v>20000000</v>
          </cell>
          <cell r="X191">
            <v>-36950000</v>
          </cell>
          <cell r="Y191">
            <v>-9237500</v>
          </cell>
          <cell r="Z191" t="str">
            <v>不要</v>
          </cell>
          <cell r="AA191">
            <v>40976</v>
          </cell>
          <cell r="AB191">
            <v>40980</v>
          </cell>
          <cell r="AC191">
            <v>40980</v>
          </cell>
          <cell r="AD191" t="str">
            <v>・公募申請時点では記載間違いだった旨、産政局石曽根様確認済み。（2/28）</v>
          </cell>
          <cell r="AE191" t="str">
            <v>米山</v>
          </cell>
          <cell r="AF191" t="str">
            <v>高本</v>
          </cell>
          <cell r="AG191">
            <v>40990</v>
          </cell>
          <cell r="AH191">
            <v>40991</v>
          </cell>
          <cell r="AI191">
            <v>40994</v>
          </cell>
          <cell r="AJ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t="str">
            <v/>
          </cell>
          <cell r="K192" t="str">
            <v/>
          </cell>
          <cell r="L192" t="str">
            <v/>
          </cell>
          <cell r="M192" t="str">
            <v/>
          </cell>
          <cell r="N192">
            <v>995200000</v>
          </cell>
          <cell r="O192">
            <v>0.25</v>
          </cell>
          <cell r="P192">
            <v>248800000</v>
          </cell>
          <cell r="Q192">
            <v>41214</v>
          </cell>
          <cell r="R192">
            <v>41548</v>
          </cell>
          <cell r="S192" t="str">
            <v/>
          </cell>
          <cell r="T192">
            <v>995200000</v>
          </cell>
          <cell r="U192">
            <v>995200000</v>
          </cell>
          <cell r="V192">
            <v>0.25</v>
          </cell>
          <cell r="W192">
            <v>248800000</v>
          </cell>
          <cell r="X192">
            <v>0</v>
          </cell>
          <cell r="Y192">
            <v>0</v>
          </cell>
          <cell r="Z192" t="str">
            <v>不要</v>
          </cell>
          <cell r="AA192">
            <v>41054</v>
          </cell>
          <cell r="AB192">
            <v>41057</v>
          </cell>
          <cell r="AC192">
            <v>41093</v>
          </cell>
          <cell r="AD192" t="str">
            <v>H20年度赤字、申請書日付がが8/27につき、H23年度が実績であれば収益納付対象（確認中）
⇒初回提出は5月だったので、5月の申請日付に差し替え。H20赤字適用で収益納付不要</v>
          </cell>
          <cell r="AE192" t="str">
            <v>梶野</v>
          </cell>
          <cell r="AF192" t="str">
            <v>中間</v>
          </cell>
          <cell r="AG192">
            <v>41200</v>
          </cell>
          <cell r="AH192">
            <v>41201</v>
          </cell>
          <cell r="AI192">
            <v>41204</v>
          </cell>
          <cell r="AJ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t="str">
            <v/>
          </cell>
          <cell r="N193">
            <v>598754000</v>
          </cell>
          <cell r="O193">
            <v>0.25</v>
          </cell>
          <cell r="P193">
            <v>149688500</v>
          </cell>
          <cell r="Q193" t="str">
            <v>交付決定日</v>
          </cell>
          <cell r="R193">
            <v>41598</v>
          </cell>
          <cell r="S193" t="str">
            <v/>
          </cell>
          <cell r="T193">
            <v>598754000</v>
          </cell>
          <cell r="U193">
            <v>598754000</v>
          </cell>
          <cell r="V193">
            <v>0.25</v>
          </cell>
          <cell r="W193">
            <v>149688500</v>
          </cell>
          <cell r="X193">
            <v>0</v>
          </cell>
          <cell r="Y193">
            <v>0</v>
          </cell>
          <cell r="Z193" t="str">
            <v>不要</v>
          </cell>
          <cell r="AA193">
            <v>40959</v>
          </cell>
          <cell r="AB193">
            <v>40970</v>
          </cell>
          <cell r="AC193">
            <v>40982</v>
          </cell>
          <cell r="AD193" t="str">
            <v/>
          </cell>
          <cell r="AE193" t="str">
            <v>高本</v>
          </cell>
          <cell r="AF193" t="str">
            <v>米山</v>
          </cell>
          <cell r="AG193">
            <v>40990</v>
          </cell>
          <cell r="AH193">
            <v>40990</v>
          </cell>
          <cell r="AI193">
            <v>40994</v>
          </cell>
          <cell r="AJ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t="str">
            <v/>
          </cell>
          <cell r="N194">
            <v>520000000</v>
          </cell>
          <cell r="O194">
            <v>0.5</v>
          </cell>
          <cell r="P194">
            <v>260000000</v>
          </cell>
          <cell r="Q194">
            <v>40983</v>
          </cell>
          <cell r="R194">
            <v>41729</v>
          </cell>
          <cell r="S194" t="str">
            <v/>
          </cell>
          <cell r="T194">
            <v>570000000</v>
          </cell>
          <cell r="U194">
            <v>520000000</v>
          </cell>
          <cell r="V194">
            <v>0.5</v>
          </cell>
          <cell r="W194">
            <v>260000000</v>
          </cell>
          <cell r="X194">
            <v>0</v>
          </cell>
          <cell r="Y194">
            <v>0</v>
          </cell>
          <cell r="Z194" t="str">
            <v>要</v>
          </cell>
          <cell r="AA194">
            <v>40956</v>
          </cell>
          <cell r="AB194" t="str">
            <v/>
          </cell>
          <cell r="AC194" t="str">
            <v/>
          </cell>
          <cell r="AD194" t="str">
            <v/>
          </cell>
          <cell r="AE194" t="str">
            <v>米山</v>
          </cell>
          <cell r="AF194" t="str">
            <v>高本</v>
          </cell>
          <cell r="AG194">
            <v>40960</v>
          </cell>
          <cell r="AH194">
            <v>40961</v>
          </cell>
          <cell r="AI194">
            <v>40969</v>
          </cell>
          <cell r="AJ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t="str">
            <v/>
          </cell>
          <cell r="K195" t="str">
            <v/>
          </cell>
          <cell r="L195" t="str">
            <v/>
          </cell>
          <cell r="M195" t="str">
            <v/>
          </cell>
          <cell r="N195">
            <v>177000000</v>
          </cell>
          <cell r="O195">
            <v>0.25</v>
          </cell>
          <cell r="P195">
            <v>44250000</v>
          </cell>
          <cell r="Q195">
            <v>41061</v>
          </cell>
          <cell r="R195">
            <v>41364</v>
          </cell>
          <cell r="S195" t="str">
            <v/>
          </cell>
          <cell r="T195">
            <v>303000000</v>
          </cell>
          <cell r="U195">
            <v>177000000</v>
          </cell>
          <cell r="V195">
            <v>0.25</v>
          </cell>
          <cell r="W195">
            <v>44250000</v>
          </cell>
          <cell r="X195">
            <v>0</v>
          </cell>
          <cell r="Y195">
            <v>0</v>
          </cell>
          <cell r="Z195" t="str">
            <v>不要</v>
          </cell>
          <cell r="AA195">
            <v>41066</v>
          </cell>
          <cell r="AB195">
            <v>41061</v>
          </cell>
          <cell r="AC195">
            <v>41061</v>
          </cell>
          <cell r="AD195" t="str">
            <v/>
          </cell>
          <cell r="AE195" t="str">
            <v>梶野</v>
          </cell>
          <cell r="AF195" t="str">
            <v>中間</v>
          </cell>
          <cell r="AG195">
            <v>41086</v>
          </cell>
          <cell r="AH195">
            <v>41088</v>
          </cell>
          <cell r="AI195">
            <v>41088</v>
          </cell>
          <cell r="AJ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t="str">
            <v/>
          </cell>
          <cell r="N196">
            <v>836842000</v>
          </cell>
          <cell r="O196">
            <v>0.25</v>
          </cell>
          <cell r="P196">
            <v>209210500</v>
          </cell>
          <cell r="Q196">
            <v>40975</v>
          </cell>
          <cell r="R196">
            <v>41698</v>
          </cell>
          <cell r="S196" t="str">
            <v/>
          </cell>
          <cell r="T196">
            <v>836842000</v>
          </cell>
          <cell r="U196">
            <v>836842000</v>
          </cell>
          <cell r="V196">
            <v>0.25</v>
          </cell>
          <cell r="W196">
            <v>209210500</v>
          </cell>
          <cell r="X196">
            <v>0</v>
          </cell>
          <cell r="Y196">
            <v>0</v>
          </cell>
          <cell r="Z196" t="str">
            <v>要</v>
          </cell>
          <cell r="AA196">
            <v>40961</v>
          </cell>
          <cell r="AB196">
            <v>40960</v>
          </cell>
          <cell r="AC196">
            <v>40966</v>
          </cell>
          <cell r="AD196" t="str">
            <v/>
          </cell>
          <cell r="AE196" t="str">
            <v>米山</v>
          </cell>
          <cell r="AF196" t="str">
            <v>高本</v>
          </cell>
          <cell r="AG196">
            <v>40966</v>
          </cell>
          <cell r="AH196">
            <v>40967</v>
          </cell>
          <cell r="AI196">
            <v>40969</v>
          </cell>
          <cell r="AJ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t="str">
            <v/>
          </cell>
          <cell r="N197">
            <v>37000000000</v>
          </cell>
          <cell r="O197">
            <v>0.33333333333333331</v>
          </cell>
          <cell r="P197">
            <v>12333333333</v>
          </cell>
          <cell r="Q197">
            <v>40965</v>
          </cell>
          <cell r="R197">
            <v>41729</v>
          </cell>
          <cell r="S197" t="str">
            <v/>
          </cell>
          <cell r="T197">
            <v>35700000000</v>
          </cell>
          <cell r="U197">
            <v>35700000000</v>
          </cell>
          <cell r="V197">
            <v>0.33333333333333331</v>
          </cell>
          <cell r="W197">
            <v>11900000000</v>
          </cell>
          <cell r="X197">
            <v>1300000000</v>
          </cell>
          <cell r="Y197">
            <v>433333333</v>
          </cell>
          <cell r="Z197" t="str">
            <v>不要</v>
          </cell>
          <cell r="AA197">
            <v>40955</v>
          </cell>
          <cell r="AB197">
            <v>40959</v>
          </cell>
          <cell r="AC197" t="str">
            <v/>
          </cell>
          <cell r="AD197" t="str">
            <v/>
          </cell>
          <cell r="AE197" t="str">
            <v>米山</v>
          </cell>
          <cell r="AF197" t="str">
            <v>高本</v>
          </cell>
          <cell r="AG197">
            <v>41043</v>
          </cell>
          <cell r="AH197">
            <v>40961</v>
          </cell>
          <cell r="AI197">
            <v>41044</v>
          </cell>
          <cell r="AJ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t="str">
            <v/>
          </cell>
          <cell r="K198" t="str">
            <v/>
          </cell>
          <cell r="L198" t="str">
            <v/>
          </cell>
          <cell r="M198" t="str">
            <v/>
          </cell>
          <cell r="N198">
            <v>61500000</v>
          </cell>
          <cell r="O198">
            <v>0.25</v>
          </cell>
          <cell r="P198">
            <v>15375000</v>
          </cell>
          <cell r="Q198">
            <v>41122</v>
          </cell>
          <cell r="R198">
            <v>41361</v>
          </cell>
          <cell r="S198" t="str">
            <v/>
          </cell>
          <cell r="T198">
            <v>117500000</v>
          </cell>
          <cell r="U198">
            <v>61500000</v>
          </cell>
          <cell r="V198">
            <v>0.25</v>
          </cell>
          <cell r="W198">
            <v>15375000</v>
          </cell>
          <cell r="X198">
            <v>0</v>
          </cell>
          <cell r="Y198">
            <v>0</v>
          </cell>
          <cell r="Z198" t="str">
            <v/>
          </cell>
          <cell r="AA198">
            <v>41089</v>
          </cell>
          <cell r="AB198">
            <v>41089</v>
          </cell>
          <cell r="AC198">
            <v>711</v>
          </cell>
          <cell r="AD198" t="str">
            <v/>
          </cell>
          <cell r="AE198" t="str">
            <v>米山</v>
          </cell>
          <cell r="AF198" t="str">
            <v>高本</v>
          </cell>
          <cell r="AG198">
            <v>41127</v>
          </cell>
          <cell r="AH198">
            <v>41128</v>
          </cell>
          <cell r="AI198">
            <v>41128</v>
          </cell>
          <cell r="AJ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中間</v>
          </cell>
          <cell r="J199" t="str">
            <v/>
          </cell>
          <cell r="K199" t="str">
            <v/>
          </cell>
          <cell r="L199" t="str">
            <v/>
          </cell>
          <cell r="M199" t="str">
            <v/>
          </cell>
          <cell r="N199">
            <v>1235236000</v>
          </cell>
          <cell r="O199">
            <v>0.25</v>
          </cell>
          <cell r="P199">
            <v>308809000</v>
          </cell>
          <cell r="Q199" t="str">
            <v/>
          </cell>
          <cell r="R199" t="str">
            <v/>
          </cell>
          <cell r="S199" t="str">
            <v/>
          </cell>
          <cell r="T199" t="str">
            <v/>
          </cell>
          <cell r="U199" t="str">
            <v/>
          </cell>
          <cell r="V199">
            <v>0.25</v>
          </cell>
          <cell r="W199" t="str">
            <v/>
          </cell>
          <cell r="X199" t="str">
            <v/>
          </cell>
          <cell r="Y199" t="str">
            <v/>
          </cell>
          <cell r="Z199" t="str">
            <v/>
          </cell>
          <cell r="AA199" t="str">
            <v/>
          </cell>
          <cell r="AB199">
            <v>41162</v>
          </cell>
          <cell r="AC199">
            <v>41204</v>
          </cell>
          <cell r="AD199" t="str">
            <v>（8/24）4億近く減額。交付決定9/20を目標にしている。</v>
          </cell>
          <cell r="AE199" t="str">
            <v/>
          </cell>
          <cell r="AF199" t="str">
            <v/>
          </cell>
          <cell r="AG199" t="str">
            <v/>
          </cell>
          <cell r="AH199" t="str">
            <v/>
          </cell>
          <cell r="AI199" t="str">
            <v/>
          </cell>
          <cell r="AJ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v>2859000000</v>
          </cell>
          <cell r="O200">
            <v>0.16666666666666666</v>
          </cell>
          <cell r="P200">
            <v>476500000</v>
          </cell>
          <cell r="Q200" t="str">
            <v/>
          </cell>
          <cell r="R200" t="str">
            <v/>
          </cell>
          <cell r="S200" t="str">
            <v/>
          </cell>
          <cell r="T200" t="str">
            <v/>
          </cell>
          <cell r="U200" t="str">
            <v/>
          </cell>
          <cell r="V200">
            <v>0.16666666666666666</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t="str">
            <v/>
          </cell>
          <cell r="N201">
            <v>560500000</v>
          </cell>
          <cell r="O201">
            <v>0.25</v>
          </cell>
          <cell r="P201">
            <v>140125000</v>
          </cell>
          <cell r="Q201">
            <v>40969</v>
          </cell>
          <cell r="R201">
            <v>41729</v>
          </cell>
          <cell r="S201" t="str">
            <v/>
          </cell>
          <cell r="T201">
            <v>570000000</v>
          </cell>
          <cell r="U201">
            <v>560500000</v>
          </cell>
          <cell r="V201">
            <v>0.25</v>
          </cell>
          <cell r="W201">
            <v>140125000</v>
          </cell>
          <cell r="X201">
            <v>0</v>
          </cell>
          <cell r="Y201">
            <v>0</v>
          </cell>
          <cell r="Z201" t="str">
            <v>要</v>
          </cell>
          <cell r="AA201">
            <v>40966</v>
          </cell>
          <cell r="AB201">
            <v>40968</v>
          </cell>
          <cell r="AC201">
            <v>40973</v>
          </cell>
          <cell r="AD201" t="str">
            <v/>
          </cell>
          <cell r="AE201" t="str">
            <v>梶野</v>
          </cell>
          <cell r="AF201" t="str">
            <v>中間</v>
          </cell>
          <cell r="AG201">
            <v>40974</v>
          </cell>
          <cell r="AH201">
            <v>40975</v>
          </cell>
          <cell r="AI201">
            <v>40976</v>
          </cell>
          <cell r="AJ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v>5651878000</v>
          </cell>
          <cell r="O202">
            <v>0.25</v>
          </cell>
          <cell r="P202">
            <v>1412969500</v>
          </cell>
          <cell r="Q202" t="str">
            <v/>
          </cell>
          <cell r="R202" t="str">
            <v/>
          </cell>
          <cell r="S202" t="str">
            <v/>
          </cell>
          <cell r="T202" t="str">
            <v/>
          </cell>
          <cell r="U202" t="str">
            <v/>
          </cell>
          <cell r="V202">
            <v>0.25</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t="str">
            <v/>
          </cell>
          <cell r="K203" t="str">
            <v/>
          </cell>
          <cell r="L203" t="str">
            <v/>
          </cell>
          <cell r="M203" t="str">
            <v/>
          </cell>
          <cell r="N203">
            <v>5914000000</v>
          </cell>
          <cell r="O203">
            <v>0.25</v>
          </cell>
          <cell r="P203">
            <v>1478500000</v>
          </cell>
          <cell r="Q203">
            <v>41018</v>
          </cell>
          <cell r="R203">
            <v>42094</v>
          </cell>
          <cell r="S203" t="str">
            <v>○</v>
          </cell>
          <cell r="T203">
            <v>5914000000</v>
          </cell>
          <cell r="U203">
            <v>5914000000</v>
          </cell>
          <cell r="V203">
            <v>0.25</v>
          </cell>
          <cell r="W203">
            <v>1478500000</v>
          </cell>
          <cell r="X203">
            <v>0</v>
          </cell>
          <cell r="Y203">
            <v>0</v>
          </cell>
          <cell r="Z203" t="str">
            <v>不要</v>
          </cell>
          <cell r="AA203">
            <v>41018</v>
          </cell>
          <cell r="AB203">
            <v>41023</v>
          </cell>
          <cell r="AC203" t="str">
            <v/>
          </cell>
          <cell r="AD203" t="str">
            <v>・H26年3月末をオーバーする申請。→2012/4/3METI確認済。</v>
          </cell>
          <cell r="AE203" t="str">
            <v>栗生澤</v>
          </cell>
          <cell r="AF203" t="str">
            <v>中田</v>
          </cell>
          <cell r="AG203">
            <v>41043</v>
          </cell>
          <cell r="AH203">
            <v>41044</v>
          </cell>
          <cell r="AI203">
            <v>41044</v>
          </cell>
          <cell r="AJ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t="str">
            <v/>
          </cell>
          <cell r="N204">
            <v>4844850000</v>
          </cell>
          <cell r="O204">
            <v>0.25</v>
          </cell>
          <cell r="P204">
            <v>1211212500</v>
          </cell>
          <cell r="Q204" t="str">
            <v>交付決定日</v>
          </cell>
          <cell r="R204">
            <v>41729</v>
          </cell>
          <cell r="S204" t="str">
            <v/>
          </cell>
          <cell r="T204">
            <v>5194850000</v>
          </cell>
          <cell r="U204">
            <v>4844850000</v>
          </cell>
          <cell r="V204">
            <v>0.25</v>
          </cell>
          <cell r="W204">
            <v>1211212500</v>
          </cell>
          <cell r="X204">
            <v>0</v>
          </cell>
          <cell r="Y204">
            <v>0</v>
          </cell>
          <cell r="Z204" t="str">
            <v>不要</v>
          </cell>
          <cell r="AA204">
            <v>40974</v>
          </cell>
          <cell r="AB204">
            <v>40975</v>
          </cell>
          <cell r="AC204" t="str">
            <v/>
          </cell>
          <cell r="AD204" t="str">
            <v/>
          </cell>
          <cell r="AE204" t="str">
            <v>米山</v>
          </cell>
          <cell r="AF204" t="str">
            <v>高本</v>
          </cell>
          <cell r="AG204">
            <v>40980</v>
          </cell>
          <cell r="AH204">
            <v>40981</v>
          </cell>
          <cell r="AI204">
            <v>40983</v>
          </cell>
          <cell r="AJ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41044</v>
          </cell>
          <cell r="K205">
            <v>41090</v>
          </cell>
          <cell r="L205" t="str">
            <v/>
          </cell>
          <cell r="M205" t="str">
            <v/>
          </cell>
          <cell r="N205">
            <v>181228000</v>
          </cell>
          <cell r="O205">
            <v>0.16666666666666666</v>
          </cell>
          <cell r="P205">
            <v>30204666</v>
          </cell>
          <cell r="Q205">
            <v>41177</v>
          </cell>
          <cell r="R205">
            <v>41729</v>
          </cell>
          <cell r="S205" t="str">
            <v/>
          </cell>
          <cell r="T205">
            <v>168600042</v>
          </cell>
          <cell r="U205">
            <v>168600042</v>
          </cell>
          <cell r="V205">
            <v>0.16666666666666666</v>
          </cell>
          <cell r="W205">
            <v>28100005</v>
          </cell>
          <cell r="X205">
            <v>12627958</v>
          </cell>
          <cell r="Y205">
            <v>2104661</v>
          </cell>
          <cell r="Z205" t="str">
            <v>不要</v>
          </cell>
          <cell r="AA205">
            <v>41166</v>
          </cell>
          <cell r="AB205">
            <v>40984</v>
          </cell>
          <cell r="AC205">
            <v>41173</v>
          </cell>
          <cell r="AD205" t="str">
            <v>・応募時点からの減額については見積もりの精査の結果であることを確認済。
・交付決定日は9月25日で合意済み</v>
          </cell>
          <cell r="AE205" t="str">
            <v>宮田</v>
          </cell>
          <cell r="AF205" t="str">
            <v>米山</v>
          </cell>
          <cell r="AG205">
            <v>41184</v>
          </cell>
          <cell r="AH205">
            <v>41177</v>
          </cell>
          <cell r="AI205">
            <v>41194</v>
          </cell>
          <cell r="AJ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t="str">
            <v/>
          </cell>
          <cell r="N206">
            <v>26150000</v>
          </cell>
          <cell r="O206">
            <v>0.25</v>
          </cell>
          <cell r="P206">
            <v>6537500</v>
          </cell>
          <cell r="Q206">
            <v>41000</v>
          </cell>
          <cell r="R206">
            <v>41364</v>
          </cell>
          <cell r="S206" t="str">
            <v/>
          </cell>
          <cell r="T206">
            <v>37650000</v>
          </cell>
          <cell r="U206">
            <v>26150000</v>
          </cell>
          <cell r="V206">
            <v>0.25</v>
          </cell>
          <cell r="W206">
            <v>6537500</v>
          </cell>
          <cell r="X206">
            <v>0</v>
          </cell>
          <cell r="Y206">
            <v>0</v>
          </cell>
          <cell r="Z206" t="str">
            <v>不要</v>
          </cell>
          <cell r="AA206">
            <v>40955</v>
          </cell>
          <cell r="AB206">
            <v>40955</v>
          </cell>
          <cell r="AC206">
            <v>40957</v>
          </cell>
          <cell r="AD206" t="str">
            <v/>
          </cell>
          <cell r="AE206" t="str">
            <v>宮田</v>
          </cell>
          <cell r="AF206" t="str">
            <v>栗生澤</v>
          </cell>
          <cell r="AG206">
            <v>40963</v>
          </cell>
          <cell r="AH206">
            <v>40966</v>
          </cell>
          <cell r="AI206">
            <v>40969</v>
          </cell>
          <cell r="AJ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t="str">
            <v/>
          </cell>
          <cell r="N207">
            <v>10057146000</v>
          </cell>
          <cell r="O207">
            <v>0.16666666666666666</v>
          </cell>
          <cell r="P207">
            <v>1676191000</v>
          </cell>
          <cell r="Q207">
            <v>40940</v>
          </cell>
          <cell r="R207">
            <v>41729</v>
          </cell>
          <cell r="S207" t="str">
            <v/>
          </cell>
          <cell r="T207">
            <v>10057146000</v>
          </cell>
          <cell r="U207">
            <v>10057146000</v>
          </cell>
          <cell r="V207">
            <v>0.16666666666666666</v>
          </cell>
          <cell r="W207">
            <v>1676191000</v>
          </cell>
          <cell r="X207">
            <v>0</v>
          </cell>
          <cell r="Y207">
            <v>0</v>
          </cell>
          <cell r="Z207" t="str">
            <v>不要</v>
          </cell>
          <cell r="AA207">
            <v>40956</v>
          </cell>
          <cell r="AB207">
            <v>40962</v>
          </cell>
          <cell r="AC207">
            <v>40970</v>
          </cell>
          <cell r="AD207" t="str">
            <v/>
          </cell>
          <cell r="AE207" t="str">
            <v>中間</v>
          </cell>
          <cell r="AF207" t="str">
            <v>中間</v>
          </cell>
          <cell r="AG207">
            <v>40976</v>
          </cell>
          <cell r="AH207">
            <v>40977</v>
          </cell>
          <cell r="AI207">
            <v>40983</v>
          </cell>
          <cell r="AJ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t="str">
            <v/>
          </cell>
          <cell r="K208" t="str">
            <v/>
          </cell>
          <cell r="L208" t="str">
            <v/>
          </cell>
          <cell r="M208" t="str">
            <v/>
          </cell>
          <cell r="N208">
            <v>4662000000</v>
          </cell>
          <cell r="O208">
            <v>0.66666666666666663</v>
          </cell>
          <cell r="P208">
            <v>3108000000</v>
          </cell>
          <cell r="Q208">
            <v>41000</v>
          </cell>
          <cell r="R208">
            <v>41729</v>
          </cell>
          <cell r="S208" t="str">
            <v/>
          </cell>
          <cell r="T208">
            <v>6724062000</v>
          </cell>
          <cell r="U208">
            <v>4662000000</v>
          </cell>
          <cell r="V208">
            <v>0.66666666666666663</v>
          </cell>
          <cell r="W208">
            <v>3107999999</v>
          </cell>
          <cell r="X208">
            <v>0</v>
          </cell>
          <cell r="Y208">
            <v>1</v>
          </cell>
          <cell r="Z208" t="str">
            <v>不要</v>
          </cell>
          <cell r="AA208">
            <v>40990</v>
          </cell>
          <cell r="AB208">
            <v>40991</v>
          </cell>
          <cell r="AC208">
            <v>41120</v>
          </cell>
          <cell r="AD208" t="str">
            <v/>
          </cell>
          <cell r="AE208" t="str">
            <v>中田</v>
          </cell>
          <cell r="AF208" t="str">
            <v>宮田</v>
          </cell>
          <cell r="AG208">
            <v>41054</v>
          </cell>
          <cell r="AH208">
            <v>41044</v>
          </cell>
          <cell r="AI208">
            <v>41061</v>
          </cell>
          <cell r="AJ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t="str">
            <v/>
          </cell>
          <cell r="K209" t="str">
            <v/>
          </cell>
          <cell r="L209" t="str">
            <v/>
          </cell>
          <cell r="M209" t="str">
            <v/>
          </cell>
          <cell r="N209">
            <v>7150000000</v>
          </cell>
          <cell r="O209">
            <v>0.16666666666666666</v>
          </cell>
          <cell r="P209">
            <v>1191666666</v>
          </cell>
          <cell r="Q209">
            <v>40909</v>
          </cell>
          <cell r="R209">
            <v>42094</v>
          </cell>
          <cell r="S209" t="str">
            <v>○</v>
          </cell>
          <cell r="T209">
            <v>9789200000</v>
          </cell>
          <cell r="U209">
            <v>7150000000</v>
          </cell>
          <cell r="V209">
            <v>0.16666666666666666</v>
          </cell>
          <cell r="W209">
            <v>1191666666</v>
          </cell>
          <cell r="X209">
            <v>0</v>
          </cell>
          <cell r="Y209">
            <v>0</v>
          </cell>
          <cell r="Z209" t="str">
            <v>不要</v>
          </cell>
          <cell r="AA209">
            <v>40990</v>
          </cell>
          <cell r="AB209">
            <v>40991</v>
          </cell>
          <cell r="AC209" t="str">
            <v>○</v>
          </cell>
          <cell r="AD209" t="str">
            <v>H26年3月末をオーバーする申請。長期となる理由書も受領済み。（2012/5/15METI確認済）</v>
          </cell>
          <cell r="AE209" t="str">
            <v>栗生澤</v>
          </cell>
          <cell r="AF209" t="str">
            <v>中田</v>
          </cell>
          <cell r="AG209">
            <v>41054</v>
          </cell>
          <cell r="AH209">
            <v>41044</v>
          </cell>
          <cell r="AI209">
            <v>41061</v>
          </cell>
          <cell r="AJ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t="str">
            <v/>
          </cell>
          <cell r="N210">
            <v>116600000</v>
          </cell>
          <cell r="O210">
            <v>0.25</v>
          </cell>
          <cell r="P210">
            <v>29150000</v>
          </cell>
          <cell r="Q210">
            <v>40969</v>
          </cell>
          <cell r="R210">
            <v>41364</v>
          </cell>
          <cell r="S210" t="str">
            <v/>
          </cell>
          <cell r="T210">
            <v>125900000</v>
          </cell>
          <cell r="U210">
            <v>112400000</v>
          </cell>
          <cell r="V210">
            <v>0.25</v>
          </cell>
          <cell r="W210">
            <v>28100000</v>
          </cell>
          <cell r="X210">
            <v>4200000</v>
          </cell>
          <cell r="Y210">
            <v>1050000</v>
          </cell>
          <cell r="Z210" t="str">
            <v>不要</v>
          </cell>
          <cell r="AA210">
            <v>40962</v>
          </cell>
          <cell r="AB210">
            <v>40959</v>
          </cell>
          <cell r="AC210">
            <v>40966</v>
          </cell>
          <cell r="AD210" t="str">
            <v/>
          </cell>
          <cell r="AE210" t="str">
            <v>宮田</v>
          </cell>
          <cell r="AF210" t="str">
            <v>米山</v>
          </cell>
          <cell r="AG210">
            <v>40966</v>
          </cell>
          <cell r="AH210">
            <v>40967</v>
          </cell>
          <cell r="AI210">
            <v>40969</v>
          </cell>
          <cell r="AJ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v>69400000</v>
          </cell>
          <cell r="O211">
            <v>0.25</v>
          </cell>
          <cell r="P211">
            <v>17350000</v>
          </cell>
          <cell r="Q211" t="str">
            <v/>
          </cell>
          <cell r="R211" t="str">
            <v/>
          </cell>
          <cell r="S211" t="str">
            <v/>
          </cell>
          <cell r="T211" t="str">
            <v/>
          </cell>
          <cell r="U211" t="str">
            <v/>
          </cell>
          <cell r="V211">
            <v>0.25</v>
          </cell>
          <cell r="W211" t="str">
            <v/>
          </cell>
          <cell r="X211" t="str">
            <v/>
          </cell>
          <cell r="Y211" t="str">
            <v/>
          </cell>
          <cell r="Z211" t="str">
            <v/>
          </cell>
          <cell r="AA211" t="str">
            <v/>
          </cell>
          <cell r="AB211">
            <v>41099</v>
          </cell>
          <cell r="AC211" t="str">
            <v/>
          </cell>
          <cell r="AD211" t="str">
            <v>・（2012/07/25）辞退連絡あり。</v>
          </cell>
          <cell r="AE211" t="str">
            <v>高本</v>
          </cell>
          <cell r="AF211" t="str">
            <v>宮田</v>
          </cell>
          <cell r="AG211" t="str">
            <v/>
          </cell>
          <cell r="AH211" t="str">
            <v/>
          </cell>
          <cell r="AI211" t="str">
            <v/>
          </cell>
          <cell r="AJ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t="str">
            <v/>
          </cell>
          <cell r="K212" t="str">
            <v/>
          </cell>
          <cell r="L212" t="str">
            <v/>
          </cell>
          <cell r="M212" t="str">
            <v/>
          </cell>
          <cell r="N212">
            <v>3024000000</v>
          </cell>
          <cell r="O212">
            <v>0.16666666666666666</v>
          </cell>
          <cell r="P212">
            <v>504000000</v>
          </cell>
          <cell r="Q212">
            <v>40973</v>
          </cell>
          <cell r="R212">
            <v>41153</v>
          </cell>
          <cell r="S212" t="str">
            <v/>
          </cell>
          <cell r="T212">
            <v>3024000000</v>
          </cell>
          <cell r="U212">
            <v>3024000000</v>
          </cell>
          <cell r="V212">
            <v>0.16666666666666666</v>
          </cell>
          <cell r="W212">
            <v>504000000</v>
          </cell>
          <cell r="X212">
            <v>0</v>
          </cell>
          <cell r="Y212">
            <v>0</v>
          </cell>
          <cell r="Z212" t="str">
            <v>不要</v>
          </cell>
          <cell r="AA212">
            <v>40962</v>
          </cell>
          <cell r="AB212">
            <v>40968</v>
          </cell>
          <cell r="AC212" t="str">
            <v>到着</v>
          </cell>
          <cell r="AD212" t="str">
            <v/>
          </cell>
          <cell r="AE212" t="str">
            <v>梶野</v>
          </cell>
          <cell r="AF212" t="str">
            <v>中間</v>
          </cell>
          <cell r="AG212">
            <v>41026</v>
          </cell>
          <cell r="AH212">
            <v>41029</v>
          </cell>
          <cell r="AI212">
            <v>41031</v>
          </cell>
          <cell r="AJ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t="str">
            <v/>
          </cell>
          <cell r="N213">
            <v>1677406000</v>
          </cell>
          <cell r="O213">
            <v>0.25</v>
          </cell>
          <cell r="P213">
            <v>419351500</v>
          </cell>
          <cell r="Q213">
            <v>40969</v>
          </cell>
          <cell r="R213">
            <v>41364</v>
          </cell>
          <cell r="S213" t="str">
            <v/>
          </cell>
          <cell r="T213">
            <v>1949409000</v>
          </cell>
          <cell r="U213">
            <v>1677406000</v>
          </cell>
          <cell r="V213">
            <v>0.25</v>
          </cell>
          <cell r="W213">
            <v>419351500</v>
          </cell>
          <cell r="X213">
            <v>0</v>
          </cell>
          <cell r="Y213">
            <v>0</v>
          </cell>
          <cell r="Z213" t="str">
            <v>要</v>
          </cell>
          <cell r="AA213">
            <v>40956</v>
          </cell>
          <cell r="AB213">
            <v>40960</v>
          </cell>
          <cell r="AC213">
            <v>40965</v>
          </cell>
          <cell r="AD213" t="str">
            <v>クリーンルームの扱い</v>
          </cell>
          <cell r="AE213" t="str">
            <v>梶野</v>
          </cell>
          <cell r="AF213" t="str">
            <v>中間</v>
          </cell>
          <cell r="AG213">
            <v>40974</v>
          </cell>
          <cell r="AH213">
            <v>40975</v>
          </cell>
          <cell r="AI213">
            <v>40976</v>
          </cell>
          <cell r="AJ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t="str">
            <v/>
          </cell>
          <cell r="N214">
            <v>635000000</v>
          </cell>
          <cell r="O214">
            <v>0.33333333333333331</v>
          </cell>
          <cell r="P214">
            <v>211666666</v>
          </cell>
          <cell r="Q214">
            <v>40978</v>
          </cell>
          <cell r="R214">
            <v>41729</v>
          </cell>
          <cell r="S214" t="str">
            <v/>
          </cell>
          <cell r="T214">
            <v>1035000000</v>
          </cell>
          <cell r="U214">
            <v>635000000</v>
          </cell>
          <cell r="V214">
            <v>0.33333333333333331</v>
          </cell>
          <cell r="W214">
            <v>211666659</v>
          </cell>
          <cell r="X214">
            <v>0</v>
          </cell>
          <cell r="Y214">
            <v>7</v>
          </cell>
          <cell r="Z214" t="str">
            <v>要</v>
          </cell>
          <cell r="AA214">
            <v>40955</v>
          </cell>
          <cell r="AB214">
            <v>40956</v>
          </cell>
          <cell r="AC214">
            <v>40966</v>
          </cell>
          <cell r="AD214" t="str">
            <v/>
          </cell>
          <cell r="AE214" t="str">
            <v>中田</v>
          </cell>
          <cell r="AF214" t="str">
            <v>中田</v>
          </cell>
          <cell r="AG214">
            <v>40966</v>
          </cell>
          <cell r="AH214">
            <v>40967</v>
          </cell>
          <cell r="AI214">
            <v>40969</v>
          </cell>
          <cell r="AJ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t="str">
            <v/>
          </cell>
          <cell r="N215">
            <v>19184950000</v>
          </cell>
          <cell r="O215">
            <v>0.16666666666666666</v>
          </cell>
          <cell r="P215">
            <v>3197491666</v>
          </cell>
          <cell r="Q215" t="str">
            <v>交付決定日</v>
          </cell>
          <cell r="R215">
            <v>41729</v>
          </cell>
          <cell r="S215" t="str">
            <v/>
          </cell>
          <cell r="T215">
            <v>24355774000</v>
          </cell>
          <cell r="U215">
            <v>19184950000</v>
          </cell>
          <cell r="V215">
            <v>0.16666666666666666</v>
          </cell>
          <cell r="W215">
            <v>3197490000</v>
          </cell>
          <cell r="X215">
            <v>0</v>
          </cell>
          <cell r="Y215">
            <v>1666</v>
          </cell>
          <cell r="Z215" t="str">
            <v>要</v>
          </cell>
          <cell r="AA215">
            <v>40954</v>
          </cell>
          <cell r="AB215">
            <v>40959</v>
          </cell>
          <cell r="AC215">
            <v>40963</v>
          </cell>
          <cell r="AD215" t="str">
            <v>収益納付についてはMETI及びSDPで協議済み。</v>
          </cell>
          <cell r="AE215" t="str">
            <v>梶野</v>
          </cell>
          <cell r="AF215" t="str">
            <v>中間</v>
          </cell>
          <cell r="AG215">
            <v>41054</v>
          </cell>
          <cell r="AH215">
            <v>41057</v>
          </cell>
          <cell r="AI215">
            <v>41061</v>
          </cell>
          <cell r="AJ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t="str">
            <v/>
          </cell>
          <cell r="N216">
            <v>1356749586</v>
          </cell>
          <cell r="O216">
            <v>0.25</v>
          </cell>
          <cell r="P216">
            <v>339187396</v>
          </cell>
          <cell r="Q216">
            <v>40974</v>
          </cell>
          <cell r="R216">
            <v>41486</v>
          </cell>
          <cell r="S216" t="str">
            <v/>
          </cell>
          <cell r="T216">
            <v>3800000000</v>
          </cell>
          <cell r="U216">
            <v>1356749586</v>
          </cell>
          <cell r="V216">
            <v>0.25</v>
          </cell>
          <cell r="W216">
            <v>339187396</v>
          </cell>
          <cell r="X216">
            <v>0</v>
          </cell>
          <cell r="Y216">
            <v>0</v>
          </cell>
          <cell r="Z216" t="str">
            <v>不要</v>
          </cell>
          <cell r="AA216">
            <v>40952</v>
          </cell>
          <cell r="AB216">
            <v>40952</v>
          </cell>
          <cell r="AC216" t="str">
            <v/>
          </cell>
          <cell r="AD216" t="str">
            <v/>
          </cell>
          <cell r="AE216" t="str">
            <v>中田</v>
          </cell>
          <cell r="AF216" t="str">
            <v>栗生澤</v>
          </cell>
          <cell r="AG216">
            <v>40960</v>
          </cell>
          <cell r="AH216">
            <v>40961</v>
          </cell>
          <cell r="AI216">
            <v>40969</v>
          </cell>
          <cell r="AJ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t="str">
            <v/>
          </cell>
          <cell r="N217">
            <v>8802000000</v>
          </cell>
          <cell r="O217">
            <v>0.16666666666666666</v>
          </cell>
          <cell r="P217">
            <v>1467000000</v>
          </cell>
          <cell r="Q217">
            <v>40998</v>
          </cell>
          <cell r="R217">
            <v>41729</v>
          </cell>
          <cell r="S217" t="str">
            <v/>
          </cell>
          <cell r="T217">
            <v>8974000000</v>
          </cell>
          <cell r="U217">
            <v>8802000000</v>
          </cell>
          <cell r="V217">
            <v>0.16666666666666666</v>
          </cell>
          <cell r="W217">
            <v>1467000000</v>
          </cell>
          <cell r="X217">
            <v>0</v>
          </cell>
          <cell r="Y217">
            <v>0</v>
          </cell>
          <cell r="Z217" t="str">
            <v>要</v>
          </cell>
          <cell r="AA217">
            <v>40977</v>
          </cell>
          <cell r="AB217">
            <v>40981</v>
          </cell>
          <cell r="AC217" t="str">
            <v/>
          </cell>
          <cell r="AD217" t="str">
            <v>（2012/9/10）担保の申請についての相談対応。
近々、担当者変更の連絡がある。</v>
          </cell>
          <cell r="AE217" t="str">
            <v>高本</v>
          </cell>
          <cell r="AF217" t="str">
            <v>米山</v>
          </cell>
          <cell r="AG217">
            <v>40990</v>
          </cell>
          <cell r="AH217">
            <v>40991</v>
          </cell>
          <cell r="AI217">
            <v>40994</v>
          </cell>
          <cell r="AJ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t="str">
            <v/>
          </cell>
          <cell r="N218">
            <v>9400000000</v>
          </cell>
          <cell r="O218">
            <v>0.33333333333333331</v>
          </cell>
          <cell r="P218">
            <v>3133333333</v>
          </cell>
          <cell r="Q218">
            <v>40969</v>
          </cell>
          <cell r="R218">
            <v>41547</v>
          </cell>
          <cell r="S218" t="str">
            <v/>
          </cell>
          <cell r="T218">
            <v>9400000000</v>
          </cell>
          <cell r="U218">
            <v>8100000000</v>
          </cell>
          <cell r="V218">
            <v>0.33333333333333331</v>
          </cell>
          <cell r="W218">
            <v>2700000000</v>
          </cell>
          <cell r="X218">
            <v>1300000000</v>
          </cell>
          <cell r="Y218">
            <v>433333333</v>
          </cell>
          <cell r="Z218" t="str">
            <v>要確認</v>
          </cell>
          <cell r="AA218">
            <v>40961</v>
          </cell>
          <cell r="AB218">
            <v>40959</v>
          </cell>
          <cell r="AC218" t="str">
            <v/>
          </cell>
          <cell r="AD218" t="str">
            <v/>
          </cell>
          <cell r="AE218" t="str">
            <v>高本</v>
          </cell>
          <cell r="AF218" t="str">
            <v>米山</v>
          </cell>
          <cell r="AG218">
            <v>41043</v>
          </cell>
          <cell r="AH218">
            <v>40968</v>
          </cell>
          <cell r="AI218">
            <v>41044</v>
          </cell>
          <cell r="AJ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t="str">
            <v/>
          </cell>
          <cell r="N219">
            <v>200000000</v>
          </cell>
          <cell r="O219">
            <v>0.16666666666666666</v>
          </cell>
          <cell r="P219">
            <v>33333333</v>
          </cell>
          <cell r="Q219">
            <v>40984</v>
          </cell>
          <cell r="R219">
            <v>41274</v>
          </cell>
          <cell r="S219" t="str">
            <v/>
          </cell>
          <cell r="T219">
            <v>740000000</v>
          </cell>
          <cell r="U219">
            <v>200000000</v>
          </cell>
          <cell r="V219">
            <v>0.16666666666666666</v>
          </cell>
          <cell r="W219">
            <v>33333000</v>
          </cell>
          <cell r="X219">
            <v>0</v>
          </cell>
          <cell r="Y219">
            <v>333</v>
          </cell>
          <cell r="Z219" t="str">
            <v>要</v>
          </cell>
          <cell r="AA219">
            <v>40959</v>
          </cell>
          <cell r="AB219">
            <v>40960</v>
          </cell>
          <cell r="AC219">
            <v>40970</v>
          </cell>
          <cell r="AD219" t="str">
            <v/>
          </cell>
          <cell r="AE219" t="str">
            <v>栗生澤</v>
          </cell>
          <cell r="AF219" t="str">
            <v>中田</v>
          </cell>
          <cell r="AG219">
            <v>40974</v>
          </cell>
          <cell r="AH219">
            <v>40975</v>
          </cell>
          <cell r="AI219">
            <v>40976</v>
          </cell>
          <cell r="AJ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t="str">
            <v/>
          </cell>
          <cell r="K220" t="str">
            <v/>
          </cell>
          <cell r="L220" t="str">
            <v/>
          </cell>
          <cell r="M220" t="str">
            <v/>
          </cell>
          <cell r="N220">
            <v>303974960</v>
          </cell>
          <cell r="O220">
            <v>0.16666666666666666</v>
          </cell>
          <cell r="P220">
            <v>50662493</v>
          </cell>
          <cell r="Q220">
            <v>41001</v>
          </cell>
          <cell r="R220">
            <v>41360</v>
          </cell>
          <cell r="S220" t="str">
            <v/>
          </cell>
          <cell r="T220">
            <v>303974960</v>
          </cell>
          <cell r="U220">
            <v>18700000</v>
          </cell>
          <cell r="V220">
            <v>0.16666666666666666</v>
          </cell>
          <cell r="W220">
            <v>3116666</v>
          </cell>
          <cell r="X220">
            <v>285274960</v>
          </cell>
          <cell r="Y220">
            <v>47545827</v>
          </cell>
          <cell r="Z220" t="str">
            <v>要</v>
          </cell>
          <cell r="AA220">
            <v>41004</v>
          </cell>
          <cell r="AB220">
            <v>41011</v>
          </cell>
          <cell r="AC220" t="str">
            <v/>
          </cell>
          <cell r="AD220" t="str">
            <v>（5/15）大幅減額について、METI確認済み（※応募前に発注済みだったとのこと）</v>
          </cell>
          <cell r="AE220" t="str">
            <v>栗生澤</v>
          </cell>
          <cell r="AF220" t="str">
            <v>中田</v>
          </cell>
          <cell r="AG220">
            <v>41086</v>
          </cell>
          <cell r="AH220">
            <v>41044</v>
          </cell>
          <cell r="AI220">
            <v>41088</v>
          </cell>
          <cell r="AJ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t="str">
            <v/>
          </cell>
          <cell r="N221">
            <v>5077000000</v>
          </cell>
          <cell r="O221">
            <v>0.16666666666666666</v>
          </cell>
          <cell r="P221">
            <v>846166666</v>
          </cell>
          <cell r="Q221" t="str">
            <v>交付決定日</v>
          </cell>
          <cell r="R221">
            <v>41729</v>
          </cell>
          <cell r="S221" t="str">
            <v/>
          </cell>
          <cell r="T221">
            <v>5427000000</v>
          </cell>
          <cell r="U221">
            <v>5077000000</v>
          </cell>
          <cell r="V221">
            <v>0.16666666666666666</v>
          </cell>
          <cell r="W221">
            <v>846166665</v>
          </cell>
          <cell r="X221">
            <v>0</v>
          </cell>
          <cell r="Y221">
            <v>1</v>
          </cell>
          <cell r="Z221" t="str">
            <v>不要</v>
          </cell>
          <cell r="AA221">
            <v>40970</v>
          </cell>
          <cell r="AB221">
            <v>40962</v>
          </cell>
          <cell r="AC221">
            <v>40973</v>
          </cell>
          <cell r="AD221" t="str">
            <v/>
          </cell>
          <cell r="AE221" t="str">
            <v>高本</v>
          </cell>
          <cell r="AF221" t="str">
            <v>米山</v>
          </cell>
          <cell r="AG221">
            <v>40976</v>
          </cell>
          <cell r="AH221">
            <v>40977</v>
          </cell>
          <cell r="AI221">
            <v>40983</v>
          </cell>
          <cell r="AJ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t="str">
            <v/>
          </cell>
          <cell r="K222" t="str">
            <v/>
          </cell>
          <cell r="L222" t="str">
            <v/>
          </cell>
          <cell r="M222" t="str">
            <v/>
          </cell>
          <cell r="N222">
            <v>8520000000</v>
          </cell>
          <cell r="O222">
            <v>0.16666666666666666</v>
          </cell>
          <cell r="P222">
            <v>1420000000</v>
          </cell>
          <cell r="Q222">
            <v>41059</v>
          </cell>
          <cell r="R222">
            <v>41639</v>
          </cell>
          <cell r="S222" t="str">
            <v/>
          </cell>
          <cell r="T222">
            <v>4172700000</v>
          </cell>
          <cell r="U222">
            <v>2104113543</v>
          </cell>
          <cell r="V222">
            <v>0.16666666666666666</v>
          </cell>
          <cell r="W222">
            <v>350685582</v>
          </cell>
          <cell r="X222">
            <v>6415886457</v>
          </cell>
          <cell r="Y222">
            <v>1069314418</v>
          </cell>
          <cell r="Z222" t="str">
            <v>要</v>
          </cell>
          <cell r="AA222">
            <v>41043</v>
          </cell>
          <cell r="AB222">
            <v>41007</v>
          </cell>
          <cell r="AC222">
            <v>41085</v>
          </cell>
          <cell r="AD222" t="str">
            <v>（6/26）減額METI確認済み（5/28メール）</v>
          </cell>
          <cell r="AE222" t="str">
            <v>中間</v>
          </cell>
          <cell r="AF222" t="str">
            <v>梶野</v>
          </cell>
          <cell r="AG222">
            <v>41086</v>
          </cell>
          <cell r="AH222">
            <v>41057</v>
          </cell>
          <cell r="AI222">
            <v>41088</v>
          </cell>
          <cell r="AJ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t="str">
            <v/>
          </cell>
          <cell r="N223">
            <v>2590000000</v>
          </cell>
          <cell r="O223">
            <v>0.33333333333333331</v>
          </cell>
          <cell r="P223">
            <v>863333333</v>
          </cell>
          <cell r="Q223" t="str">
            <v>交付決定日</v>
          </cell>
          <cell r="R223">
            <v>41729</v>
          </cell>
          <cell r="S223" t="str">
            <v/>
          </cell>
          <cell r="T223">
            <v>2647000000</v>
          </cell>
          <cell r="U223">
            <v>2590000000</v>
          </cell>
          <cell r="V223">
            <v>0.33333333333333331</v>
          </cell>
          <cell r="W223">
            <v>863333333</v>
          </cell>
          <cell r="X223">
            <v>0</v>
          </cell>
          <cell r="Y223">
            <v>0</v>
          </cell>
          <cell r="Z223" t="str">
            <v>不要</v>
          </cell>
          <cell r="AA223">
            <v>40967</v>
          </cell>
          <cell r="AB223">
            <v>40968</v>
          </cell>
          <cell r="AC223" t="str">
            <v/>
          </cell>
          <cell r="AD223" t="str">
            <v/>
          </cell>
          <cell r="AE223" t="str">
            <v>栗生澤</v>
          </cell>
          <cell r="AF223" t="str">
            <v>中田</v>
          </cell>
          <cell r="AG223">
            <v>40974</v>
          </cell>
          <cell r="AH223">
            <v>40975</v>
          </cell>
          <cell r="AI223">
            <v>40976</v>
          </cell>
          <cell r="AJ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t="str">
            <v/>
          </cell>
          <cell r="N224">
            <v>97600000</v>
          </cell>
          <cell r="O224">
            <v>0.25</v>
          </cell>
          <cell r="P224">
            <v>24400000</v>
          </cell>
          <cell r="Q224">
            <v>40983</v>
          </cell>
          <cell r="R224">
            <v>41213</v>
          </cell>
          <cell r="S224" t="str">
            <v/>
          </cell>
          <cell r="T224">
            <v>126319000</v>
          </cell>
          <cell r="U224">
            <v>97600000</v>
          </cell>
          <cell r="V224">
            <v>0.25</v>
          </cell>
          <cell r="W224">
            <v>24400000</v>
          </cell>
          <cell r="X224">
            <v>0</v>
          </cell>
          <cell r="Y224">
            <v>0</v>
          </cell>
          <cell r="Z224" t="str">
            <v>不要</v>
          </cell>
          <cell r="AA224">
            <v>40974</v>
          </cell>
          <cell r="AB224">
            <v>40975</v>
          </cell>
          <cell r="AC224" t="str">
            <v/>
          </cell>
          <cell r="AD224" t="str">
            <v/>
          </cell>
          <cell r="AE224" t="str">
            <v>中田</v>
          </cell>
          <cell r="AF224" t="str">
            <v>哲</v>
          </cell>
          <cell r="AG224">
            <v>40977</v>
          </cell>
          <cell r="AH224">
            <v>40980</v>
          </cell>
          <cell r="AI224">
            <v>40983</v>
          </cell>
          <cell r="AJ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t="str">
            <v/>
          </cell>
          <cell r="N225">
            <v>145100000</v>
          </cell>
          <cell r="O225">
            <v>0.25</v>
          </cell>
          <cell r="P225">
            <v>36275000</v>
          </cell>
          <cell r="Q225">
            <v>40994</v>
          </cell>
          <cell r="R225">
            <v>41419</v>
          </cell>
          <cell r="S225" t="str">
            <v/>
          </cell>
          <cell r="T225">
            <v>261740000</v>
          </cell>
          <cell r="U225">
            <v>145100000</v>
          </cell>
          <cell r="V225">
            <v>0.25</v>
          </cell>
          <cell r="W225">
            <v>36275000</v>
          </cell>
          <cell r="X225">
            <v>0</v>
          </cell>
          <cell r="Y225">
            <v>0</v>
          </cell>
          <cell r="Z225" t="str">
            <v>要</v>
          </cell>
          <cell r="AA225">
            <v>40960</v>
          </cell>
          <cell r="AB225">
            <v>40962</v>
          </cell>
          <cell r="AC225">
            <v>40968</v>
          </cell>
          <cell r="AD225" t="str">
            <v/>
          </cell>
          <cell r="AE225" t="str">
            <v>宮田</v>
          </cell>
          <cell r="AF225" t="str">
            <v>米山</v>
          </cell>
          <cell r="AG225">
            <v>40974</v>
          </cell>
          <cell r="AH225">
            <v>40975</v>
          </cell>
          <cell r="AI225">
            <v>40976</v>
          </cell>
          <cell r="AJ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t="str">
            <v/>
          </cell>
          <cell r="N226">
            <v>39260000000</v>
          </cell>
          <cell r="O226">
            <v>0.16666666666666666</v>
          </cell>
          <cell r="P226">
            <v>6543333333</v>
          </cell>
          <cell r="Q226">
            <v>40988</v>
          </cell>
          <cell r="R226">
            <v>42094</v>
          </cell>
          <cell r="S226" t="str">
            <v>○</v>
          </cell>
          <cell r="T226">
            <v>62150000000</v>
          </cell>
          <cell r="U226">
            <v>39260000000</v>
          </cell>
          <cell r="V226">
            <v>0.16666666666666666</v>
          </cell>
          <cell r="W226">
            <v>6543333333</v>
          </cell>
          <cell r="X226">
            <v>0</v>
          </cell>
          <cell r="Y226">
            <v>0</v>
          </cell>
          <cell r="Z226" t="str">
            <v>不要</v>
          </cell>
          <cell r="AA226">
            <v>40970</v>
          </cell>
          <cell r="AB226">
            <v>40976</v>
          </cell>
          <cell r="AC226">
            <v>40976</v>
          </cell>
          <cell r="AD226" t="str">
            <v>H26年3月末をオーバーする申請。長期となる理由書も受領済み。（METI未確認？）</v>
          </cell>
          <cell r="AE226" t="str">
            <v>米山</v>
          </cell>
          <cell r="AF226" t="str">
            <v>高本</v>
          </cell>
          <cell r="AG226">
            <v>40977</v>
          </cell>
          <cell r="AH226">
            <v>40980</v>
          </cell>
          <cell r="AI226">
            <v>40983</v>
          </cell>
          <cell r="AJ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t="str">
            <v/>
          </cell>
          <cell r="N227">
            <v>10451952000</v>
          </cell>
          <cell r="O227">
            <v>0.16666666666666666</v>
          </cell>
          <cell r="P227">
            <v>1741992000</v>
          </cell>
          <cell r="Q227">
            <v>41153</v>
          </cell>
          <cell r="R227">
            <v>42004</v>
          </cell>
          <cell r="S227" t="str">
            <v>○</v>
          </cell>
          <cell r="T227">
            <v>24055008000</v>
          </cell>
          <cell r="U227">
            <v>10451952000</v>
          </cell>
          <cell r="V227">
            <v>0.16666666666666666</v>
          </cell>
          <cell r="W227">
            <v>1741992000</v>
          </cell>
          <cell r="X227">
            <v>0</v>
          </cell>
          <cell r="Y227">
            <v>0</v>
          </cell>
          <cell r="Z227" t="str">
            <v>要</v>
          </cell>
          <cell r="AA227">
            <v>41010</v>
          </cell>
          <cell r="AB227">
            <v>40995</v>
          </cell>
          <cell r="AC227" t="str">
            <v>○</v>
          </cell>
          <cell r="AD227" t="str">
            <v>・H26年3月末をオーバーする申請。長期となる理由書も受領済み。（METI未確認？）</v>
          </cell>
          <cell r="AE227" t="str">
            <v>宮田</v>
          </cell>
          <cell r="AF227" t="str">
            <v/>
          </cell>
          <cell r="AG227">
            <v>41043</v>
          </cell>
          <cell r="AH227">
            <v>41044</v>
          </cell>
          <cell r="AI227">
            <v>41044</v>
          </cell>
          <cell r="AJ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t="str">
            <v/>
          </cell>
          <cell r="N228">
            <v>1500000000</v>
          </cell>
          <cell r="O228">
            <v>0.33333333333333331</v>
          </cell>
          <cell r="P228">
            <v>500000000</v>
          </cell>
          <cell r="Q228">
            <v>40969</v>
          </cell>
          <cell r="R228">
            <v>41638</v>
          </cell>
          <cell r="S228" t="str">
            <v/>
          </cell>
          <cell r="T228">
            <v>1500000000</v>
          </cell>
          <cell r="U228">
            <v>1500000000</v>
          </cell>
          <cell r="V228">
            <v>0.33333333333333331</v>
          </cell>
          <cell r="W228">
            <v>500000000</v>
          </cell>
          <cell r="X228">
            <v>0</v>
          </cell>
          <cell r="Y228">
            <v>0</v>
          </cell>
          <cell r="Z228" t="str">
            <v>不要</v>
          </cell>
          <cell r="AA228">
            <v>40961</v>
          </cell>
          <cell r="AB228">
            <v>40960</v>
          </cell>
          <cell r="AC228">
            <v>40965</v>
          </cell>
          <cell r="AD228" t="str">
            <v/>
          </cell>
          <cell r="AE228" t="str">
            <v>高本</v>
          </cell>
          <cell r="AF228" t="str">
            <v>宮田</v>
          </cell>
          <cell r="AG228">
            <v>40966</v>
          </cell>
          <cell r="AH228">
            <v>40967</v>
          </cell>
          <cell r="AI228">
            <v>40969</v>
          </cell>
          <cell r="AJ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v>586200000</v>
          </cell>
          <cell r="O229">
            <v>0.33333333333333331</v>
          </cell>
          <cell r="P229">
            <v>195400000</v>
          </cell>
          <cell r="Q229" t="str">
            <v/>
          </cell>
          <cell r="R229" t="str">
            <v/>
          </cell>
          <cell r="S229" t="str">
            <v/>
          </cell>
          <cell r="T229" t="str">
            <v/>
          </cell>
          <cell r="U229" t="str">
            <v/>
          </cell>
          <cell r="V229">
            <v>0.33333333333333331</v>
          </cell>
          <cell r="W229" t="str">
            <v/>
          </cell>
          <cell r="X229" t="str">
            <v/>
          </cell>
          <cell r="Y229" t="str">
            <v/>
          </cell>
          <cell r="Z229" t="str">
            <v/>
          </cell>
          <cell r="AA229" t="str">
            <v/>
          </cell>
          <cell r="AB229">
            <v>41061</v>
          </cell>
          <cell r="AC229">
            <v>41144</v>
          </cell>
          <cell r="AD229" t="str">
            <v/>
          </cell>
          <cell r="AE229" t="str">
            <v/>
          </cell>
          <cell r="AF229" t="str">
            <v/>
          </cell>
          <cell r="AG229" t="str">
            <v/>
          </cell>
          <cell r="AH229" t="str">
            <v/>
          </cell>
          <cell r="AI229" t="str">
            <v/>
          </cell>
          <cell r="AJ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t="str">
            <v/>
          </cell>
          <cell r="N230">
            <v>6900000000</v>
          </cell>
          <cell r="O230">
            <v>0.16666666666666666</v>
          </cell>
          <cell r="P230">
            <v>1150000000</v>
          </cell>
          <cell r="Q230">
            <v>40994</v>
          </cell>
          <cell r="R230">
            <v>41729</v>
          </cell>
          <cell r="S230" t="str">
            <v/>
          </cell>
          <cell r="T230">
            <v>18000000000</v>
          </cell>
          <cell r="U230">
            <v>6900000000</v>
          </cell>
          <cell r="V230">
            <v>0.16666666666666666</v>
          </cell>
          <cell r="W230">
            <v>1150000000</v>
          </cell>
          <cell r="X230">
            <v>0</v>
          </cell>
          <cell r="Y230">
            <v>0</v>
          </cell>
          <cell r="Z230" t="str">
            <v>不要</v>
          </cell>
          <cell r="AA230">
            <v>40988</v>
          </cell>
          <cell r="AB230">
            <v>40983</v>
          </cell>
          <cell r="AC230" t="str">
            <v>到着2012/3/23</v>
          </cell>
          <cell r="AD230" t="str">
            <v/>
          </cell>
          <cell r="AE230" t="str">
            <v>宮田</v>
          </cell>
          <cell r="AF230" t="str">
            <v>米山</v>
          </cell>
          <cell r="AG230">
            <v>41012</v>
          </cell>
          <cell r="AH230">
            <v>41015</v>
          </cell>
          <cell r="AI230">
            <v>41016</v>
          </cell>
          <cell r="AJ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t="str">
            <v/>
          </cell>
          <cell r="K231" t="str">
            <v/>
          </cell>
          <cell r="L231" t="str">
            <v/>
          </cell>
          <cell r="M231" t="str">
            <v/>
          </cell>
          <cell r="N231">
            <v>184160000</v>
          </cell>
          <cell r="O231">
            <v>0.33333333333333331</v>
          </cell>
          <cell r="P231">
            <v>61386666</v>
          </cell>
          <cell r="Q231">
            <v>41030</v>
          </cell>
          <cell r="R231">
            <v>41455</v>
          </cell>
          <cell r="S231" t="str">
            <v/>
          </cell>
          <cell r="T231">
            <v>150000000</v>
          </cell>
          <cell r="U231">
            <v>150000000</v>
          </cell>
          <cell r="V231">
            <v>0.33333333333333331</v>
          </cell>
          <cell r="W231">
            <v>50000000</v>
          </cell>
          <cell r="X231">
            <v>34160000</v>
          </cell>
          <cell r="Y231">
            <v>11386666</v>
          </cell>
          <cell r="Z231" t="str">
            <v>要</v>
          </cell>
          <cell r="AA231">
            <v>41024</v>
          </cell>
          <cell r="AB231">
            <v>41025</v>
          </cell>
          <cell r="AC231" t="str">
            <v/>
          </cell>
          <cell r="AD231" t="str">
            <v>・減額についてはMETI確認済み</v>
          </cell>
          <cell r="AE231" t="str">
            <v>栗生澤</v>
          </cell>
          <cell r="AF231" t="str">
            <v>中田</v>
          </cell>
          <cell r="AG231">
            <v>41043</v>
          </cell>
          <cell r="AH231">
            <v>41044</v>
          </cell>
          <cell r="AI231">
            <v>41044</v>
          </cell>
          <cell r="AJ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t="str">
            <v/>
          </cell>
          <cell r="K232" t="str">
            <v/>
          </cell>
          <cell r="L232" t="str">
            <v/>
          </cell>
          <cell r="M232" t="str">
            <v/>
          </cell>
          <cell r="N232">
            <v>690000000</v>
          </cell>
          <cell r="O232">
            <v>0.16666666666666666</v>
          </cell>
          <cell r="P232">
            <v>115000000</v>
          </cell>
          <cell r="Q232">
            <v>41061</v>
          </cell>
          <cell r="R232">
            <v>41723</v>
          </cell>
          <cell r="S232" t="str">
            <v/>
          </cell>
          <cell r="T232">
            <v>690000000</v>
          </cell>
          <cell r="U232">
            <v>690000000</v>
          </cell>
          <cell r="V232">
            <v>0.16666666666666666</v>
          </cell>
          <cell r="W232">
            <v>115000000</v>
          </cell>
          <cell r="X232">
            <v>0</v>
          </cell>
          <cell r="Y232">
            <v>0</v>
          </cell>
          <cell r="Z232" t="str">
            <v>不要</v>
          </cell>
          <cell r="AA232">
            <v>41142</v>
          </cell>
          <cell r="AB232">
            <v>41053</v>
          </cell>
          <cell r="AC232">
            <v>41144</v>
          </cell>
          <cell r="AD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E232" t="str">
            <v>中間</v>
          </cell>
          <cell r="AF232" t="str">
            <v/>
          </cell>
          <cell r="AG232">
            <v>41170</v>
          </cell>
          <cell r="AH232">
            <v>41172</v>
          </cell>
          <cell r="AI232">
            <v>41176</v>
          </cell>
          <cell r="AJ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t="str">
            <v/>
          </cell>
          <cell r="K233" t="str">
            <v/>
          </cell>
          <cell r="L233" t="str">
            <v/>
          </cell>
          <cell r="M233" t="str">
            <v/>
          </cell>
          <cell r="N233">
            <v>157300000</v>
          </cell>
          <cell r="O233">
            <v>0.25</v>
          </cell>
          <cell r="P233">
            <v>39325000</v>
          </cell>
          <cell r="Q233">
            <v>41091</v>
          </cell>
          <cell r="R233">
            <v>41639</v>
          </cell>
          <cell r="S233" t="str">
            <v/>
          </cell>
          <cell r="T233">
            <v>153700000</v>
          </cell>
          <cell r="U233">
            <v>153700000</v>
          </cell>
          <cell r="V233">
            <v>0.25</v>
          </cell>
          <cell r="W233">
            <v>38425000</v>
          </cell>
          <cell r="X233">
            <v>3600000</v>
          </cell>
          <cell r="Y233">
            <v>900000</v>
          </cell>
          <cell r="Z233" t="str">
            <v>不要</v>
          </cell>
          <cell r="AA233">
            <v>41060</v>
          </cell>
          <cell r="AB233">
            <v>41059</v>
          </cell>
          <cell r="AC233" t="str">
            <v/>
          </cell>
          <cell r="AD233" t="str">
            <v/>
          </cell>
          <cell r="AE233" t="str">
            <v>米山</v>
          </cell>
          <cell r="AF233" t="str">
            <v>高本</v>
          </cell>
          <cell r="AG233">
            <v>41086</v>
          </cell>
          <cell r="AH233">
            <v>41088</v>
          </cell>
          <cell r="AI233">
            <v>41088</v>
          </cell>
          <cell r="AJ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t="str">
            <v/>
          </cell>
          <cell r="N234">
            <v>946500000</v>
          </cell>
          <cell r="O234">
            <v>0.16666666666666666</v>
          </cell>
          <cell r="P234">
            <v>157750000</v>
          </cell>
          <cell r="Q234">
            <v>40977</v>
          </cell>
          <cell r="R234">
            <v>41333</v>
          </cell>
          <cell r="S234" t="str">
            <v/>
          </cell>
          <cell r="T234">
            <v>946500000</v>
          </cell>
          <cell r="U234">
            <v>946500000</v>
          </cell>
          <cell r="V234">
            <v>0.16666666666666666</v>
          </cell>
          <cell r="W234">
            <v>157749997</v>
          </cell>
          <cell r="X234">
            <v>0</v>
          </cell>
          <cell r="Y234">
            <v>3</v>
          </cell>
          <cell r="Z234" t="str">
            <v>要</v>
          </cell>
          <cell r="AA234">
            <v>40961</v>
          </cell>
          <cell r="AB234">
            <v>40959</v>
          </cell>
          <cell r="AC234">
            <v>40966</v>
          </cell>
          <cell r="AD234" t="str">
            <v/>
          </cell>
          <cell r="AE234" t="str">
            <v>中村</v>
          </cell>
          <cell r="AF234" t="str">
            <v>中間</v>
          </cell>
          <cell r="AG234">
            <v>40966</v>
          </cell>
          <cell r="AH234">
            <v>40967</v>
          </cell>
          <cell r="AI234">
            <v>40969</v>
          </cell>
          <cell r="AJ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t="str">
            <v/>
          </cell>
          <cell r="N235">
            <v>570000000</v>
          </cell>
          <cell r="O235">
            <v>0.33333333333333331</v>
          </cell>
          <cell r="P235">
            <v>190000000</v>
          </cell>
          <cell r="Q235">
            <v>40931</v>
          </cell>
          <cell r="R235">
            <v>41182</v>
          </cell>
          <cell r="S235" t="str">
            <v/>
          </cell>
          <cell r="T235">
            <v>570000000</v>
          </cell>
          <cell r="U235">
            <v>570000000</v>
          </cell>
          <cell r="V235">
            <v>0.33333333333333331</v>
          </cell>
          <cell r="W235">
            <v>190000000</v>
          </cell>
          <cell r="X235">
            <v>0</v>
          </cell>
          <cell r="Y235">
            <v>0</v>
          </cell>
          <cell r="Z235" t="str">
            <v>要</v>
          </cell>
          <cell r="AA235">
            <v>40967</v>
          </cell>
          <cell r="AB235">
            <v>40970</v>
          </cell>
          <cell r="AC235" t="str">
            <v/>
          </cell>
          <cell r="AD235" t="str">
            <v/>
          </cell>
          <cell r="AE235" t="str">
            <v>栗生澤</v>
          </cell>
          <cell r="AF235" t="str">
            <v>中田</v>
          </cell>
          <cell r="AG235">
            <v>40974</v>
          </cell>
          <cell r="AH235">
            <v>40975</v>
          </cell>
          <cell r="AI235">
            <v>40976</v>
          </cell>
          <cell r="AJ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
          </cell>
          <cell r="K236" t="str">
            <v/>
          </cell>
          <cell r="L236" t="str">
            <v/>
          </cell>
          <cell r="M236" t="str">
            <v/>
          </cell>
          <cell r="N236">
            <v>45000000000</v>
          </cell>
          <cell r="O236">
            <v>0.33333333333333331</v>
          </cell>
          <cell r="P236">
            <v>15000000000</v>
          </cell>
          <cell r="Q236" t="str">
            <v>交付決定日</v>
          </cell>
          <cell r="R236">
            <v>41729</v>
          </cell>
          <cell r="S236" t="str">
            <v/>
          </cell>
          <cell r="T236">
            <v>45000000000</v>
          </cell>
          <cell r="U236">
            <v>45000000000</v>
          </cell>
          <cell r="V236">
            <v>0.33333333333333331</v>
          </cell>
          <cell r="W236">
            <v>15000000000</v>
          </cell>
          <cell r="X236">
            <v>0</v>
          </cell>
          <cell r="Y236">
            <v>0</v>
          </cell>
          <cell r="Z236" t="str">
            <v>不要</v>
          </cell>
          <cell r="AA236">
            <v>41010</v>
          </cell>
          <cell r="AB236" t="str">
            <v/>
          </cell>
          <cell r="AC236" t="str">
            <v/>
          </cell>
          <cell r="AD236" t="str">
            <v/>
          </cell>
          <cell r="AE236" t="str">
            <v>栗生澤</v>
          </cell>
          <cell r="AF236" t="str">
            <v>梶野</v>
          </cell>
          <cell r="AG236">
            <v>41043</v>
          </cell>
          <cell r="AH236">
            <v>41040</v>
          </cell>
          <cell r="AI236">
            <v>41044</v>
          </cell>
          <cell r="AJ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t="str">
            <v/>
          </cell>
          <cell r="N237">
            <v>286600000</v>
          </cell>
          <cell r="O237">
            <v>0.33333333333333331</v>
          </cell>
          <cell r="P237">
            <v>95533333</v>
          </cell>
          <cell r="Q237">
            <v>41000</v>
          </cell>
          <cell r="R237">
            <v>41729</v>
          </cell>
          <cell r="S237" t="str">
            <v/>
          </cell>
          <cell r="T237">
            <v>675100000</v>
          </cell>
          <cell r="U237">
            <v>286600000</v>
          </cell>
          <cell r="V237">
            <v>0.33333333333333331</v>
          </cell>
          <cell r="W237">
            <v>95533333</v>
          </cell>
          <cell r="X237">
            <v>0</v>
          </cell>
          <cell r="Y237">
            <v>0</v>
          </cell>
          <cell r="Z237" t="str">
            <v>不要</v>
          </cell>
          <cell r="AA237">
            <v>40961</v>
          </cell>
          <cell r="AB237">
            <v>40962</v>
          </cell>
          <cell r="AC237">
            <v>40969</v>
          </cell>
          <cell r="AD237" t="str">
            <v/>
          </cell>
          <cell r="AE237" t="str">
            <v>栗生澤</v>
          </cell>
          <cell r="AF237" t="str">
            <v>中田</v>
          </cell>
          <cell r="AG237">
            <v>40974</v>
          </cell>
          <cell r="AH237">
            <v>40975</v>
          </cell>
          <cell r="AI237">
            <v>40976</v>
          </cell>
          <cell r="AJ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t="str">
            <v/>
          </cell>
          <cell r="N238">
            <v>1200000000</v>
          </cell>
          <cell r="O238">
            <v>0.25</v>
          </cell>
          <cell r="P238">
            <v>300000000</v>
          </cell>
          <cell r="Q238">
            <v>40968</v>
          </cell>
          <cell r="R238">
            <v>41670</v>
          </cell>
          <cell r="S238" t="str">
            <v/>
          </cell>
          <cell r="T238">
            <v>1200000000</v>
          </cell>
          <cell r="U238">
            <v>1200000000</v>
          </cell>
          <cell r="V238">
            <v>0.25</v>
          </cell>
          <cell r="W238">
            <v>300000000</v>
          </cell>
          <cell r="X238">
            <v>0</v>
          </cell>
          <cell r="Y238">
            <v>0</v>
          </cell>
          <cell r="Z238" t="str">
            <v>要</v>
          </cell>
          <cell r="AA238">
            <v>40949</v>
          </cell>
          <cell r="AB238">
            <v>40961</v>
          </cell>
          <cell r="AC238" t="str">
            <v/>
          </cell>
          <cell r="AD238" t="str">
            <v/>
          </cell>
          <cell r="AE238" t="str">
            <v>高本</v>
          </cell>
          <cell r="AF238" t="str">
            <v>米山</v>
          </cell>
          <cell r="AG238">
            <v>40963</v>
          </cell>
          <cell r="AH238">
            <v>40966</v>
          </cell>
          <cell r="AI238">
            <v>40969</v>
          </cell>
          <cell r="AJ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t="str">
            <v/>
          </cell>
          <cell r="N239">
            <v>672800000</v>
          </cell>
          <cell r="O239">
            <v>0.16666666666666666</v>
          </cell>
          <cell r="P239">
            <v>112133333</v>
          </cell>
          <cell r="Q239">
            <v>40969</v>
          </cell>
          <cell r="R239">
            <v>41364</v>
          </cell>
          <cell r="S239" t="str">
            <v/>
          </cell>
          <cell r="T239">
            <v>672074000</v>
          </cell>
          <cell r="U239">
            <v>672074000</v>
          </cell>
          <cell r="V239">
            <v>0.16666666666666666</v>
          </cell>
          <cell r="W239">
            <v>112000000</v>
          </cell>
          <cell r="X239">
            <v>726000</v>
          </cell>
          <cell r="Y239">
            <v>133333</v>
          </cell>
          <cell r="Z239" t="str">
            <v>要</v>
          </cell>
          <cell r="AA239">
            <v>40953</v>
          </cell>
          <cell r="AB239">
            <v>40955</v>
          </cell>
          <cell r="AC239" t="str">
            <v/>
          </cell>
          <cell r="AD239" t="str">
            <v/>
          </cell>
          <cell r="AE239" t="str">
            <v>梶野</v>
          </cell>
          <cell r="AF239" t="str">
            <v>中間</v>
          </cell>
          <cell r="AG239">
            <v>40960</v>
          </cell>
          <cell r="AH239">
            <v>40961</v>
          </cell>
          <cell r="AI239">
            <v>40969</v>
          </cell>
          <cell r="AJ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t="str">
            <v/>
          </cell>
          <cell r="N240">
            <v>7532456000</v>
          </cell>
          <cell r="O240">
            <v>0.16666666666666666</v>
          </cell>
          <cell r="P240">
            <v>1255409333</v>
          </cell>
          <cell r="Q240">
            <v>40969</v>
          </cell>
          <cell r="R240">
            <v>41547</v>
          </cell>
          <cell r="S240" t="str">
            <v/>
          </cell>
          <cell r="T240">
            <v>7532456000</v>
          </cell>
          <cell r="U240">
            <v>2746200000</v>
          </cell>
          <cell r="V240">
            <v>0.16666666666666666</v>
          </cell>
          <cell r="W240">
            <v>457700000</v>
          </cell>
          <cell r="X240">
            <v>4786256000</v>
          </cell>
          <cell r="Y240">
            <v>797709333</v>
          </cell>
          <cell r="Z240" t="str">
            <v>不要</v>
          </cell>
          <cell r="AA240">
            <v>40975</v>
          </cell>
          <cell r="AB240">
            <v>40959</v>
          </cell>
          <cell r="AC240">
            <v>40983</v>
          </cell>
          <cell r="AD240" t="str">
            <v/>
          </cell>
          <cell r="AE240" t="str">
            <v>米山</v>
          </cell>
          <cell r="AF240" t="str">
            <v>高本</v>
          </cell>
          <cell r="AG240">
            <v>40990</v>
          </cell>
          <cell r="AH240">
            <v>40991</v>
          </cell>
          <cell r="AI240">
            <v>40994</v>
          </cell>
          <cell r="AJ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t="str">
            <v/>
          </cell>
          <cell r="K241" t="str">
            <v/>
          </cell>
          <cell r="L241" t="str">
            <v/>
          </cell>
          <cell r="M241" t="str">
            <v/>
          </cell>
          <cell r="N241">
            <v>2720000000</v>
          </cell>
          <cell r="O241">
            <v>0.33333333333333331</v>
          </cell>
          <cell r="P241">
            <v>906666666</v>
          </cell>
          <cell r="Q241">
            <v>41182</v>
          </cell>
          <cell r="R241">
            <v>41659</v>
          </cell>
          <cell r="S241" t="str">
            <v/>
          </cell>
          <cell r="T241">
            <v>3600000000</v>
          </cell>
          <cell r="U241">
            <v>2720000000</v>
          </cell>
          <cell r="V241">
            <v>0.33333333333333331</v>
          </cell>
          <cell r="W241">
            <v>906666666</v>
          </cell>
          <cell r="X241">
            <v>0</v>
          </cell>
          <cell r="Y241">
            <v>0</v>
          </cell>
          <cell r="Z241" t="str">
            <v>要</v>
          </cell>
          <cell r="AA241">
            <v>41159</v>
          </cell>
          <cell r="AB241">
            <v>41061</v>
          </cell>
          <cell r="AC241">
            <v>41178</v>
          </cell>
          <cell r="AD241" t="str">
            <v/>
          </cell>
          <cell r="AE241" t="str">
            <v>梶野</v>
          </cell>
          <cell r="AF241" t="str">
            <v>中間</v>
          </cell>
          <cell r="AG241">
            <v>41200</v>
          </cell>
          <cell r="AH241">
            <v>41182</v>
          </cell>
          <cell r="AI241">
            <v>41204</v>
          </cell>
          <cell r="AJ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t="str">
            <v/>
          </cell>
          <cell r="K242" t="str">
            <v/>
          </cell>
          <cell r="L242" t="str">
            <v/>
          </cell>
          <cell r="M242" t="str">
            <v/>
          </cell>
          <cell r="N242">
            <v>1362000000</v>
          </cell>
          <cell r="O242">
            <v>0.16666666666666666</v>
          </cell>
          <cell r="P242">
            <v>227000000</v>
          </cell>
          <cell r="Q242">
            <v>41334</v>
          </cell>
          <cell r="R242">
            <v>41729</v>
          </cell>
          <cell r="S242" t="str">
            <v/>
          </cell>
          <cell r="T242">
            <v>1800000000</v>
          </cell>
          <cell r="U242">
            <v>1362000000</v>
          </cell>
          <cell r="V242">
            <v>0.16666666666666666</v>
          </cell>
          <cell r="W242">
            <v>227000000</v>
          </cell>
          <cell r="X242">
            <v>0</v>
          </cell>
          <cell r="Y242">
            <v>0</v>
          </cell>
          <cell r="Z242" t="str">
            <v>要</v>
          </cell>
          <cell r="AA242">
            <v>41060</v>
          </cell>
          <cell r="AB242" t="str">
            <v/>
          </cell>
          <cell r="AC242" t="str">
            <v/>
          </cell>
          <cell r="AD242" t="str">
            <v/>
          </cell>
          <cell r="AE242" t="str">
            <v/>
          </cell>
          <cell r="AF242" t="str">
            <v/>
          </cell>
          <cell r="AG242">
            <v>41086</v>
          </cell>
          <cell r="AH242">
            <v>41088</v>
          </cell>
          <cell r="AI242">
            <v>41088</v>
          </cell>
          <cell r="AJ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t="str">
            <v/>
          </cell>
          <cell r="K243" t="str">
            <v/>
          </cell>
          <cell r="L243" t="str">
            <v/>
          </cell>
          <cell r="M243" t="str">
            <v/>
          </cell>
          <cell r="N243">
            <v>32100000000</v>
          </cell>
          <cell r="O243">
            <v>0.25</v>
          </cell>
          <cell r="P243">
            <v>8025000000</v>
          </cell>
          <cell r="Q243">
            <v>41000</v>
          </cell>
          <cell r="R243">
            <v>42094</v>
          </cell>
          <cell r="S243" t="str">
            <v>○</v>
          </cell>
          <cell r="T243">
            <v>40100000000</v>
          </cell>
          <cell r="U243">
            <v>32100000000</v>
          </cell>
          <cell r="V243">
            <v>0.25</v>
          </cell>
          <cell r="W243">
            <v>8025000000</v>
          </cell>
          <cell r="X243">
            <v>0</v>
          </cell>
          <cell r="Y243">
            <v>0</v>
          </cell>
          <cell r="Z243" t="str">
            <v>不要</v>
          </cell>
          <cell r="AA243">
            <v>41017</v>
          </cell>
          <cell r="AB243">
            <v>41017</v>
          </cell>
          <cell r="AC243">
            <v>41017</v>
          </cell>
          <cell r="AD243" t="str">
            <v>事業終了がH26.3.31以降の案件。2012/4/19METI連絡済み。</v>
          </cell>
          <cell r="AE243" t="str">
            <v>米山</v>
          </cell>
          <cell r="AF243" t="str">
            <v>高本</v>
          </cell>
          <cell r="AG243">
            <v>41026</v>
          </cell>
          <cell r="AH243">
            <v>41029</v>
          </cell>
          <cell r="AI243">
            <v>41031</v>
          </cell>
          <cell r="AJ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t="str">
            <v/>
          </cell>
          <cell r="N244">
            <v>39454000000</v>
          </cell>
          <cell r="O244">
            <v>0.16666666666666666</v>
          </cell>
          <cell r="P244">
            <v>6575666666</v>
          </cell>
          <cell r="Q244">
            <v>41183</v>
          </cell>
          <cell r="R244">
            <v>42004</v>
          </cell>
          <cell r="S244" t="str">
            <v>○</v>
          </cell>
          <cell r="T244">
            <v>48171000000</v>
          </cell>
          <cell r="U244">
            <v>39454000000</v>
          </cell>
          <cell r="V244">
            <v>0.16666666666666666</v>
          </cell>
          <cell r="W244">
            <v>6575666666</v>
          </cell>
          <cell r="X244">
            <v>0</v>
          </cell>
          <cell r="Y244">
            <v>0</v>
          </cell>
          <cell r="Z244" t="str">
            <v>不要</v>
          </cell>
          <cell r="AA244">
            <v>40954</v>
          </cell>
          <cell r="AB244">
            <v>40956</v>
          </cell>
          <cell r="AC244">
            <v>40962</v>
          </cell>
          <cell r="AD244" t="str">
            <v>完了日の件について理由書をお書きいただくよう依頼中→理由書をMETI田枝さんに送付（4/17）</v>
          </cell>
          <cell r="AE244" t="str">
            <v>梶野</v>
          </cell>
          <cell r="AF244" t="str">
            <v>中間</v>
          </cell>
          <cell r="AG244">
            <v>40963</v>
          </cell>
          <cell r="AH244">
            <v>40966</v>
          </cell>
          <cell r="AI244">
            <v>40969</v>
          </cell>
          <cell r="AJ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t="str">
            <v/>
          </cell>
          <cell r="N245">
            <v>151340000</v>
          </cell>
          <cell r="O245">
            <v>0.16666666666666666</v>
          </cell>
          <cell r="P245">
            <v>25223333</v>
          </cell>
          <cell r="Q245">
            <v>40973</v>
          </cell>
          <cell r="R245">
            <v>41182</v>
          </cell>
          <cell r="S245" t="str">
            <v/>
          </cell>
          <cell r="T245">
            <v>127000000</v>
          </cell>
          <cell r="U245">
            <v>120000000</v>
          </cell>
          <cell r="V245">
            <v>0.16666666666666666</v>
          </cell>
          <cell r="W245">
            <v>20000000</v>
          </cell>
          <cell r="X245">
            <v>31340000</v>
          </cell>
          <cell r="Y245">
            <v>5223333</v>
          </cell>
          <cell r="Z245" t="str">
            <v>不要</v>
          </cell>
          <cell r="AA245">
            <v>40954</v>
          </cell>
          <cell r="AB245">
            <v>40956</v>
          </cell>
          <cell r="AC245">
            <v>40962</v>
          </cell>
          <cell r="AD245" t="str">
            <v/>
          </cell>
          <cell r="AE245" t="str">
            <v>梶野</v>
          </cell>
          <cell r="AF245" t="str">
            <v>中間</v>
          </cell>
          <cell r="AG245">
            <v>40963</v>
          </cell>
          <cell r="AH245">
            <v>40966</v>
          </cell>
          <cell r="AI245">
            <v>40969</v>
          </cell>
          <cell r="AJ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t="str">
            <v/>
          </cell>
          <cell r="N246">
            <v>287500000</v>
          </cell>
          <cell r="O246">
            <v>0.16666666666666666</v>
          </cell>
          <cell r="P246">
            <v>47916666</v>
          </cell>
          <cell r="Q246">
            <v>40969</v>
          </cell>
          <cell r="R246">
            <v>41305</v>
          </cell>
          <cell r="S246" t="str">
            <v/>
          </cell>
          <cell r="T246">
            <v>351500000</v>
          </cell>
          <cell r="U246">
            <v>287500000</v>
          </cell>
          <cell r="V246">
            <v>0.16666666666666666</v>
          </cell>
          <cell r="W246">
            <v>47916663</v>
          </cell>
          <cell r="X246">
            <v>0</v>
          </cell>
          <cell r="Y246">
            <v>3</v>
          </cell>
          <cell r="Z246" t="str">
            <v>不要</v>
          </cell>
          <cell r="AA246">
            <v>40967</v>
          </cell>
          <cell r="AB246">
            <v>40959</v>
          </cell>
          <cell r="AC246">
            <v>40969</v>
          </cell>
          <cell r="AD246" t="str">
            <v/>
          </cell>
          <cell r="AE246" t="str">
            <v>栗生澤</v>
          </cell>
          <cell r="AF246" t="str">
            <v>宮田</v>
          </cell>
          <cell r="AG246">
            <v>40974</v>
          </cell>
          <cell r="AH246">
            <v>40975</v>
          </cell>
          <cell r="AI246">
            <v>40976</v>
          </cell>
          <cell r="AJ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t="str">
            <v/>
          </cell>
          <cell r="N247">
            <v>698047840</v>
          </cell>
          <cell r="O247">
            <v>0.5</v>
          </cell>
          <cell r="P247">
            <v>349023920</v>
          </cell>
          <cell r="Q247">
            <v>41001</v>
          </cell>
          <cell r="R247">
            <v>41105</v>
          </cell>
          <cell r="S247" t="str">
            <v/>
          </cell>
          <cell r="T247">
            <v>697469080</v>
          </cell>
          <cell r="U247">
            <v>697469080</v>
          </cell>
          <cell r="V247">
            <v>0.5</v>
          </cell>
          <cell r="W247">
            <v>348734540</v>
          </cell>
          <cell r="X247">
            <v>578760</v>
          </cell>
          <cell r="Y247">
            <v>289380</v>
          </cell>
          <cell r="Z247" t="str">
            <v>要</v>
          </cell>
          <cell r="AA247">
            <v>40980</v>
          </cell>
          <cell r="AB247">
            <v>40975</v>
          </cell>
          <cell r="AC247">
            <v>40997</v>
          </cell>
          <cell r="AD247" t="str">
            <v>実質的にEIFの単独事業。EIFは2011年12月設立のため、H23年度決算見込みのみ見て判断。黒字のため、収益納付要と判断。</v>
          </cell>
          <cell r="AE247" t="str">
            <v>宮田</v>
          </cell>
          <cell r="AF247" t="str">
            <v>中田</v>
          </cell>
          <cell r="AG247">
            <v>41001</v>
          </cell>
          <cell r="AH247">
            <v>41002</v>
          </cell>
          <cell r="AI247">
            <v>41003</v>
          </cell>
          <cell r="AJ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t="str">
            <v/>
          </cell>
          <cell r="N248">
            <v>18147000000</v>
          </cell>
          <cell r="O248">
            <v>0.16666666666666666</v>
          </cell>
          <cell r="P248">
            <v>3024500000</v>
          </cell>
          <cell r="Q248">
            <v>40905</v>
          </cell>
          <cell r="R248">
            <v>41729</v>
          </cell>
          <cell r="S248" t="str">
            <v/>
          </cell>
          <cell r="T248">
            <v>21318000000</v>
          </cell>
          <cell r="U248">
            <v>18147000000</v>
          </cell>
          <cell r="V248">
            <v>0.16666666666666666</v>
          </cell>
          <cell r="W248">
            <v>3024500000</v>
          </cell>
          <cell r="X248">
            <v>0</v>
          </cell>
          <cell r="Y248">
            <v>0</v>
          </cell>
          <cell r="Z248" t="str">
            <v>不要</v>
          </cell>
          <cell r="AA248">
            <v>40981</v>
          </cell>
          <cell r="AB248">
            <v>40987</v>
          </cell>
          <cell r="AC248" t="str">
            <v/>
          </cell>
          <cell r="AD248" t="str">
            <v/>
          </cell>
          <cell r="AE248" t="str">
            <v>米山</v>
          </cell>
          <cell r="AF248" t="str">
            <v>高本</v>
          </cell>
          <cell r="AG248">
            <v>41001</v>
          </cell>
          <cell r="AH248">
            <v>41002</v>
          </cell>
          <cell r="AI248">
            <v>41003</v>
          </cell>
          <cell r="AJ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t="str">
            <v/>
          </cell>
          <cell r="K249" t="str">
            <v/>
          </cell>
          <cell r="L249" t="str">
            <v/>
          </cell>
          <cell r="M249" t="str">
            <v/>
          </cell>
          <cell r="N249">
            <v>306000000</v>
          </cell>
          <cell r="O249">
            <v>0.66666666666666663</v>
          </cell>
          <cell r="P249">
            <v>204000000</v>
          </cell>
          <cell r="Q249">
            <v>41061</v>
          </cell>
          <cell r="R249">
            <v>41729</v>
          </cell>
          <cell r="S249" t="str">
            <v/>
          </cell>
          <cell r="T249">
            <v>306000000</v>
          </cell>
          <cell r="U249">
            <v>306000000</v>
          </cell>
          <cell r="V249">
            <v>0.66666666666666663</v>
          </cell>
          <cell r="W249">
            <v>204000000</v>
          </cell>
          <cell r="X249">
            <v>0</v>
          </cell>
          <cell r="Y249">
            <v>0</v>
          </cell>
          <cell r="Z249" t="str">
            <v>不要</v>
          </cell>
          <cell r="AA249">
            <v>41046</v>
          </cell>
          <cell r="AB249">
            <v>41050</v>
          </cell>
          <cell r="AC249" t="str">
            <v/>
          </cell>
          <cell r="AD249" t="str">
            <v>矢﨑は交付決定通知書未発送の可能性あり･･･</v>
          </cell>
          <cell r="AE249" t="str">
            <v>宮田</v>
          </cell>
          <cell r="AF249" t="str">
            <v>中田</v>
          </cell>
          <cell r="AG249">
            <v>41074</v>
          </cell>
          <cell r="AH249">
            <v>41075</v>
          </cell>
          <cell r="AI249">
            <v>41078</v>
          </cell>
          <cell r="AJ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v>41105</v>
          </cell>
          <cell r="K250">
            <v>41698</v>
          </cell>
          <cell r="L250" t="str">
            <v/>
          </cell>
          <cell r="M250" t="str">
            <v/>
          </cell>
          <cell r="N250">
            <v>346000000</v>
          </cell>
          <cell r="O250">
            <v>0.5</v>
          </cell>
          <cell r="P250">
            <v>173000000</v>
          </cell>
          <cell r="Q250" t="str">
            <v/>
          </cell>
          <cell r="R250" t="str">
            <v/>
          </cell>
          <cell r="S250" t="str">
            <v/>
          </cell>
          <cell r="T250" t="str">
            <v/>
          </cell>
          <cell r="U250" t="str">
            <v/>
          </cell>
          <cell r="V250">
            <v>0.5</v>
          </cell>
          <cell r="W250" t="str">
            <v/>
          </cell>
          <cell r="X250" t="str">
            <v/>
          </cell>
          <cell r="Y250" t="str">
            <v/>
          </cell>
          <cell r="Z250" t="str">
            <v/>
          </cell>
          <cell r="AA250" t="str">
            <v/>
          </cell>
          <cell r="AB250">
            <v>41170</v>
          </cell>
          <cell r="AC250" t="str">
            <v/>
          </cell>
          <cell r="AD250" t="str">
            <v/>
          </cell>
          <cell r="AE250" t="str">
            <v/>
          </cell>
          <cell r="AF250" t="str">
            <v/>
          </cell>
          <cell r="AG250" t="str">
            <v/>
          </cell>
          <cell r="AH250" t="str">
            <v/>
          </cell>
          <cell r="AI250" t="str">
            <v/>
          </cell>
          <cell r="AJ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41122</v>
          </cell>
          <cell r="K251">
            <v>41547</v>
          </cell>
          <cell r="L251" t="str">
            <v/>
          </cell>
          <cell r="M251" t="str">
            <v/>
          </cell>
          <cell r="N251">
            <v>2133000000</v>
          </cell>
          <cell r="O251">
            <v>0.16666666666666666</v>
          </cell>
          <cell r="P251">
            <v>355500000</v>
          </cell>
          <cell r="Q251">
            <v>41141</v>
          </cell>
          <cell r="R251">
            <v>41547</v>
          </cell>
          <cell r="S251" t="str">
            <v/>
          </cell>
          <cell r="T251">
            <v>3106000000</v>
          </cell>
          <cell r="U251">
            <v>2133000000</v>
          </cell>
          <cell r="V251">
            <v>0.16666666666666666</v>
          </cell>
          <cell r="W251">
            <v>355500000</v>
          </cell>
          <cell r="X251">
            <v>0</v>
          </cell>
          <cell r="Y251">
            <v>0</v>
          </cell>
          <cell r="Z251" t="str">
            <v>不要</v>
          </cell>
          <cell r="AA251" t="str">
            <v/>
          </cell>
          <cell r="AB251">
            <v>41134</v>
          </cell>
          <cell r="AC251">
            <v>41135</v>
          </cell>
          <cell r="AD251" t="str">
            <v/>
          </cell>
          <cell r="AE251" t="str">
            <v>高本</v>
          </cell>
          <cell r="AF251" t="str">
            <v>中間</v>
          </cell>
          <cell r="AG251">
            <v>41138</v>
          </cell>
          <cell r="AH251">
            <v>41141</v>
          </cell>
          <cell r="AI251">
            <v>41152</v>
          </cell>
          <cell r="AJ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交付決定日以降</v>
          </cell>
          <cell r="K252">
            <v>41547</v>
          </cell>
          <cell r="L252" t="str">
            <v/>
          </cell>
          <cell r="M252" t="str">
            <v/>
          </cell>
          <cell r="N252">
            <v>580000000</v>
          </cell>
          <cell r="O252">
            <v>0.25</v>
          </cell>
          <cell r="P252">
            <v>145000000</v>
          </cell>
          <cell r="Q252" t="str">
            <v/>
          </cell>
          <cell r="R252" t="str">
            <v/>
          </cell>
          <cell r="S252" t="str">
            <v/>
          </cell>
          <cell r="T252" t="str">
            <v/>
          </cell>
          <cell r="U252" t="str">
            <v/>
          </cell>
          <cell r="V252">
            <v>0.25</v>
          </cell>
          <cell r="W252" t="str">
            <v/>
          </cell>
          <cell r="X252" t="str">
            <v/>
          </cell>
          <cell r="Y252" t="str">
            <v/>
          </cell>
          <cell r="Z252" t="str">
            <v/>
          </cell>
          <cell r="AA252" t="str">
            <v/>
          </cell>
          <cell r="AB252" t="str">
            <v/>
          </cell>
          <cell r="AC252" t="str">
            <v/>
          </cell>
          <cell r="AD252" t="str">
            <v>対象外経費についての精査等で時間を要している。現状をメールで早急に報告する（先方：高木さん、H24.10.25）→高本が電話確認。</v>
          </cell>
          <cell r="AE252" t="str">
            <v/>
          </cell>
          <cell r="AF252" t="str">
            <v/>
          </cell>
          <cell r="AG252" t="str">
            <v/>
          </cell>
          <cell r="AH252" t="str">
            <v/>
          </cell>
          <cell r="AI252" t="str">
            <v/>
          </cell>
          <cell r="AJ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
（大手重工各社の航空機部品製造機能分担会社を目指して）</v>
          </cell>
          <cell r="G253" t="str">
            <v>中小企業</v>
          </cell>
          <cell r="H253" t="str">
            <v>宮田</v>
          </cell>
          <cell r="I253" t="str">
            <v>中間</v>
          </cell>
          <cell r="J253">
            <v>41122</v>
          </cell>
          <cell r="K253">
            <v>41729</v>
          </cell>
          <cell r="L253" t="str">
            <v/>
          </cell>
          <cell r="M253" t="str">
            <v/>
          </cell>
          <cell r="N253">
            <v>266700000</v>
          </cell>
          <cell r="O253">
            <v>0.4</v>
          </cell>
          <cell r="P253">
            <v>106680000</v>
          </cell>
          <cell r="Q253">
            <v>41131</v>
          </cell>
          <cell r="R253">
            <v>41729</v>
          </cell>
          <cell r="S253" t="str">
            <v/>
          </cell>
          <cell r="T253">
            <v>382700000</v>
          </cell>
          <cell r="U253">
            <v>266700000</v>
          </cell>
          <cell r="V253">
            <v>0.4</v>
          </cell>
          <cell r="W253">
            <v>106680000</v>
          </cell>
          <cell r="X253">
            <v>0</v>
          </cell>
          <cell r="Y253">
            <v>0</v>
          </cell>
          <cell r="Z253" t="str">
            <v>不要</v>
          </cell>
          <cell r="AA253">
            <v>41117</v>
          </cell>
          <cell r="AB253">
            <v>41117</v>
          </cell>
          <cell r="AC253">
            <v>41117</v>
          </cell>
          <cell r="AE253" t="str">
            <v>宮田</v>
          </cell>
          <cell r="AF253" t="str">
            <v>中間</v>
          </cell>
          <cell r="AG253">
            <v>41155</v>
          </cell>
          <cell r="AH253">
            <v>41137</v>
          </cell>
          <cell r="AI253">
            <v>41159</v>
          </cell>
          <cell r="AJ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v>41153</v>
          </cell>
          <cell r="K254">
            <v>42094</v>
          </cell>
          <cell r="L254" t="str">
            <v>○</v>
          </cell>
          <cell r="M254" t="str">
            <v/>
          </cell>
          <cell r="N254">
            <v>289600000</v>
          </cell>
          <cell r="O254">
            <v>0.16666666666666666</v>
          </cell>
          <cell r="P254">
            <v>48266666</v>
          </cell>
          <cell r="Q254" t="str">
            <v/>
          </cell>
          <cell r="R254" t="str">
            <v/>
          </cell>
          <cell r="S254" t="str">
            <v/>
          </cell>
          <cell r="T254" t="str">
            <v/>
          </cell>
          <cell r="U254" t="str">
            <v/>
          </cell>
          <cell r="V254">
            <v>0.16666666666666666</v>
          </cell>
          <cell r="X254" t="str">
            <v/>
          </cell>
          <cell r="Y254" t="str">
            <v/>
          </cell>
          <cell r="Z254" t="str">
            <v/>
          </cell>
          <cell r="AA254" t="str">
            <v/>
          </cell>
          <cell r="AB254">
            <v>41173</v>
          </cell>
          <cell r="AC254">
            <v>41177</v>
          </cell>
          <cell r="AD254" t="str">
            <v>H27.3までの期間延長を希望
ＭＥＴＩに理由書を確認中（9/24梶野さんから）</v>
          </cell>
          <cell r="AE254" t="str">
            <v>中田</v>
          </cell>
          <cell r="AF254" t="str">
            <v>梶野</v>
          </cell>
          <cell r="AG254" t="str">
            <v/>
          </cell>
          <cell r="AH254" t="str">
            <v/>
          </cell>
          <cell r="AJ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v>41197</v>
          </cell>
          <cell r="K255">
            <v>41912</v>
          </cell>
          <cell r="L255" t="str">
            <v>○</v>
          </cell>
          <cell r="M255" t="str">
            <v/>
          </cell>
          <cell r="N255">
            <v>2586000000</v>
          </cell>
          <cell r="O255">
            <v>0.25</v>
          </cell>
          <cell r="P255">
            <v>646500000</v>
          </cell>
          <cell r="Q255" t="str">
            <v/>
          </cell>
          <cell r="R255" t="str">
            <v/>
          </cell>
          <cell r="S255" t="str">
            <v/>
          </cell>
          <cell r="T255" t="str">
            <v/>
          </cell>
          <cell r="U255" t="str">
            <v/>
          </cell>
          <cell r="V255">
            <v>0.25</v>
          </cell>
          <cell r="W255" t="str">
            <v/>
          </cell>
          <cell r="X255" t="str">
            <v/>
          </cell>
          <cell r="Y255" t="str">
            <v/>
          </cell>
          <cell r="Z255" t="str">
            <v/>
          </cell>
          <cell r="AA255" t="str">
            <v/>
          </cell>
          <cell r="AB255">
            <v>41178</v>
          </cell>
          <cell r="AC255" t="str">
            <v/>
          </cell>
          <cell r="AD255" t="str">
            <v/>
          </cell>
          <cell r="AE255" t="str">
            <v/>
          </cell>
          <cell r="AF255" t="str">
            <v/>
          </cell>
          <cell r="AG255" t="str">
            <v/>
          </cell>
          <cell r="AH255" t="str">
            <v/>
          </cell>
          <cell r="AI255" t="str">
            <v/>
          </cell>
          <cell r="AJ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41091</v>
          </cell>
          <cell r="K256">
            <v>41364</v>
          </cell>
          <cell r="L256" t="str">
            <v/>
          </cell>
          <cell r="M256" t="str">
            <v/>
          </cell>
          <cell r="N256">
            <v>673250000</v>
          </cell>
          <cell r="O256">
            <v>0.4</v>
          </cell>
          <cell r="P256">
            <v>269300000</v>
          </cell>
          <cell r="Q256">
            <v>41148</v>
          </cell>
          <cell r="R256">
            <v>41639</v>
          </cell>
          <cell r="S256" t="str">
            <v/>
          </cell>
          <cell r="T256">
            <v>853455000</v>
          </cell>
          <cell r="U256">
            <v>627444000</v>
          </cell>
          <cell r="V256">
            <v>0.4</v>
          </cell>
          <cell r="W256">
            <v>250977600</v>
          </cell>
          <cell r="X256">
            <v>45806000</v>
          </cell>
          <cell r="Y256">
            <v>18322400</v>
          </cell>
          <cell r="Z256" t="str">
            <v>要</v>
          </cell>
          <cell r="AA256">
            <v>41141</v>
          </cell>
          <cell r="AB256" t="str">
            <v/>
          </cell>
          <cell r="AC256" t="str">
            <v/>
          </cell>
          <cell r="AD256" t="str">
            <v>・応募時点からの減額については、METI吉川様確認済み</v>
          </cell>
          <cell r="AE256" t="str">
            <v>梶野</v>
          </cell>
          <cell r="AF256" t="str">
            <v>徳重</v>
          </cell>
          <cell r="AG256">
            <v>41170</v>
          </cell>
          <cell r="AH256">
            <v>41148</v>
          </cell>
          <cell r="AI256">
            <v>41173</v>
          </cell>
          <cell r="AJ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41122</v>
          </cell>
          <cell r="K257">
            <v>41364</v>
          </cell>
          <cell r="L257" t="str">
            <v/>
          </cell>
          <cell r="M257" t="str">
            <v/>
          </cell>
          <cell r="N257">
            <v>167400000</v>
          </cell>
          <cell r="O257">
            <v>0.4</v>
          </cell>
          <cell r="P257">
            <v>66960000</v>
          </cell>
          <cell r="Q257">
            <v>41136</v>
          </cell>
          <cell r="R257">
            <v>41333</v>
          </cell>
          <cell r="S257" t="str">
            <v/>
          </cell>
          <cell r="T257">
            <v>167400000</v>
          </cell>
          <cell r="U257">
            <v>167400000</v>
          </cell>
          <cell r="V257">
            <v>0.4</v>
          </cell>
          <cell r="W257">
            <v>66960000</v>
          </cell>
          <cell r="X257">
            <v>0</v>
          </cell>
          <cell r="Y257">
            <v>0</v>
          </cell>
          <cell r="Z257" t="str">
            <v>要</v>
          </cell>
          <cell r="AA257" t="str">
            <v/>
          </cell>
          <cell r="AB257">
            <v>41122</v>
          </cell>
          <cell r="AC257">
            <v>41122</v>
          </cell>
          <cell r="AD257" t="str">
            <v/>
          </cell>
          <cell r="AE257" t="str">
            <v>梶野</v>
          </cell>
          <cell r="AF257" t="str">
            <v>徳重</v>
          </cell>
          <cell r="AG257">
            <v>41138</v>
          </cell>
          <cell r="AH257">
            <v>41136</v>
          </cell>
          <cell r="AI257">
            <v>41145</v>
          </cell>
          <cell r="AJ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41113</v>
          </cell>
          <cell r="K258">
            <v>41305</v>
          </cell>
          <cell r="L258" t="str">
            <v/>
          </cell>
          <cell r="M258" t="str">
            <v/>
          </cell>
          <cell r="N258">
            <v>73228500</v>
          </cell>
          <cell r="O258">
            <v>0.33333333333333331</v>
          </cell>
          <cell r="P258">
            <v>24409500</v>
          </cell>
          <cell r="Q258">
            <v>41183</v>
          </cell>
          <cell r="R258">
            <v>41333</v>
          </cell>
          <cell r="S258" t="str">
            <v/>
          </cell>
          <cell r="T258">
            <v>94900000</v>
          </cell>
          <cell r="U258">
            <v>69500000</v>
          </cell>
          <cell r="V258">
            <v>0.33333333333333331</v>
          </cell>
          <cell r="W258">
            <v>23166663</v>
          </cell>
          <cell r="X258">
            <v>3728500</v>
          </cell>
          <cell r="Y258">
            <v>1242837</v>
          </cell>
          <cell r="Z258" t="str">
            <v>不要</v>
          </cell>
          <cell r="AA258">
            <v>41162</v>
          </cell>
          <cell r="AB258">
            <v>41170</v>
          </cell>
          <cell r="AC258">
            <v>41183</v>
          </cell>
          <cell r="AD258" t="str">
            <v>9/10中田
応募時からの減額については、機種変更及び仕様変更によるもの。（METI確認依頼を以てMETIご報告）</v>
          </cell>
          <cell r="AE258" t="str">
            <v>中田</v>
          </cell>
          <cell r="AF258" t="str">
            <v/>
          </cell>
          <cell r="AG258">
            <v>41207</v>
          </cell>
          <cell r="AH258">
            <v>41179</v>
          </cell>
          <cell r="AI258" t="str">
            <v/>
          </cell>
          <cell r="AJ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v>41121</v>
          </cell>
          <cell r="K259">
            <v>41364</v>
          </cell>
          <cell r="L259" t="str">
            <v/>
          </cell>
          <cell r="M259" t="str">
            <v/>
          </cell>
          <cell r="N259">
            <v>2934000000</v>
          </cell>
          <cell r="O259">
            <v>0.4</v>
          </cell>
          <cell r="P259">
            <v>1173600000</v>
          </cell>
          <cell r="Q259" t="str">
            <v/>
          </cell>
          <cell r="R259" t="str">
            <v/>
          </cell>
          <cell r="S259" t="str">
            <v/>
          </cell>
          <cell r="T259" t="str">
            <v/>
          </cell>
          <cell r="U259" t="str">
            <v/>
          </cell>
          <cell r="V259">
            <v>0.4</v>
          </cell>
          <cell r="W259" t="str">
            <v/>
          </cell>
          <cell r="X259" t="str">
            <v/>
          </cell>
          <cell r="Y259" t="str">
            <v/>
          </cell>
          <cell r="Z259" t="str">
            <v/>
          </cell>
          <cell r="AA259" t="str">
            <v/>
          </cell>
          <cell r="AB259">
            <v>41179</v>
          </cell>
          <cell r="AC259" t="str">
            <v/>
          </cell>
          <cell r="AD259" t="str">
            <v/>
          </cell>
          <cell r="AE259" t="str">
            <v/>
          </cell>
          <cell r="AF259" t="str">
            <v/>
          </cell>
          <cell r="AG259" t="str">
            <v/>
          </cell>
          <cell r="AH259" t="str">
            <v/>
          </cell>
          <cell r="AI259" t="str">
            <v/>
          </cell>
          <cell r="AJ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v>41122</v>
          </cell>
          <cell r="K260">
            <v>42004</v>
          </cell>
          <cell r="L260" t="str">
            <v>○</v>
          </cell>
          <cell r="M260" t="str">
            <v/>
          </cell>
          <cell r="N260">
            <v>3222000000</v>
          </cell>
          <cell r="O260">
            <v>0.33333333333333331</v>
          </cell>
          <cell r="P260">
            <v>1074000000</v>
          </cell>
          <cell r="Q260" t="str">
            <v>交付決定日</v>
          </cell>
          <cell r="R260">
            <v>42004</v>
          </cell>
          <cell r="S260" t="str">
            <v>○</v>
          </cell>
          <cell r="T260">
            <v>3615000000</v>
          </cell>
          <cell r="U260">
            <v>3222000000</v>
          </cell>
          <cell r="V260">
            <v>0.33333333333333331</v>
          </cell>
          <cell r="W260">
            <v>1074000000</v>
          </cell>
          <cell r="X260">
            <v>0</v>
          </cell>
          <cell r="Y260">
            <v>0</v>
          </cell>
          <cell r="Z260" t="str">
            <v>不要</v>
          </cell>
          <cell r="AA260">
            <v>41138</v>
          </cell>
          <cell r="AB260">
            <v>41127</v>
          </cell>
          <cell r="AC260">
            <v>41141</v>
          </cell>
          <cell r="AD260" t="str">
            <v>・延長理由書受領済み。（METI吉川様にも確認済）</v>
          </cell>
          <cell r="AE260" t="str">
            <v/>
          </cell>
          <cell r="AF260" t="str">
            <v/>
          </cell>
          <cell r="AG260">
            <v>41155</v>
          </cell>
          <cell r="AH260">
            <v>41156</v>
          </cell>
          <cell r="AI260">
            <v>41159</v>
          </cell>
          <cell r="AJ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v>41153</v>
          </cell>
          <cell r="K261">
            <v>41882</v>
          </cell>
          <cell r="L261" t="str">
            <v>○</v>
          </cell>
          <cell r="M261" t="str">
            <v/>
          </cell>
          <cell r="N261">
            <v>6950000000</v>
          </cell>
          <cell r="O261">
            <v>0.33333333333333331</v>
          </cell>
          <cell r="P261">
            <v>2316666666</v>
          </cell>
          <cell r="Q261" t="str">
            <v/>
          </cell>
          <cell r="R261" t="str">
            <v/>
          </cell>
          <cell r="S261" t="str">
            <v/>
          </cell>
          <cell r="T261" t="str">
            <v/>
          </cell>
          <cell r="U261" t="str">
            <v/>
          </cell>
          <cell r="V261">
            <v>0.33333333333333331</v>
          </cell>
          <cell r="W261" t="str">
            <v/>
          </cell>
          <cell r="X261" t="str">
            <v/>
          </cell>
          <cell r="Y261" t="str">
            <v/>
          </cell>
          <cell r="Z261" t="str">
            <v/>
          </cell>
          <cell r="AA261" t="str">
            <v/>
          </cell>
          <cell r="AB261" t="str">
            <v/>
          </cell>
          <cell r="AC261" t="str">
            <v/>
          </cell>
          <cell r="AD261" t="str">
            <v>・9/25融資の交渉を詰め切れていないため、申請書の提出が遅れるとの連絡あり。
・10/11　11月頃に交付申請書を提出する見込み</v>
          </cell>
          <cell r="AE261" t="str">
            <v/>
          </cell>
          <cell r="AF261" t="str">
            <v/>
          </cell>
          <cell r="AG261" t="str">
            <v/>
          </cell>
          <cell r="AH261" t="str">
            <v/>
          </cell>
          <cell r="AI261" t="str">
            <v/>
          </cell>
          <cell r="AJ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v>41122</v>
          </cell>
          <cell r="K262">
            <v>41729</v>
          </cell>
          <cell r="L262" t="str">
            <v/>
          </cell>
          <cell r="M262" t="str">
            <v/>
          </cell>
          <cell r="N262">
            <v>114180000</v>
          </cell>
          <cell r="O262">
            <v>0.4</v>
          </cell>
          <cell r="P262">
            <v>45672000</v>
          </cell>
          <cell r="Q262" t="str">
            <v/>
          </cell>
          <cell r="R262" t="str">
            <v/>
          </cell>
          <cell r="S262" t="str">
            <v/>
          </cell>
          <cell r="T262" t="str">
            <v/>
          </cell>
          <cell r="U262" t="str">
            <v/>
          </cell>
          <cell r="V262">
            <v>0.4</v>
          </cell>
          <cell r="W262" t="str">
            <v/>
          </cell>
          <cell r="X262" t="str">
            <v/>
          </cell>
          <cell r="Y262" t="str">
            <v/>
          </cell>
          <cell r="Z262" t="str">
            <v/>
          </cell>
          <cell r="AA262" t="str">
            <v/>
          </cell>
          <cell r="AB262">
            <v>41173</v>
          </cell>
          <cell r="AC262">
            <v>41183</v>
          </cell>
          <cell r="AD262" t="str">
            <v>・「下屋工事改修設計費」「建屋出入口改修設計費」は補助対象外</v>
          </cell>
          <cell r="AE262" t="str">
            <v/>
          </cell>
          <cell r="AF262" t="str">
            <v/>
          </cell>
          <cell r="AG262" t="str">
            <v/>
          </cell>
          <cell r="AH262" t="str">
            <v/>
          </cell>
          <cell r="AI262" t="str">
            <v/>
          </cell>
          <cell r="AJ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交付決定日以降</v>
          </cell>
          <cell r="K263">
            <v>41729</v>
          </cell>
          <cell r="L263" t="str">
            <v/>
          </cell>
          <cell r="M263" t="str">
            <v/>
          </cell>
          <cell r="N263">
            <v>2063029578</v>
          </cell>
          <cell r="O263">
            <v>0.33333333333333331</v>
          </cell>
          <cell r="P263">
            <v>687676526</v>
          </cell>
          <cell r="Q263" t="str">
            <v>交付決定日</v>
          </cell>
          <cell r="R263">
            <v>41729</v>
          </cell>
          <cell r="S263" t="str">
            <v/>
          </cell>
          <cell r="T263">
            <v>2063029578</v>
          </cell>
          <cell r="U263">
            <v>2063029578</v>
          </cell>
          <cell r="V263">
            <v>0.33333333333333331</v>
          </cell>
          <cell r="W263">
            <v>687676523</v>
          </cell>
          <cell r="X263">
            <v>0</v>
          </cell>
          <cell r="Y263">
            <v>3</v>
          </cell>
          <cell r="Z263" t="str">
            <v/>
          </cell>
          <cell r="AA263">
            <v>41114</v>
          </cell>
          <cell r="AB263" t="str">
            <v/>
          </cell>
          <cell r="AC263" t="str">
            <v/>
          </cell>
          <cell r="AD263" t="str">
            <v/>
          </cell>
          <cell r="AE263" t="str">
            <v/>
          </cell>
          <cell r="AF263" t="str">
            <v/>
          </cell>
          <cell r="AG263">
            <v>41127</v>
          </cell>
          <cell r="AH263">
            <v>41127</v>
          </cell>
          <cell r="AI263">
            <v>41128</v>
          </cell>
          <cell r="AJ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41122</v>
          </cell>
          <cell r="K264">
            <v>41333</v>
          </cell>
          <cell r="L264" t="str">
            <v/>
          </cell>
          <cell r="M264" t="str">
            <v/>
          </cell>
          <cell r="N264">
            <v>616000000</v>
          </cell>
          <cell r="O264">
            <v>0.33333333333333331</v>
          </cell>
          <cell r="P264">
            <v>205333333</v>
          </cell>
          <cell r="Q264">
            <v>41197</v>
          </cell>
          <cell r="R264">
            <v>41424</v>
          </cell>
          <cell r="S264" t="str">
            <v/>
          </cell>
          <cell r="T264">
            <v>1313788200</v>
          </cell>
          <cell r="U264">
            <v>553788200</v>
          </cell>
          <cell r="V264">
            <v>0.33333333333333331</v>
          </cell>
          <cell r="W264">
            <v>184596066</v>
          </cell>
          <cell r="X264">
            <v>62211800</v>
          </cell>
          <cell r="Y264">
            <v>20737267</v>
          </cell>
          <cell r="Z264" t="str">
            <v>不要</v>
          </cell>
          <cell r="AA264">
            <v>41167</v>
          </cell>
          <cell r="AB264">
            <v>41179</v>
          </cell>
          <cell r="AC264" t="str">
            <v/>
          </cell>
          <cell r="AD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E264" t="str">
            <v/>
          </cell>
          <cell r="AF264" t="str">
            <v/>
          </cell>
          <cell r="AG264" t="str">
            <v/>
          </cell>
          <cell r="AH264">
            <v>41211</v>
          </cell>
          <cell r="AI264" t="str">
            <v/>
          </cell>
          <cell r="AJ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v>41211</v>
          </cell>
          <cell r="K265">
            <v>41729</v>
          </cell>
          <cell r="L265" t="str">
            <v/>
          </cell>
          <cell r="M265" t="str">
            <v/>
          </cell>
          <cell r="N265">
            <v>460000000</v>
          </cell>
          <cell r="O265">
            <v>0.16666666666666666</v>
          </cell>
          <cell r="P265">
            <v>76666666</v>
          </cell>
          <cell r="Q265" t="str">
            <v/>
          </cell>
          <cell r="R265" t="str">
            <v/>
          </cell>
          <cell r="S265" t="str">
            <v/>
          </cell>
          <cell r="T265" t="str">
            <v/>
          </cell>
          <cell r="U265" t="str">
            <v/>
          </cell>
          <cell r="V265">
            <v>0.16666666666666666</v>
          </cell>
          <cell r="W265" t="str">
            <v/>
          </cell>
          <cell r="X265" t="str">
            <v/>
          </cell>
          <cell r="Y265" t="str">
            <v/>
          </cell>
          <cell r="Z265" t="str">
            <v/>
          </cell>
          <cell r="AA265" t="str">
            <v/>
          </cell>
          <cell r="AB265">
            <v>41179</v>
          </cell>
          <cell r="AC265" t="str">
            <v/>
          </cell>
          <cell r="AD265" t="str">
            <v/>
          </cell>
          <cell r="AE265" t="str">
            <v/>
          </cell>
          <cell r="AF265" t="str">
            <v/>
          </cell>
          <cell r="AG265" t="str">
            <v/>
          </cell>
          <cell r="AH265" t="str">
            <v/>
          </cell>
          <cell r="AI265" t="str">
            <v/>
          </cell>
          <cell r="AJ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41153</v>
          </cell>
          <cell r="K266">
            <v>41364</v>
          </cell>
          <cell r="L266" t="str">
            <v/>
          </cell>
          <cell r="M266" t="str">
            <v/>
          </cell>
          <cell r="N266">
            <v>228000000</v>
          </cell>
          <cell r="O266">
            <v>0.4</v>
          </cell>
          <cell r="P266">
            <v>91200000</v>
          </cell>
          <cell r="Q266">
            <v>41183</v>
          </cell>
          <cell r="R266">
            <v>41364</v>
          </cell>
          <cell r="S266" t="str">
            <v/>
          </cell>
          <cell r="T266">
            <v>228000000</v>
          </cell>
          <cell r="U266">
            <v>228000000</v>
          </cell>
          <cell r="V266">
            <v>0.4</v>
          </cell>
          <cell r="W266">
            <v>91200000</v>
          </cell>
          <cell r="X266">
            <v>0</v>
          </cell>
          <cell r="Y266">
            <v>0</v>
          </cell>
          <cell r="Z266" t="str">
            <v>要</v>
          </cell>
          <cell r="AA266">
            <v>41177</v>
          </cell>
          <cell r="AB266">
            <v>41177</v>
          </cell>
          <cell r="AC266">
            <v>41183</v>
          </cell>
          <cell r="AD266" t="str">
            <v/>
          </cell>
          <cell r="AE266" t="str">
            <v>高本</v>
          </cell>
          <cell r="AF266" t="str">
            <v>中間</v>
          </cell>
          <cell r="AG266">
            <v>41200</v>
          </cell>
          <cell r="AH266">
            <v>41185</v>
          </cell>
          <cell r="AI266">
            <v>41204</v>
          </cell>
          <cell r="AJ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v>41122</v>
          </cell>
          <cell r="K267">
            <v>41362</v>
          </cell>
          <cell r="L267" t="str">
            <v/>
          </cell>
          <cell r="M267" t="str">
            <v/>
          </cell>
          <cell r="N267">
            <v>60000000</v>
          </cell>
          <cell r="O267">
            <v>0.33333333333333331</v>
          </cell>
          <cell r="P267">
            <v>20000000</v>
          </cell>
          <cell r="Q267" t="str">
            <v/>
          </cell>
          <cell r="R267" t="str">
            <v/>
          </cell>
          <cell r="S267" t="str">
            <v/>
          </cell>
          <cell r="T267" t="str">
            <v/>
          </cell>
          <cell r="U267" t="str">
            <v/>
          </cell>
          <cell r="V267">
            <v>0.33333333333333331</v>
          </cell>
          <cell r="W267" t="str">
            <v/>
          </cell>
          <cell r="X267" t="str">
            <v/>
          </cell>
          <cell r="Y267" t="str">
            <v/>
          </cell>
          <cell r="Z267" t="str">
            <v/>
          </cell>
          <cell r="AA267" t="str">
            <v/>
          </cell>
          <cell r="AB267">
            <v>41169</v>
          </cell>
          <cell r="AC267">
            <v>41169</v>
          </cell>
          <cell r="AD267" t="str">
            <v>設備費減額。METI承認済み</v>
          </cell>
          <cell r="AF267" t="str">
            <v>梶野</v>
          </cell>
          <cell r="AG267" t="str">
            <v/>
          </cell>
          <cell r="AH267">
            <v>41187</v>
          </cell>
          <cell r="AI267" t="str">
            <v/>
          </cell>
          <cell r="AJ267" t="str">
            <v/>
          </cell>
        </row>
        <row r="268">
          <cell r="B268" t="str">
            <v>A1039</v>
          </cell>
          <cell r="C268" t="str">
            <v>A</v>
          </cell>
          <cell r="D268" t="str">
            <v>二次</v>
          </cell>
          <cell r="E268" t="str">
            <v>三協立山株式会社</v>
          </cell>
          <cell r="F268" t="str">
            <v>高断熱性能アルミサッシ製品の材料供給体制強化</v>
          </cell>
          <cell r="G268" t="str">
            <v>大企業</v>
          </cell>
          <cell r="H268" t="str">
            <v>高本</v>
          </cell>
          <cell r="I268" t="str">
            <v>中田</v>
          </cell>
          <cell r="J268">
            <v>41272</v>
          </cell>
          <cell r="K268">
            <v>41288</v>
          </cell>
          <cell r="L268" t="str">
            <v/>
          </cell>
          <cell r="M268" t="str">
            <v/>
          </cell>
          <cell r="N268">
            <v>245150000</v>
          </cell>
          <cell r="O268">
            <v>0.16666666666666666</v>
          </cell>
          <cell r="P268">
            <v>40858333</v>
          </cell>
          <cell r="Q268">
            <v>41155</v>
          </cell>
          <cell r="R268">
            <v>41288</v>
          </cell>
          <cell r="S268" t="str">
            <v/>
          </cell>
          <cell r="T268">
            <v>223900000</v>
          </cell>
          <cell r="U268">
            <v>223900000</v>
          </cell>
          <cell r="V268">
            <v>0.16666666666666666</v>
          </cell>
          <cell r="W268">
            <v>37316665</v>
          </cell>
          <cell r="X268">
            <v>21250000</v>
          </cell>
          <cell r="Y268">
            <v>3541668</v>
          </cell>
          <cell r="Z268" t="str">
            <v>不要</v>
          </cell>
          <cell r="AA268">
            <v>41142</v>
          </cell>
          <cell r="AB268">
            <v>41135</v>
          </cell>
          <cell r="AC268">
            <v>41148</v>
          </cell>
          <cell r="AD268" t="str">
            <v>・「LNGサテライト建設」は補助対象外
・社名変更届受領
【補助対象設備への抵当権の設定】方法等を2012/9/7にお知らせ（高本）</v>
          </cell>
          <cell r="AE268" t="str">
            <v>高本</v>
          </cell>
          <cell r="AF268" t="str">
            <v>中田</v>
          </cell>
          <cell r="AG268">
            <v>41155</v>
          </cell>
          <cell r="AH268">
            <v>41152</v>
          </cell>
          <cell r="AI268">
            <v>41159</v>
          </cell>
          <cell r="AJ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41121</v>
          </cell>
          <cell r="K269">
            <v>41180</v>
          </cell>
          <cell r="L269" t="str">
            <v/>
          </cell>
          <cell r="M269" t="str">
            <v/>
          </cell>
          <cell r="N269">
            <v>80300000</v>
          </cell>
          <cell r="O269">
            <v>0.16666666666666666</v>
          </cell>
          <cell r="P269">
            <v>13383333</v>
          </cell>
          <cell r="Q269">
            <v>41131</v>
          </cell>
          <cell r="R269">
            <v>41180</v>
          </cell>
          <cell r="S269" t="str">
            <v/>
          </cell>
          <cell r="T269">
            <v>57549000</v>
          </cell>
          <cell r="U269">
            <v>51831000</v>
          </cell>
          <cell r="V269">
            <v>0.16666666666666666</v>
          </cell>
          <cell r="W269">
            <v>8638000</v>
          </cell>
          <cell r="X269">
            <v>28469000</v>
          </cell>
          <cell r="Y269">
            <v>4745333</v>
          </cell>
          <cell r="Z269" t="str">
            <v>不要</v>
          </cell>
          <cell r="AA269" t="str">
            <v/>
          </cell>
          <cell r="AB269">
            <v>41123</v>
          </cell>
          <cell r="AC269">
            <v>41130</v>
          </cell>
          <cell r="AD269" t="str">
            <v>・公募時点からの減額についてはMETI確認済</v>
          </cell>
          <cell r="AE269" t="str">
            <v>梶野</v>
          </cell>
          <cell r="AF269" t="str">
            <v>徳重</v>
          </cell>
          <cell r="AG269">
            <v>41138</v>
          </cell>
          <cell r="AH269">
            <v>41131</v>
          </cell>
          <cell r="AI269">
            <v>41152</v>
          </cell>
          <cell r="AJ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41547</v>
          </cell>
          <cell r="L270" t="str">
            <v/>
          </cell>
          <cell r="M270" t="str">
            <v/>
          </cell>
          <cell r="N270">
            <v>1347160000</v>
          </cell>
          <cell r="O270">
            <v>0.25</v>
          </cell>
          <cell r="P270">
            <v>336790000</v>
          </cell>
          <cell r="Q270">
            <v>41183</v>
          </cell>
          <cell r="R270">
            <v>41333</v>
          </cell>
          <cell r="S270" t="str">
            <v/>
          </cell>
          <cell r="T270">
            <v>1390160000</v>
          </cell>
          <cell r="U270">
            <v>1347160000</v>
          </cell>
          <cell r="V270">
            <v>0.25</v>
          </cell>
          <cell r="W270">
            <v>336790000</v>
          </cell>
          <cell r="X270">
            <v>0</v>
          </cell>
          <cell r="Y270">
            <v>0</v>
          </cell>
          <cell r="Z270" t="str">
            <v>要確認</v>
          </cell>
          <cell r="AA270">
            <v>41129</v>
          </cell>
          <cell r="AB270">
            <v>41130</v>
          </cell>
          <cell r="AC270">
            <v>41130</v>
          </cell>
          <cell r="AD270" t="str">
            <v>・日本発条→東北日発の生産・販売委託関係の有無を確認中。（それを受けて、収益納付要不要の判断を実施）</v>
          </cell>
          <cell r="AE270" t="str">
            <v/>
          </cell>
          <cell r="AF270" t="str">
            <v>哲</v>
          </cell>
          <cell r="AG270">
            <v>41170</v>
          </cell>
          <cell r="AH270">
            <v>41172</v>
          </cell>
          <cell r="AI270" t="str">
            <v/>
          </cell>
          <cell r="AJ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41122</v>
          </cell>
          <cell r="K271">
            <v>41364</v>
          </cell>
          <cell r="L271" t="str">
            <v/>
          </cell>
          <cell r="M271" t="str">
            <v/>
          </cell>
          <cell r="N271">
            <v>334400000</v>
          </cell>
          <cell r="O271">
            <v>0.33333333333333331</v>
          </cell>
          <cell r="P271">
            <v>111466666</v>
          </cell>
          <cell r="Q271">
            <v>41131</v>
          </cell>
          <cell r="R271">
            <v>41358</v>
          </cell>
          <cell r="S271" t="str">
            <v/>
          </cell>
          <cell r="T271">
            <v>355300000</v>
          </cell>
          <cell r="U271">
            <v>333800000</v>
          </cell>
          <cell r="V271">
            <v>0.33333333333333331</v>
          </cell>
          <cell r="W271">
            <v>111266665</v>
          </cell>
          <cell r="X271">
            <v>600000</v>
          </cell>
          <cell r="Y271">
            <v>200001</v>
          </cell>
          <cell r="Z271" t="str">
            <v>要</v>
          </cell>
          <cell r="AA271">
            <v>41121</v>
          </cell>
          <cell r="AB271">
            <v>41122</v>
          </cell>
          <cell r="AC271">
            <v>41122</v>
          </cell>
          <cell r="AD271" t="str">
            <v/>
          </cell>
          <cell r="AE271" t="str">
            <v>梶野</v>
          </cell>
          <cell r="AF271" t="str">
            <v>中間</v>
          </cell>
          <cell r="AG271">
            <v>41127</v>
          </cell>
          <cell r="AH271">
            <v>41128</v>
          </cell>
          <cell r="AI271">
            <v>41128</v>
          </cell>
          <cell r="AJ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交付決定日以降</v>
          </cell>
          <cell r="K272">
            <v>41729</v>
          </cell>
          <cell r="L272" t="str">
            <v/>
          </cell>
          <cell r="M272" t="str">
            <v/>
          </cell>
          <cell r="N272">
            <v>340950000</v>
          </cell>
          <cell r="O272">
            <v>0.33333333333333331</v>
          </cell>
          <cell r="P272">
            <v>113650000</v>
          </cell>
          <cell r="Q272" t="str">
            <v>交付決定日</v>
          </cell>
          <cell r="R272">
            <v>41729</v>
          </cell>
          <cell r="S272" t="str">
            <v/>
          </cell>
          <cell r="T272">
            <v>356950000</v>
          </cell>
          <cell r="U272">
            <v>340950000</v>
          </cell>
          <cell r="V272">
            <v>0.33333333333333331</v>
          </cell>
          <cell r="W272">
            <v>113650000</v>
          </cell>
          <cell r="X272">
            <v>0</v>
          </cell>
          <cell r="Y272">
            <v>0</v>
          </cell>
          <cell r="Z272" t="str">
            <v/>
          </cell>
          <cell r="AA272">
            <v>41110</v>
          </cell>
          <cell r="AB272" t="str">
            <v/>
          </cell>
          <cell r="AC272" t="str">
            <v/>
          </cell>
          <cell r="AD272" t="str">
            <v/>
          </cell>
          <cell r="AE272" t="str">
            <v/>
          </cell>
          <cell r="AF272" t="str">
            <v/>
          </cell>
          <cell r="AG272">
            <v>41127</v>
          </cell>
          <cell r="AH272">
            <v>41117</v>
          </cell>
          <cell r="AI272">
            <v>41128</v>
          </cell>
          <cell r="AJ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41115</v>
          </cell>
          <cell r="K273">
            <v>41670</v>
          </cell>
          <cell r="L273" t="str">
            <v/>
          </cell>
          <cell r="M273" t="str">
            <v/>
          </cell>
          <cell r="N273">
            <v>1288800000</v>
          </cell>
          <cell r="O273">
            <v>0.25</v>
          </cell>
          <cell r="P273">
            <v>322200000</v>
          </cell>
          <cell r="Q273">
            <v>41148</v>
          </cell>
          <cell r="R273">
            <v>41670</v>
          </cell>
          <cell r="S273" t="str">
            <v/>
          </cell>
          <cell r="T273">
            <v>1949000000</v>
          </cell>
          <cell r="U273">
            <v>1288800000</v>
          </cell>
          <cell r="V273">
            <v>0.25</v>
          </cell>
          <cell r="W273">
            <v>322200000</v>
          </cell>
          <cell r="X273">
            <v>0</v>
          </cell>
          <cell r="Y273">
            <v>0</v>
          </cell>
          <cell r="Z273" t="str">
            <v>不要</v>
          </cell>
          <cell r="AA273" t="str">
            <v/>
          </cell>
          <cell r="AB273">
            <v>41114</v>
          </cell>
          <cell r="AC273">
            <v>41123</v>
          </cell>
          <cell r="AD273" t="str">
            <v>・「特殊治具付きフォークリフト」は補助対象外</v>
          </cell>
          <cell r="AE273" t="str">
            <v>中田</v>
          </cell>
          <cell r="AF273" t="str">
            <v>宮田</v>
          </cell>
          <cell r="AG273">
            <v>41138</v>
          </cell>
          <cell r="AH273">
            <v>41137</v>
          </cell>
          <cell r="AI273">
            <v>41145</v>
          </cell>
          <cell r="AJ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41122</v>
          </cell>
          <cell r="K274">
            <v>41729</v>
          </cell>
          <cell r="L274" t="str">
            <v/>
          </cell>
          <cell r="M274" t="str">
            <v/>
          </cell>
          <cell r="N274">
            <v>285000000</v>
          </cell>
          <cell r="O274">
            <v>0.4</v>
          </cell>
          <cell r="P274">
            <v>114000000</v>
          </cell>
          <cell r="Q274">
            <v>41153</v>
          </cell>
          <cell r="R274">
            <v>41729</v>
          </cell>
          <cell r="S274" t="str">
            <v/>
          </cell>
          <cell r="T274">
            <v>300000000</v>
          </cell>
          <cell r="U274">
            <v>285000000</v>
          </cell>
          <cell r="V274">
            <v>0.4</v>
          </cell>
          <cell r="W274">
            <v>114000000</v>
          </cell>
          <cell r="X274">
            <v>0</v>
          </cell>
          <cell r="Y274">
            <v>0</v>
          </cell>
          <cell r="Z274" t="str">
            <v>不要</v>
          </cell>
          <cell r="AA274" t="str">
            <v/>
          </cell>
          <cell r="AB274">
            <v>41120</v>
          </cell>
          <cell r="AC274">
            <v>41127</v>
          </cell>
          <cell r="AD274" t="str">
            <v/>
          </cell>
          <cell r="AE274" t="str">
            <v>高本</v>
          </cell>
          <cell r="AF274" t="str">
            <v>中間</v>
          </cell>
          <cell r="AG274">
            <v>41138</v>
          </cell>
          <cell r="AH274">
            <v>41131</v>
          </cell>
          <cell r="AI274">
            <v>41145</v>
          </cell>
          <cell r="AJ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v>41122</v>
          </cell>
          <cell r="K275">
            <v>41729</v>
          </cell>
          <cell r="L275" t="str">
            <v/>
          </cell>
          <cell r="M275" t="str">
            <v/>
          </cell>
          <cell r="N275">
            <v>547500000</v>
          </cell>
          <cell r="O275">
            <v>0.33333333333333331</v>
          </cell>
          <cell r="P275">
            <v>182500000</v>
          </cell>
          <cell r="Q275" t="str">
            <v/>
          </cell>
          <cell r="R275" t="str">
            <v/>
          </cell>
          <cell r="S275" t="str">
            <v/>
          </cell>
          <cell r="T275" t="str">
            <v/>
          </cell>
          <cell r="U275" t="str">
            <v/>
          </cell>
          <cell r="V275">
            <v>0.33333333333333331</v>
          </cell>
          <cell r="W275" t="str">
            <v/>
          </cell>
          <cell r="X275" t="str">
            <v/>
          </cell>
          <cell r="Y275" t="str">
            <v/>
          </cell>
          <cell r="Z275" t="str">
            <v/>
          </cell>
          <cell r="AA275" t="str">
            <v/>
          </cell>
          <cell r="AB275" t="str">
            <v/>
          </cell>
          <cell r="AC275" t="str">
            <v/>
          </cell>
          <cell r="AD275" t="str">
            <v>様式第4で、理由等の説明を求めた（高本　2012/9/11）</v>
          </cell>
          <cell r="AE275" t="str">
            <v/>
          </cell>
          <cell r="AF275" t="str">
            <v/>
          </cell>
          <cell r="AG275" t="str">
            <v/>
          </cell>
          <cell r="AH275" t="str">
            <v/>
          </cell>
          <cell r="AI275" t="str">
            <v/>
          </cell>
          <cell r="AJ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t="str">
            <v/>
          </cell>
          <cell r="N276">
            <v>5152960000</v>
          </cell>
          <cell r="O276">
            <v>0.16666666666666666</v>
          </cell>
          <cell r="P276">
            <v>858826666</v>
          </cell>
          <cell r="Q276">
            <v>41153</v>
          </cell>
          <cell r="R276">
            <v>41729</v>
          </cell>
          <cell r="S276" t="str">
            <v/>
          </cell>
          <cell r="T276">
            <v>5152960000</v>
          </cell>
          <cell r="U276">
            <v>5152960000</v>
          </cell>
          <cell r="V276">
            <v>0.16666666666666666</v>
          </cell>
          <cell r="W276">
            <v>858826666</v>
          </cell>
          <cell r="X276">
            <v>0</v>
          </cell>
          <cell r="Y276">
            <v>0</v>
          </cell>
          <cell r="Z276" t="str">
            <v>不要</v>
          </cell>
          <cell r="AA276">
            <v>41115</v>
          </cell>
          <cell r="AB276">
            <v>41117</v>
          </cell>
          <cell r="AC276">
            <v>41117</v>
          </cell>
          <cell r="AD276" t="str">
            <v/>
          </cell>
          <cell r="AE276" t="str">
            <v/>
          </cell>
          <cell r="AF276" t="str">
            <v/>
          </cell>
          <cell r="AG276">
            <v>41170</v>
          </cell>
          <cell r="AH276">
            <v>41153</v>
          </cell>
          <cell r="AI276">
            <v>41173</v>
          </cell>
          <cell r="AJ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交付決定日以降</v>
          </cell>
          <cell r="K277">
            <v>41729</v>
          </cell>
          <cell r="L277" t="str">
            <v/>
          </cell>
          <cell r="M277" t="str">
            <v/>
          </cell>
          <cell r="N277">
            <v>228298000</v>
          </cell>
          <cell r="O277">
            <v>0.33333333333333331</v>
          </cell>
          <cell r="P277">
            <v>76099333</v>
          </cell>
          <cell r="Q277" t="str">
            <v>交付決定日</v>
          </cell>
          <cell r="R277">
            <v>41729</v>
          </cell>
          <cell r="S277" t="str">
            <v/>
          </cell>
          <cell r="T277">
            <v>228298000</v>
          </cell>
          <cell r="U277">
            <v>228298000</v>
          </cell>
          <cell r="V277">
            <v>0.33333333333333331</v>
          </cell>
          <cell r="W277">
            <v>76099332</v>
          </cell>
          <cell r="X277">
            <v>0</v>
          </cell>
          <cell r="Y277">
            <v>1</v>
          </cell>
          <cell r="Z277" t="str">
            <v/>
          </cell>
          <cell r="AA277">
            <v>41114</v>
          </cell>
          <cell r="AB277" t="str">
            <v/>
          </cell>
          <cell r="AC277" t="str">
            <v/>
          </cell>
          <cell r="AD277" t="str">
            <v/>
          </cell>
          <cell r="AE277" t="str">
            <v/>
          </cell>
          <cell r="AF277" t="str">
            <v/>
          </cell>
          <cell r="AG277">
            <v>41127</v>
          </cell>
          <cell r="AH277">
            <v>41127</v>
          </cell>
          <cell r="AI277">
            <v>41128</v>
          </cell>
          <cell r="AJ277" t="str">
            <v/>
          </cell>
        </row>
        <row r="278">
          <cell r="B278" t="str">
            <v>A1057</v>
          </cell>
          <cell r="C278" t="str">
            <v>A</v>
          </cell>
          <cell r="D278" t="str">
            <v>二次</v>
          </cell>
          <cell r="E278" t="str">
            <v>株式会社　富田製作所</v>
          </cell>
          <cell r="F278" t="str">
            <v>厚板成形曲げ加工用の大型プレス機増設</v>
          </cell>
          <cell r="G278" t="str">
            <v>中小企業</v>
          </cell>
          <cell r="H278" t="str">
            <v>中田</v>
          </cell>
          <cell r="I278" t="str">
            <v>宮田</v>
          </cell>
          <cell r="J278">
            <v>41122</v>
          </cell>
          <cell r="K278">
            <v>42460</v>
          </cell>
          <cell r="L278" t="str">
            <v>○</v>
          </cell>
          <cell r="M278" t="str">
            <v/>
          </cell>
          <cell r="N278">
            <v>1650000000</v>
          </cell>
          <cell r="O278">
            <v>0.33333333333333331</v>
          </cell>
          <cell r="P278">
            <v>550000000</v>
          </cell>
          <cell r="Q278" t="str">
            <v>H24年9月上旬</v>
          </cell>
          <cell r="R278">
            <v>41729</v>
          </cell>
          <cell r="S278" t="str">
            <v/>
          </cell>
          <cell r="T278">
            <v>1818000000</v>
          </cell>
          <cell r="U278">
            <v>1650000000</v>
          </cell>
          <cell r="V278">
            <v>0.33333333333333331</v>
          </cell>
          <cell r="W278">
            <v>550000000</v>
          </cell>
          <cell r="X278">
            <v>0</v>
          </cell>
          <cell r="Y278">
            <v>0</v>
          </cell>
          <cell r="Z278" t="str">
            <v>要</v>
          </cell>
          <cell r="AA278">
            <v>41150</v>
          </cell>
          <cell r="AB278">
            <v>41138</v>
          </cell>
          <cell r="AC278">
            <v>41151</v>
          </cell>
          <cell r="AD278" t="str">
            <v/>
          </cell>
          <cell r="AE278" t="str">
            <v>中田</v>
          </cell>
          <cell r="AG278">
            <v>41155</v>
          </cell>
          <cell r="AH278">
            <v>41152</v>
          </cell>
          <cell r="AI278">
            <v>41159</v>
          </cell>
          <cell r="AJ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v>41153</v>
          </cell>
          <cell r="K279">
            <v>41639</v>
          </cell>
          <cell r="L279" t="str">
            <v/>
          </cell>
          <cell r="M279" t="str">
            <v/>
          </cell>
          <cell r="N279">
            <v>641700000</v>
          </cell>
          <cell r="O279">
            <v>0.25</v>
          </cell>
          <cell r="P279">
            <v>160425000</v>
          </cell>
          <cell r="Q279" t="str">
            <v/>
          </cell>
          <cell r="R279" t="str">
            <v/>
          </cell>
          <cell r="S279" t="str">
            <v/>
          </cell>
          <cell r="T279" t="str">
            <v/>
          </cell>
          <cell r="U279" t="str">
            <v/>
          </cell>
          <cell r="V279">
            <v>0.25</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v>41153</v>
          </cell>
          <cell r="K280">
            <v>42094</v>
          </cell>
          <cell r="L280" t="str">
            <v>○</v>
          </cell>
          <cell r="M280" t="str">
            <v/>
          </cell>
          <cell r="N280">
            <v>1662000000</v>
          </cell>
          <cell r="O280">
            <v>0.33333333333333331</v>
          </cell>
          <cell r="P280">
            <v>554000000</v>
          </cell>
          <cell r="Q280" t="str">
            <v/>
          </cell>
          <cell r="R280" t="str">
            <v/>
          </cell>
          <cell r="S280" t="str">
            <v/>
          </cell>
          <cell r="T280" t="str">
            <v/>
          </cell>
          <cell r="U280" t="str">
            <v/>
          </cell>
          <cell r="V280">
            <v>0.33333333333333331</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41061</v>
          </cell>
          <cell r="K281">
            <v>41425</v>
          </cell>
          <cell r="L281" t="str">
            <v/>
          </cell>
          <cell r="M281" t="str">
            <v/>
          </cell>
          <cell r="N281">
            <v>1283000000</v>
          </cell>
          <cell r="O281">
            <v>0.4</v>
          </cell>
          <cell r="P281">
            <v>513200000</v>
          </cell>
          <cell r="Q281">
            <v>41136</v>
          </cell>
          <cell r="R281">
            <v>41425</v>
          </cell>
          <cell r="S281" t="str">
            <v/>
          </cell>
          <cell r="T281">
            <v>1352400000</v>
          </cell>
          <cell r="U281">
            <v>1126400000</v>
          </cell>
          <cell r="V281">
            <v>0.4</v>
          </cell>
          <cell r="W281">
            <v>450560000</v>
          </cell>
          <cell r="X281">
            <v>156600000</v>
          </cell>
          <cell r="Y281">
            <v>62640000</v>
          </cell>
          <cell r="Z281" t="str">
            <v>不要</v>
          </cell>
          <cell r="AA281" t="str">
            <v/>
          </cell>
          <cell r="AB281">
            <v>41117</v>
          </cell>
          <cell r="AC281">
            <v>41127</v>
          </cell>
          <cell r="AD281" t="str">
            <v>・「移動台車」は補助対象外。
・公募時点からの減額についてはMETI確認済</v>
          </cell>
          <cell r="AE281" t="str">
            <v>高本</v>
          </cell>
          <cell r="AF281" t="str">
            <v>中間</v>
          </cell>
          <cell r="AG281">
            <v>41138</v>
          </cell>
          <cell r="AH281">
            <v>41130</v>
          </cell>
          <cell r="AI281">
            <v>41145</v>
          </cell>
          <cell r="AJ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41122</v>
          </cell>
          <cell r="K282">
            <v>41729</v>
          </cell>
          <cell r="L282" t="str">
            <v/>
          </cell>
          <cell r="M282" t="str">
            <v/>
          </cell>
          <cell r="N282">
            <v>857528000</v>
          </cell>
          <cell r="O282">
            <v>0.16666666666666666</v>
          </cell>
          <cell r="P282">
            <v>142921333</v>
          </cell>
          <cell r="Q282">
            <v>41148</v>
          </cell>
          <cell r="R282">
            <v>41729</v>
          </cell>
          <cell r="S282" t="str">
            <v/>
          </cell>
          <cell r="T282">
            <v>988728000</v>
          </cell>
          <cell r="U282">
            <v>840775000</v>
          </cell>
          <cell r="V282">
            <v>0.16666666666666666</v>
          </cell>
          <cell r="W282">
            <v>140129161</v>
          </cell>
          <cell r="X282">
            <v>16753000</v>
          </cell>
          <cell r="Y282">
            <v>2792172</v>
          </cell>
          <cell r="Z282" t="str">
            <v>不要</v>
          </cell>
          <cell r="AA282">
            <v>41137</v>
          </cell>
          <cell r="AB282">
            <v>41131</v>
          </cell>
          <cell r="AC282" t="str">
            <v/>
          </cell>
          <cell r="AD282" t="str">
            <v>※三菱化学エンジニアリングのみ全期黒字。事業への関与について確認中。</v>
          </cell>
          <cell r="AE282" t="str">
            <v>高本</v>
          </cell>
          <cell r="AF282" t="str">
            <v>中田</v>
          </cell>
          <cell r="AG282">
            <v>41155</v>
          </cell>
          <cell r="AH282">
            <v>41144</v>
          </cell>
          <cell r="AI282">
            <v>41159</v>
          </cell>
          <cell r="AJ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41091</v>
          </cell>
          <cell r="K283">
            <v>41152</v>
          </cell>
          <cell r="L283" t="str">
            <v/>
          </cell>
          <cell r="M283" t="str">
            <v/>
          </cell>
          <cell r="N283">
            <v>156000000</v>
          </cell>
          <cell r="O283">
            <v>0.25</v>
          </cell>
          <cell r="P283">
            <v>39000000</v>
          </cell>
          <cell r="Q283">
            <v>41131</v>
          </cell>
          <cell r="R283">
            <v>41182</v>
          </cell>
          <cell r="S283" t="str">
            <v/>
          </cell>
          <cell r="T283">
            <v>153787000</v>
          </cell>
          <cell r="U283">
            <v>153787000</v>
          </cell>
          <cell r="V283">
            <v>0.25</v>
          </cell>
          <cell r="W283">
            <v>38446750</v>
          </cell>
          <cell r="X283">
            <v>2213000</v>
          </cell>
          <cell r="Y283">
            <v>553250</v>
          </cell>
          <cell r="Z283" t="str">
            <v>要</v>
          </cell>
          <cell r="AA283" t="str">
            <v/>
          </cell>
          <cell r="AB283">
            <v>41129</v>
          </cell>
          <cell r="AC283">
            <v>41129</v>
          </cell>
          <cell r="AD283" t="str">
            <v>・公募時点からの減額は見積もり詳細化のため</v>
          </cell>
          <cell r="AE283" t="str">
            <v>梶野</v>
          </cell>
          <cell r="AF283" t="str">
            <v>徳重</v>
          </cell>
          <cell r="AG283">
            <v>41138</v>
          </cell>
          <cell r="AH283">
            <v>41131</v>
          </cell>
          <cell r="AI283">
            <v>41145</v>
          </cell>
          <cell r="AJ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v>41182</v>
          </cell>
          <cell r="K284">
            <v>41820</v>
          </cell>
          <cell r="L284" t="str">
            <v>○</v>
          </cell>
          <cell r="M284" t="str">
            <v/>
          </cell>
          <cell r="N284">
            <v>1350000000</v>
          </cell>
          <cell r="O284">
            <v>0.33333333333333331</v>
          </cell>
          <cell r="P284">
            <v>450000000</v>
          </cell>
          <cell r="Q284" t="str">
            <v/>
          </cell>
          <cell r="R284" t="str">
            <v/>
          </cell>
          <cell r="S284" t="str">
            <v/>
          </cell>
          <cell r="T284" t="str">
            <v/>
          </cell>
          <cell r="U284" t="str">
            <v/>
          </cell>
          <cell r="V284">
            <v>0.33333333333333331</v>
          </cell>
          <cell r="W284" t="str">
            <v/>
          </cell>
          <cell r="X284" t="str">
            <v/>
          </cell>
          <cell r="Y284" t="str">
            <v/>
          </cell>
          <cell r="Z284" t="str">
            <v/>
          </cell>
          <cell r="AA284" t="str">
            <v/>
          </cell>
          <cell r="AB284">
            <v>41166</v>
          </cell>
          <cell r="AC284" t="str">
            <v/>
          </cell>
          <cell r="AD284" t="str">
            <v>交付決定日は10月1日で確定。</v>
          </cell>
          <cell r="AE284" t="str">
            <v/>
          </cell>
          <cell r="AF284" t="str">
            <v/>
          </cell>
          <cell r="AG284" t="str">
            <v/>
          </cell>
          <cell r="AH284">
            <v>41183</v>
          </cell>
          <cell r="AI284" t="str">
            <v/>
          </cell>
          <cell r="AJ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41122</v>
          </cell>
          <cell r="K285">
            <v>41517</v>
          </cell>
          <cell r="L285" t="str">
            <v/>
          </cell>
          <cell r="M285" t="str">
            <v/>
          </cell>
          <cell r="N285">
            <v>1445000000</v>
          </cell>
          <cell r="O285">
            <v>0.33333333333333331</v>
          </cell>
          <cell r="P285">
            <v>481666666</v>
          </cell>
          <cell r="Q285">
            <v>41183</v>
          </cell>
          <cell r="R285">
            <v>41517</v>
          </cell>
          <cell r="S285" t="str">
            <v/>
          </cell>
          <cell r="T285">
            <v>1445000000</v>
          </cell>
          <cell r="U285">
            <v>1445000000</v>
          </cell>
          <cell r="V285">
            <v>0.33333333333333331</v>
          </cell>
          <cell r="W285">
            <v>481666663</v>
          </cell>
          <cell r="X285">
            <v>0</v>
          </cell>
          <cell r="Y285">
            <v>3</v>
          </cell>
          <cell r="Z285" t="str">
            <v>要</v>
          </cell>
          <cell r="AA285">
            <v>41177</v>
          </cell>
          <cell r="AB285">
            <v>41173</v>
          </cell>
          <cell r="AC285">
            <v>41179</v>
          </cell>
          <cell r="AD285" t="str">
            <v>変更内容報告あり</v>
          </cell>
          <cell r="AE285" t="str">
            <v/>
          </cell>
          <cell r="AF285" t="str">
            <v/>
          </cell>
          <cell r="AG285">
            <v>41200</v>
          </cell>
          <cell r="AH285">
            <v>41183</v>
          </cell>
          <cell r="AI285">
            <v>41204</v>
          </cell>
          <cell r="AJ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2012年8月中旬</v>
          </cell>
          <cell r="K286">
            <v>41729</v>
          </cell>
          <cell r="L286" t="str">
            <v/>
          </cell>
          <cell r="M286" t="str">
            <v/>
          </cell>
          <cell r="N286">
            <v>1728760000</v>
          </cell>
          <cell r="O286">
            <v>0.33332562067609156</v>
          </cell>
          <cell r="P286">
            <v>576240000</v>
          </cell>
          <cell r="Q286" t="str">
            <v>平成24年8月中旬</v>
          </cell>
          <cell r="R286">
            <v>41729</v>
          </cell>
          <cell r="S286" t="str">
            <v/>
          </cell>
          <cell r="T286">
            <v>2080910000</v>
          </cell>
          <cell r="U286">
            <v>1728760000</v>
          </cell>
          <cell r="V286">
            <v>0.33332562067609156</v>
          </cell>
          <cell r="W286">
            <v>576240000</v>
          </cell>
          <cell r="X286">
            <v>0</v>
          </cell>
          <cell r="Y286">
            <v>0</v>
          </cell>
          <cell r="Z286" t="str">
            <v>要</v>
          </cell>
          <cell r="AA286" t="str">
            <v/>
          </cell>
          <cell r="AB286" t="str">
            <v/>
          </cell>
          <cell r="AC286" t="str">
            <v/>
          </cell>
          <cell r="AD286" t="str">
            <v>・20年度決算で赤字ありだが、23年度決算から過去3年ではなし。よって収益納付要。</v>
          </cell>
          <cell r="AE286" t="str">
            <v/>
          </cell>
          <cell r="AF286" t="str">
            <v/>
          </cell>
          <cell r="AG286">
            <v>41138</v>
          </cell>
          <cell r="AH286">
            <v>41141</v>
          </cell>
          <cell r="AI286">
            <v>41145</v>
          </cell>
          <cell r="AJ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交付決定日以降</v>
          </cell>
          <cell r="K287">
            <v>41729</v>
          </cell>
          <cell r="L287" t="str">
            <v/>
          </cell>
          <cell r="M287" t="str">
            <v/>
          </cell>
          <cell r="N287">
            <v>250000000</v>
          </cell>
          <cell r="O287">
            <v>0.4</v>
          </cell>
          <cell r="P287">
            <v>100000000</v>
          </cell>
          <cell r="Q287" t="str">
            <v>交付決定日</v>
          </cell>
          <cell r="R287">
            <v>41729</v>
          </cell>
          <cell r="S287" t="str">
            <v/>
          </cell>
          <cell r="T287">
            <v>260000000</v>
          </cell>
          <cell r="U287">
            <v>250000000</v>
          </cell>
          <cell r="V287">
            <v>0.4</v>
          </cell>
          <cell r="W287">
            <v>100000000</v>
          </cell>
          <cell r="X287">
            <v>0</v>
          </cell>
          <cell r="Y287">
            <v>0</v>
          </cell>
          <cell r="Z287" t="str">
            <v>要</v>
          </cell>
          <cell r="AA287">
            <v>41145</v>
          </cell>
          <cell r="AB287">
            <v>41148</v>
          </cell>
          <cell r="AC287">
            <v>41158</v>
          </cell>
          <cell r="AD287" t="str">
            <v/>
          </cell>
          <cell r="AE287" t="str">
            <v>宮田</v>
          </cell>
          <cell r="AF287" t="str">
            <v>中間</v>
          </cell>
          <cell r="AG287">
            <v>41170</v>
          </cell>
          <cell r="AH287">
            <v>41172</v>
          </cell>
          <cell r="AI287">
            <v>41173</v>
          </cell>
          <cell r="AJ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41122</v>
          </cell>
          <cell r="K288">
            <v>41364</v>
          </cell>
          <cell r="L288" t="str">
            <v/>
          </cell>
          <cell r="M288" t="str">
            <v/>
          </cell>
          <cell r="N288">
            <v>631000000</v>
          </cell>
          <cell r="O288">
            <v>0.33333333333333331</v>
          </cell>
          <cell r="P288">
            <v>210333333</v>
          </cell>
          <cell r="Q288">
            <v>41183</v>
          </cell>
          <cell r="R288">
            <v>41364</v>
          </cell>
          <cell r="S288" t="str">
            <v/>
          </cell>
          <cell r="T288">
            <v>846978900</v>
          </cell>
          <cell r="U288">
            <v>446374900</v>
          </cell>
          <cell r="V288">
            <v>0.33333333333333331</v>
          </cell>
          <cell r="W288">
            <v>148791633</v>
          </cell>
          <cell r="X288">
            <v>184625100</v>
          </cell>
          <cell r="Y288">
            <v>61541700</v>
          </cell>
          <cell r="Z288" t="str">
            <v>要</v>
          </cell>
          <cell r="AA288">
            <v>41179</v>
          </cell>
          <cell r="AB288">
            <v>41180</v>
          </cell>
          <cell r="AC288">
            <v>41153</v>
          </cell>
          <cell r="AD288" t="str">
            <v>応募時からの減額についてはMETI確認済（10/1）。</v>
          </cell>
          <cell r="AE288" t="str">
            <v>梶野</v>
          </cell>
          <cell r="AF288" t="str">
            <v/>
          </cell>
          <cell r="AG288">
            <v>41200</v>
          </cell>
          <cell r="AH288">
            <v>41183</v>
          </cell>
          <cell r="AI288">
            <v>41204</v>
          </cell>
          <cell r="AJ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v>41121</v>
          </cell>
          <cell r="K289">
            <v>41698</v>
          </cell>
          <cell r="L289" t="str">
            <v/>
          </cell>
          <cell r="M289" t="str">
            <v/>
          </cell>
          <cell r="N289">
            <v>249037000</v>
          </cell>
          <cell r="O289">
            <v>0.25</v>
          </cell>
          <cell r="P289">
            <v>62259250</v>
          </cell>
          <cell r="Q289" t="str">
            <v>交付決定日</v>
          </cell>
          <cell r="R289">
            <v>41723</v>
          </cell>
          <cell r="S289" t="str">
            <v/>
          </cell>
          <cell r="T289">
            <v>249037000</v>
          </cell>
          <cell r="U289">
            <v>249037000</v>
          </cell>
          <cell r="V289">
            <v>0.25</v>
          </cell>
          <cell r="W289">
            <v>62259250</v>
          </cell>
          <cell r="X289">
            <v>0</v>
          </cell>
          <cell r="Y289">
            <v>0</v>
          </cell>
          <cell r="Z289" t="str">
            <v>要確認</v>
          </cell>
          <cell r="AA289">
            <v>41131</v>
          </cell>
          <cell r="AB289">
            <v>41127</v>
          </cell>
          <cell r="AC289">
            <v>41131</v>
          </cell>
          <cell r="AD289" t="str">
            <v>※H24年3月末決算の実績有無確認中</v>
          </cell>
          <cell r="AE289" t="str">
            <v>梶野</v>
          </cell>
          <cell r="AF289" t="str">
            <v>中田</v>
          </cell>
          <cell r="AG289">
            <v>41155</v>
          </cell>
          <cell r="AH289">
            <v>41145</v>
          </cell>
          <cell r="AI289">
            <v>41159</v>
          </cell>
          <cell r="AJ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v>41122</v>
          </cell>
          <cell r="K290">
            <v>41729</v>
          </cell>
          <cell r="L290" t="str">
            <v/>
          </cell>
          <cell r="M290" t="str">
            <v/>
          </cell>
          <cell r="N290">
            <v>635000000</v>
          </cell>
          <cell r="O290">
            <v>0.25</v>
          </cell>
          <cell r="P290">
            <v>158750000</v>
          </cell>
          <cell r="Q290" t="str">
            <v/>
          </cell>
          <cell r="R290" t="str">
            <v/>
          </cell>
          <cell r="S290" t="str">
            <v/>
          </cell>
          <cell r="T290" t="str">
            <v/>
          </cell>
          <cell r="U290" t="str">
            <v/>
          </cell>
          <cell r="V290">
            <v>0.25</v>
          </cell>
          <cell r="W290" t="str">
            <v/>
          </cell>
          <cell r="X290" t="str">
            <v/>
          </cell>
          <cell r="Y290" t="str">
            <v/>
          </cell>
          <cell r="Z290" t="str">
            <v/>
          </cell>
          <cell r="AA290" t="str">
            <v/>
          </cell>
          <cell r="AB290">
            <v>41177</v>
          </cell>
          <cell r="AC290" t="str">
            <v/>
          </cell>
          <cell r="AD290" t="str">
            <v/>
          </cell>
          <cell r="AE290" t="str">
            <v/>
          </cell>
          <cell r="AF290" t="str">
            <v/>
          </cell>
          <cell r="AG290" t="str">
            <v/>
          </cell>
          <cell r="AH290" t="str">
            <v/>
          </cell>
          <cell r="AI290" t="str">
            <v/>
          </cell>
          <cell r="AJ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41122</v>
          </cell>
          <cell r="K291">
            <v>41729</v>
          </cell>
          <cell r="L291" t="str">
            <v/>
          </cell>
          <cell r="M291" t="str">
            <v/>
          </cell>
          <cell r="N291">
            <v>1490000000</v>
          </cell>
          <cell r="O291">
            <v>0.4</v>
          </cell>
          <cell r="P291">
            <v>596000000</v>
          </cell>
          <cell r="Q291">
            <v>41180</v>
          </cell>
          <cell r="R291">
            <v>41729</v>
          </cell>
          <cell r="S291" t="str">
            <v/>
          </cell>
          <cell r="T291">
            <v>1490000000</v>
          </cell>
          <cell r="U291">
            <v>1490000000</v>
          </cell>
          <cell r="V291">
            <v>0.4</v>
          </cell>
          <cell r="W291">
            <v>596000000</v>
          </cell>
          <cell r="X291">
            <v>0</v>
          </cell>
          <cell r="Y291">
            <v>0</v>
          </cell>
          <cell r="Z291" t="str">
            <v>不要</v>
          </cell>
          <cell r="AA291">
            <v>41177</v>
          </cell>
          <cell r="AB291">
            <v>41156</v>
          </cell>
          <cell r="AC291">
            <v>41179</v>
          </cell>
          <cell r="AD291" t="str">
            <v>・公募時に雇用計算ミス
・シェアの記載の訂正により、総合評価変わらず</v>
          </cell>
          <cell r="AE291" t="str">
            <v>高本</v>
          </cell>
          <cell r="AF291" t="str">
            <v>中間</v>
          </cell>
          <cell r="AG291">
            <v>41184</v>
          </cell>
          <cell r="AH291">
            <v>41183</v>
          </cell>
          <cell r="AI291">
            <v>41194</v>
          </cell>
          <cell r="AJ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41122</v>
          </cell>
          <cell r="K292">
            <v>41729</v>
          </cell>
          <cell r="L292" t="str">
            <v/>
          </cell>
          <cell r="M292" t="str">
            <v/>
          </cell>
          <cell r="N292">
            <v>7699000000</v>
          </cell>
          <cell r="O292">
            <v>0.25</v>
          </cell>
          <cell r="P292">
            <v>1924750000</v>
          </cell>
          <cell r="Q292">
            <v>41153</v>
          </cell>
          <cell r="R292">
            <v>41729</v>
          </cell>
          <cell r="S292" t="str">
            <v/>
          </cell>
          <cell r="T292">
            <v>13914800000</v>
          </cell>
          <cell r="U292">
            <v>7699000000</v>
          </cell>
          <cell r="V292">
            <v>0.25</v>
          </cell>
          <cell r="W292">
            <v>1924750000</v>
          </cell>
          <cell r="X292">
            <v>0</v>
          </cell>
          <cell r="Y292">
            <v>0</v>
          </cell>
          <cell r="Z292" t="str">
            <v>不要</v>
          </cell>
          <cell r="AA292">
            <v>41131</v>
          </cell>
          <cell r="AB292">
            <v>41134</v>
          </cell>
          <cell r="AC292">
            <v>41134</v>
          </cell>
          <cell r="AD292" t="str">
            <v>H27.3.31への期間延長を希望。
→理由書をMETIに要確認
※承認いただいた場合には、交付決定後に計画変更届けを提出いただくこととする</v>
          </cell>
          <cell r="AE292" t="str">
            <v>中田</v>
          </cell>
          <cell r="AF292" t="str">
            <v>宮田</v>
          </cell>
          <cell r="AG292">
            <v>41155</v>
          </cell>
          <cell r="AH292">
            <v>41149</v>
          </cell>
          <cell r="AI292">
            <v>41159</v>
          </cell>
          <cell r="AJ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v>41183</v>
          </cell>
          <cell r="K293">
            <v>41729</v>
          </cell>
          <cell r="L293" t="str">
            <v/>
          </cell>
          <cell r="M293" t="str">
            <v/>
          </cell>
          <cell r="N293">
            <v>469200000</v>
          </cell>
          <cell r="O293">
            <v>0.33333333333333331</v>
          </cell>
          <cell r="P293">
            <v>156400000</v>
          </cell>
          <cell r="Q293" t="str">
            <v/>
          </cell>
          <cell r="R293" t="str">
            <v/>
          </cell>
          <cell r="S293" t="str">
            <v/>
          </cell>
          <cell r="T293" t="str">
            <v/>
          </cell>
          <cell r="U293" t="str">
            <v/>
          </cell>
          <cell r="V293">
            <v>0.33333333333333331</v>
          </cell>
          <cell r="W293" t="str">
            <v/>
          </cell>
          <cell r="X293" t="str">
            <v/>
          </cell>
          <cell r="Y293" t="str">
            <v/>
          </cell>
          <cell r="Z293" t="str">
            <v/>
          </cell>
          <cell r="AA293" t="str">
            <v/>
          </cell>
          <cell r="AB293">
            <v>41162</v>
          </cell>
          <cell r="AC293">
            <v>41199</v>
          </cell>
          <cell r="AD293" t="str">
            <v/>
          </cell>
          <cell r="AE293" t="str">
            <v>中田</v>
          </cell>
          <cell r="AF293" t="str">
            <v>梶野</v>
          </cell>
          <cell r="AG293" t="str">
            <v/>
          </cell>
          <cell r="AH293">
            <v>41180</v>
          </cell>
          <cell r="AI293" t="str">
            <v/>
          </cell>
          <cell r="AJ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41122</v>
          </cell>
          <cell r="K294">
            <v>41618</v>
          </cell>
          <cell r="L294" t="str">
            <v/>
          </cell>
          <cell r="M294" t="str">
            <v/>
          </cell>
          <cell r="N294">
            <v>300310000</v>
          </cell>
          <cell r="O294">
            <v>0.33333333333333331</v>
          </cell>
          <cell r="P294">
            <v>100103333</v>
          </cell>
          <cell r="Q294">
            <v>41149</v>
          </cell>
          <cell r="R294">
            <v>41354</v>
          </cell>
          <cell r="S294" t="str">
            <v/>
          </cell>
          <cell r="T294">
            <v>955555000</v>
          </cell>
          <cell r="U294">
            <v>300310000</v>
          </cell>
          <cell r="V294">
            <v>0.33333333333333331</v>
          </cell>
          <cell r="W294">
            <v>100103332</v>
          </cell>
          <cell r="X294">
            <v>0</v>
          </cell>
          <cell r="Y294">
            <v>1</v>
          </cell>
          <cell r="Z294" t="str">
            <v>不要</v>
          </cell>
          <cell r="AA294">
            <v>41137</v>
          </cell>
          <cell r="AB294">
            <v>41130</v>
          </cell>
          <cell r="AC294">
            <v>41141</v>
          </cell>
          <cell r="AD294" t="str">
            <v/>
          </cell>
          <cell r="AE294" t="str">
            <v>中田</v>
          </cell>
          <cell r="AF294" t="str">
            <v>宮田</v>
          </cell>
          <cell r="AG294">
            <v>41155</v>
          </cell>
          <cell r="AH294">
            <v>41141</v>
          </cell>
          <cell r="AI294">
            <v>41159</v>
          </cell>
          <cell r="AJ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t="str">
            <v/>
          </cell>
          <cell r="N295">
            <v>200000000</v>
          </cell>
          <cell r="O295">
            <v>0.33333333333333331</v>
          </cell>
          <cell r="P295">
            <v>66666666</v>
          </cell>
          <cell r="Q295">
            <v>41183</v>
          </cell>
          <cell r="R295">
            <v>41547</v>
          </cell>
          <cell r="S295" t="str">
            <v/>
          </cell>
          <cell r="T295">
            <v>261000000</v>
          </cell>
          <cell r="U295">
            <v>200000000</v>
          </cell>
          <cell r="V295">
            <v>0.33333333333333331</v>
          </cell>
          <cell r="W295">
            <v>66666666</v>
          </cell>
          <cell r="X295">
            <v>0</v>
          </cell>
          <cell r="Y295">
            <v>0</v>
          </cell>
          <cell r="Z295" t="str">
            <v>不要</v>
          </cell>
          <cell r="AA295">
            <v>41177</v>
          </cell>
          <cell r="AB295">
            <v>41165</v>
          </cell>
          <cell r="AC295">
            <v>41178</v>
          </cell>
          <cell r="AD295" t="str">
            <v/>
          </cell>
          <cell r="AE295" t="str">
            <v>中田</v>
          </cell>
          <cell r="AF295" t="str">
            <v/>
          </cell>
          <cell r="AG295">
            <v>41184</v>
          </cell>
          <cell r="AH295">
            <v>41179</v>
          </cell>
          <cell r="AI295">
            <v>41194</v>
          </cell>
          <cell r="AJ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v>41120</v>
          </cell>
          <cell r="K296">
            <v>41729</v>
          </cell>
          <cell r="L296" t="str">
            <v/>
          </cell>
          <cell r="M296" t="str">
            <v/>
          </cell>
          <cell r="N296">
            <v>144960000</v>
          </cell>
          <cell r="O296">
            <v>0.5</v>
          </cell>
          <cell r="P296">
            <v>72480000</v>
          </cell>
          <cell r="Q296" t="str">
            <v/>
          </cell>
          <cell r="R296" t="str">
            <v/>
          </cell>
          <cell r="S296" t="str">
            <v/>
          </cell>
          <cell r="T296" t="str">
            <v/>
          </cell>
          <cell r="U296" t="str">
            <v/>
          </cell>
          <cell r="V296">
            <v>0.5</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v>41122</v>
          </cell>
          <cell r="K297">
            <v>41729</v>
          </cell>
          <cell r="L297" t="str">
            <v/>
          </cell>
          <cell r="M297" t="str">
            <v/>
          </cell>
          <cell r="N297">
            <v>840000000</v>
          </cell>
          <cell r="O297">
            <v>0.33333333333333331</v>
          </cell>
          <cell r="P297">
            <v>280000000</v>
          </cell>
          <cell r="Q297" t="str">
            <v/>
          </cell>
          <cell r="R297" t="str">
            <v/>
          </cell>
          <cell r="S297" t="str">
            <v/>
          </cell>
          <cell r="T297" t="str">
            <v/>
          </cell>
          <cell r="U297" t="str">
            <v/>
          </cell>
          <cell r="V297">
            <v>0.33333333333333331</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41122</v>
          </cell>
          <cell r="K298">
            <v>41729</v>
          </cell>
          <cell r="L298" t="str">
            <v/>
          </cell>
          <cell r="M298" t="str">
            <v/>
          </cell>
          <cell r="N298">
            <v>114000000</v>
          </cell>
          <cell r="O298">
            <v>0.33333333333333331</v>
          </cell>
          <cell r="P298">
            <v>38000000</v>
          </cell>
          <cell r="Q298">
            <v>41127</v>
          </cell>
          <cell r="R298">
            <v>41729</v>
          </cell>
          <cell r="S298" t="str">
            <v/>
          </cell>
          <cell r="T298">
            <v>154000000</v>
          </cell>
          <cell r="U298">
            <v>90000000</v>
          </cell>
          <cell r="V298">
            <v>0.33333333333333331</v>
          </cell>
          <cell r="W298">
            <v>30000000</v>
          </cell>
          <cell r="X298">
            <v>24000000</v>
          </cell>
          <cell r="Y298">
            <v>8000000</v>
          </cell>
          <cell r="Z298" t="str">
            <v>要</v>
          </cell>
          <cell r="AA298">
            <v>41118</v>
          </cell>
          <cell r="AB298">
            <v>41120</v>
          </cell>
          <cell r="AC298">
            <v>41134</v>
          </cell>
          <cell r="AD298" t="str">
            <v>応募時からの減額についてはMETI確認済。</v>
          </cell>
          <cell r="AE298" t="str">
            <v/>
          </cell>
          <cell r="AF298" t="str">
            <v>中間</v>
          </cell>
          <cell r="AG298">
            <v>41155</v>
          </cell>
          <cell r="AH298">
            <v>41131</v>
          </cell>
          <cell r="AI298">
            <v>41159</v>
          </cell>
          <cell r="AJ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v>41153</v>
          </cell>
          <cell r="K299">
            <v>41729</v>
          </cell>
          <cell r="L299" t="str">
            <v/>
          </cell>
          <cell r="M299" t="str">
            <v/>
          </cell>
          <cell r="N299">
            <v>181300000</v>
          </cell>
          <cell r="O299">
            <v>0.33333333333333331</v>
          </cell>
          <cell r="P299">
            <v>60433333</v>
          </cell>
          <cell r="Q299" t="str">
            <v/>
          </cell>
          <cell r="R299" t="str">
            <v/>
          </cell>
          <cell r="S299" t="str">
            <v/>
          </cell>
          <cell r="T299" t="str">
            <v/>
          </cell>
          <cell r="U299" t="str">
            <v/>
          </cell>
          <cell r="V299">
            <v>0.33333333333333331</v>
          </cell>
          <cell r="X299" t="str">
            <v/>
          </cell>
          <cell r="Y299" t="str">
            <v/>
          </cell>
          <cell r="Z299" t="str">
            <v/>
          </cell>
          <cell r="AA299" t="str">
            <v/>
          </cell>
          <cell r="AB299">
            <v>41170</v>
          </cell>
          <cell r="AC299">
            <v>41194</v>
          </cell>
          <cell r="AD299" t="str">
            <v>中国情勢が不安定で生産が4-5割減少の見込み。よって設備投資が困難に。
→事業延長か取り止めの検討を依頼（10/23中田）</v>
          </cell>
          <cell r="AE299" t="str">
            <v>中田</v>
          </cell>
          <cell r="AF299" t="str">
            <v>梶野</v>
          </cell>
          <cell r="AG299" t="str">
            <v/>
          </cell>
          <cell r="AH299" t="str">
            <v/>
          </cell>
          <cell r="AI299" t="str">
            <v/>
          </cell>
          <cell r="AJ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41122</v>
          </cell>
          <cell r="K300">
            <v>41729</v>
          </cell>
          <cell r="L300" t="str">
            <v/>
          </cell>
          <cell r="M300" t="str">
            <v/>
          </cell>
          <cell r="N300">
            <v>772560000</v>
          </cell>
          <cell r="O300">
            <v>0.25</v>
          </cell>
          <cell r="P300">
            <v>193140000</v>
          </cell>
          <cell r="Q300">
            <v>41131</v>
          </cell>
          <cell r="R300">
            <v>41729</v>
          </cell>
          <cell r="S300" t="str">
            <v/>
          </cell>
          <cell r="T300">
            <v>2220010000</v>
          </cell>
          <cell r="U300">
            <v>772560000</v>
          </cell>
          <cell r="V300">
            <v>0.25</v>
          </cell>
          <cell r="W300">
            <v>193140000</v>
          </cell>
          <cell r="X300">
            <v>0</v>
          </cell>
          <cell r="Y300">
            <v>0</v>
          </cell>
          <cell r="Z300" t="str">
            <v>要</v>
          </cell>
          <cell r="AA300" t="str">
            <v/>
          </cell>
          <cell r="AB300">
            <v>41117</v>
          </cell>
          <cell r="AC300">
            <v>41130</v>
          </cell>
          <cell r="AD300" t="str">
            <v/>
          </cell>
          <cell r="AE300" t="str">
            <v>梶野</v>
          </cell>
          <cell r="AF300" t="str">
            <v>秋葉</v>
          </cell>
          <cell r="AG300">
            <v>41138</v>
          </cell>
          <cell r="AH300">
            <v>41131</v>
          </cell>
          <cell r="AI300">
            <v>41145</v>
          </cell>
          <cell r="AJ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交付決定日以降</v>
          </cell>
          <cell r="K301">
            <v>41333</v>
          </cell>
          <cell r="L301" t="str">
            <v/>
          </cell>
          <cell r="M301" t="str">
            <v/>
          </cell>
          <cell r="N301">
            <v>183600000</v>
          </cell>
          <cell r="O301">
            <v>0.16666666666666666</v>
          </cell>
          <cell r="P301">
            <v>30600000</v>
          </cell>
          <cell r="Q301" t="str">
            <v>交付決定日</v>
          </cell>
          <cell r="R301">
            <v>41348</v>
          </cell>
          <cell r="S301" t="str">
            <v/>
          </cell>
          <cell r="T301">
            <v>689580000</v>
          </cell>
          <cell r="U301">
            <v>183580000</v>
          </cell>
          <cell r="V301">
            <v>0.16666666666666666</v>
          </cell>
          <cell r="W301">
            <v>30595000</v>
          </cell>
          <cell r="X301">
            <v>20000</v>
          </cell>
          <cell r="Y301">
            <v>5000</v>
          </cell>
          <cell r="Z301" t="str">
            <v>要</v>
          </cell>
          <cell r="AA301" t="str">
            <v/>
          </cell>
          <cell r="AB301">
            <v>41127</v>
          </cell>
          <cell r="AC301">
            <v>41134</v>
          </cell>
          <cell r="AD301" t="str">
            <v/>
          </cell>
          <cell r="AE301" t="str">
            <v>中田</v>
          </cell>
          <cell r="AF301" t="str">
            <v>梶野</v>
          </cell>
          <cell r="AG301">
            <v>41138</v>
          </cell>
          <cell r="AH301">
            <v>41141</v>
          </cell>
          <cell r="AI301">
            <v>41145</v>
          </cell>
          <cell r="AJ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41122</v>
          </cell>
          <cell r="K302">
            <v>41729</v>
          </cell>
          <cell r="L302" t="str">
            <v/>
          </cell>
          <cell r="M302" t="str">
            <v/>
          </cell>
          <cell r="N302">
            <v>689350000</v>
          </cell>
          <cell r="O302">
            <v>0.16666666666666666</v>
          </cell>
          <cell r="P302">
            <v>114891666</v>
          </cell>
          <cell r="Q302">
            <v>41142</v>
          </cell>
          <cell r="R302">
            <v>41728</v>
          </cell>
          <cell r="S302" t="str">
            <v/>
          </cell>
          <cell r="T302">
            <v>731800000</v>
          </cell>
          <cell r="U302">
            <v>689350000</v>
          </cell>
          <cell r="V302">
            <v>0.16666666666666666</v>
          </cell>
          <cell r="W302">
            <v>114891666</v>
          </cell>
          <cell r="X302">
            <v>0</v>
          </cell>
          <cell r="Y302">
            <v>0</v>
          </cell>
          <cell r="Z302" t="str">
            <v>不要</v>
          </cell>
          <cell r="AA302" t="str">
            <v/>
          </cell>
          <cell r="AB302">
            <v>41131</v>
          </cell>
          <cell r="AC302">
            <v>41131</v>
          </cell>
          <cell r="AD302" t="str">
            <v/>
          </cell>
          <cell r="AE302" t="str">
            <v>中田</v>
          </cell>
          <cell r="AF302" t="str">
            <v>梶野</v>
          </cell>
          <cell r="AG302">
            <v>41138</v>
          </cell>
          <cell r="AH302">
            <v>41141</v>
          </cell>
          <cell r="AI302">
            <v>41152</v>
          </cell>
          <cell r="AJ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41122</v>
          </cell>
          <cell r="K303">
            <v>41698</v>
          </cell>
          <cell r="L303" t="str">
            <v/>
          </cell>
          <cell r="M303" t="str">
            <v/>
          </cell>
          <cell r="N303">
            <v>530000000</v>
          </cell>
          <cell r="O303">
            <v>0.4</v>
          </cell>
          <cell r="P303">
            <v>212000000</v>
          </cell>
          <cell r="Q303">
            <v>41197</v>
          </cell>
          <cell r="R303">
            <v>41698</v>
          </cell>
          <cell r="S303" t="str">
            <v/>
          </cell>
          <cell r="T303">
            <v>963500000</v>
          </cell>
          <cell r="U303">
            <v>530000000</v>
          </cell>
          <cell r="V303">
            <v>0.4</v>
          </cell>
          <cell r="W303">
            <v>212000000</v>
          </cell>
          <cell r="X303">
            <v>0</v>
          </cell>
          <cell r="Y303">
            <v>0</v>
          </cell>
          <cell r="Z303" t="str">
            <v>不要</v>
          </cell>
          <cell r="AA303" t="str">
            <v/>
          </cell>
          <cell r="AB303">
            <v>41179</v>
          </cell>
          <cell r="AC303" t="str">
            <v/>
          </cell>
          <cell r="AD303" t="str">
            <v/>
          </cell>
          <cell r="AE303" t="str">
            <v/>
          </cell>
          <cell r="AF303" t="str">
            <v>中間</v>
          </cell>
          <cell r="AG303" t="str">
            <v/>
          </cell>
          <cell r="AH303" t="str">
            <v/>
          </cell>
          <cell r="AI303" t="str">
            <v/>
          </cell>
          <cell r="AJ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v>41122</v>
          </cell>
          <cell r="K304">
            <v>41364</v>
          </cell>
          <cell r="L304" t="str">
            <v/>
          </cell>
          <cell r="M304" t="str">
            <v/>
          </cell>
          <cell r="N304">
            <v>420000000</v>
          </cell>
          <cell r="O304">
            <v>0.25</v>
          </cell>
          <cell r="P304">
            <v>105000000</v>
          </cell>
          <cell r="Q304" t="str">
            <v/>
          </cell>
          <cell r="R304" t="str">
            <v/>
          </cell>
          <cell r="S304" t="str">
            <v/>
          </cell>
          <cell r="T304" t="str">
            <v/>
          </cell>
          <cell r="U304" t="str">
            <v/>
          </cell>
          <cell r="V304">
            <v>0.25</v>
          </cell>
          <cell r="W304" t="str">
            <v/>
          </cell>
          <cell r="X304" t="str">
            <v/>
          </cell>
          <cell r="Y304" t="str">
            <v/>
          </cell>
          <cell r="Z304" t="str">
            <v/>
          </cell>
          <cell r="AA304" t="str">
            <v/>
          </cell>
          <cell r="AB304">
            <v>41170</v>
          </cell>
          <cell r="AC304">
            <v>41180</v>
          </cell>
          <cell r="AD304" t="str">
            <v/>
          </cell>
          <cell r="AE304" t="str">
            <v/>
          </cell>
          <cell r="AF304" t="str">
            <v/>
          </cell>
          <cell r="AG304" t="str">
            <v/>
          </cell>
          <cell r="AH304">
            <v>41204</v>
          </cell>
          <cell r="AI304" t="str">
            <v/>
          </cell>
          <cell r="AJ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41122</v>
          </cell>
          <cell r="K305">
            <v>41364</v>
          </cell>
          <cell r="L305" t="str">
            <v/>
          </cell>
          <cell r="M305" t="str">
            <v/>
          </cell>
          <cell r="N305">
            <v>438085701</v>
          </cell>
          <cell r="O305">
            <v>0.33333333333333331</v>
          </cell>
          <cell r="P305">
            <v>146028567</v>
          </cell>
          <cell r="Q305">
            <v>41182</v>
          </cell>
          <cell r="R305">
            <v>41364</v>
          </cell>
          <cell r="S305" t="str">
            <v/>
          </cell>
          <cell r="T305">
            <v>445450925</v>
          </cell>
          <cell r="U305">
            <v>438055496</v>
          </cell>
          <cell r="V305">
            <v>0.33333333333333331</v>
          </cell>
          <cell r="W305">
            <v>146018496</v>
          </cell>
          <cell r="X305">
            <v>30205</v>
          </cell>
          <cell r="Y305">
            <v>10071</v>
          </cell>
          <cell r="Z305" t="str">
            <v>不要</v>
          </cell>
          <cell r="AA305">
            <v>41162</v>
          </cell>
          <cell r="AB305">
            <v>41149</v>
          </cell>
          <cell r="AC305">
            <v>41163</v>
          </cell>
          <cell r="AD305" t="str">
            <v/>
          </cell>
          <cell r="AE305" t="str">
            <v>高本</v>
          </cell>
          <cell r="AF305" t="str">
            <v>中間</v>
          </cell>
          <cell r="AG305">
            <v>41170</v>
          </cell>
          <cell r="AH305">
            <v>41166</v>
          </cell>
          <cell r="AI305">
            <v>41176</v>
          </cell>
          <cell r="AJ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v>41153</v>
          </cell>
          <cell r="K306">
            <v>41333</v>
          </cell>
          <cell r="L306" t="str">
            <v/>
          </cell>
          <cell r="M306" t="str">
            <v/>
          </cell>
          <cell r="N306">
            <v>538151000</v>
          </cell>
          <cell r="O306">
            <v>0.16666666666666666</v>
          </cell>
          <cell r="P306">
            <v>89691833</v>
          </cell>
          <cell r="Q306" t="str">
            <v/>
          </cell>
          <cell r="R306" t="str">
            <v/>
          </cell>
          <cell r="S306" t="str">
            <v/>
          </cell>
          <cell r="T306" t="str">
            <v/>
          </cell>
          <cell r="U306" t="str">
            <v/>
          </cell>
          <cell r="V306">
            <v>0.16666666666666666</v>
          </cell>
          <cell r="W306" t="str">
            <v/>
          </cell>
          <cell r="X306" t="str">
            <v/>
          </cell>
          <cell r="Y306" t="str">
            <v/>
          </cell>
          <cell r="Z306" t="str">
            <v/>
          </cell>
          <cell r="AA306" t="str">
            <v/>
          </cell>
          <cell r="AB306">
            <v>41162</v>
          </cell>
          <cell r="AC306">
            <v>41162</v>
          </cell>
          <cell r="AD306" t="str">
            <v/>
          </cell>
          <cell r="AE306" t="str">
            <v>梶野</v>
          </cell>
          <cell r="AF306" t="str">
            <v>哲</v>
          </cell>
          <cell r="AG306" t="str">
            <v/>
          </cell>
          <cell r="AH306">
            <v>41187</v>
          </cell>
          <cell r="AI306" t="str">
            <v/>
          </cell>
          <cell r="AJ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41122</v>
          </cell>
          <cell r="K307">
            <v>41698</v>
          </cell>
          <cell r="L307" t="str">
            <v/>
          </cell>
          <cell r="M307" t="str">
            <v/>
          </cell>
          <cell r="N307">
            <v>818537000</v>
          </cell>
          <cell r="O307">
            <v>0.33333333333333331</v>
          </cell>
          <cell r="P307">
            <v>272845666</v>
          </cell>
          <cell r="Q307">
            <v>41153</v>
          </cell>
          <cell r="R307">
            <v>41698</v>
          </cell>
          <cell r="S307" t="str">
            <v/>
          </cell>
          <cell r="T307">
            <v>948537000</v>
          </cell>
          <cell r="U307">
            <v>818537000</v>
          </cell>
          <cell r="V307">
            <v>0.33333333333333331</v>
          </cell>
          <cell r="W307">
            <v>272845666</v>
          </cell>
          <cell r="X307">
            <v>0</v>
          </cell>
          <cell r="Y307">
            <v>0</v>
          </cell>
          <cell r="Z307" t="str">
            <v>不要</v>
          </cell>
          <cell r="AA307">
            <v>41141</v>
          </cell>
          <cell r="AB307">
            <v>41131</v>
          </cell>
          <cell r="AC307">
            <v>41149</v>
          </cell>
          <cell r="AD307" t="str">
            <v/>
          </cell>
          <cell r="AE307" t="str">
            <v>中田</v>
          </cell>
          <cell r="AF307" t="str">
            <v>梶野</v>
          </cell>
          <cell r="AG307">
            <v>41155</v>
          </cell>
          <cell r="AH307">
            <v>41149</v>
          </cell>
          <cell r="AI307">
            <v>41159</v>
          </cell>
          <cell r="AJ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41183</v>
          </cell>
          <cell r="K308">
            <v>41358</v>
          </cell>
          <cell r="L308" t="str">
            <v/>
          </cell>
          <cell r="M308" t="str">
            <v/>
          </cell>
          <cell r="N308">
            <v>127960000</v>
          </cell>
          <cell r="O308">
            <v>0.33333333333333331</v>
          </cell>
          <cell r="P308">
            <v>42653333</v>
          </cell>
          <cell r="Q308">
            <v>41131</v>
          </cell>
          <cell r="R308">
            <v>41358</v>
          </cell>
          <cell r="S308" t="str">
            <v/>
          </cell>
          <cell r="T308">
            <v>292760000</v>
          </cell>
          <cell r="U308">
            <v>127960000</v>
          </cell>
          <cell r="V308">
            <v>0.33333333333333331</v>
          </cell>
          <cell r="W308">
            <v>42653333</v>
          </cell>
          <cell r="X308">
            <v>0</v>
          </cell>
          <cell r="Y308">
            <v>0</v>
          </cell>
          <cell r="Z308" t="str">
            <v>不要</v>
          </cell>
          <cell r="AA308" t="str">
            <v/>
          </cell>
          <cell r="AB308">
            <v>41123</v>
          </cell>
          <cell r="AC308" t="str">
            <v/>
          </cell>
          <cell r="AD308" t="str">
            <v/>
          </cell>
          <cell r="AE308" t="str">
            <v>梶野</v>
          </cell>
          <cell r="AF308" t="str">
            <v>徳重</v>
          </cell>
          <cell r="AG308">
            <v>41138</v>
          </cell>
          <cell r="AH308">
            <v>41131</v>
          </cell>
          <cell r="AI308">
            <v>41145</v>
          </cell>
          <cell r="AJ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v>41122</v>
          </cell>
          <cell r="K309">
            <v>41729</v>
          </cell>
          <cell r="L309" t="str">
            <v/>
          </cell>
          <cell r="M309" t="str">
            <v/>
          </cell>
          <cell r="N309">
            <v>44658600</v>
          </cell>
          <cell r="O309">
            <v>0.33333333333333331</v>
          </cell>
          <cell r="P309">
            <v>14886200</v>
          </cell>
          <cell r="Q309" t="str">
            <v/>
          </cell>
          <cell r="R309" t="str">
            <v/>
          </cell>
          <cell r="S309" t="str">
            <v/>
          </cell>
          <cell r="T309" t="str">
            <v/>
          </cell>
          <cell r="U309" t="str">
            <v/>
          </cell>
          <cell r="V309">
            <v>0.33333333333333331</v>
          </cell>
          <cell r="W309" t="str">
            <v/>
          </cell>
          <cell r="X309" t="str">
            <v/>
          </cell>
          <cell r="Y309" t="str">
            <v/>
          </cell>
          <cell r="Z309" t="str">
            <v/>
          </cell>
          <cell r="AA309" t="str">
            <v/>
          </cell>
          <cell r="AB309">
            <v>41178</v>
          </cell>
          <cell r="AC309" t="str">
            <v/>
          </cell>
          <cell r="AD309" t="str">
            <v/>
          </cell>
          <cell r="AE309" t="str">
            <v/>
          </cell>
          <cell r="AF309" t="str">
            <v/>
          </cell>
          <cell r="AG309" t="str">
            <v/>
          </cell>
          <cell r="AH309" t="str">
            <v/>
          </cell>
          <cell r="AI309" t="str">
            <v/>
          </cell>
          <cell r="AJ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v>41197</v>
          </cell>
          <cell r="K310">
            <v>41728</v>
          </cell>
          <cell r="L310" t="str">
            <v/>
          </cell>
          <cell r="M310" t="str">
            <v/>
          </cell>
          <cell r="N310">
            <v>751350000</v>
          </cell>
          <cell r="O310">
            <v>0.16666666666666666</v>
          </cell>
          <cell r="P310">
            <v>125225000</v>
          </cell>
          <cell r="Q310" t="str">
            <v/>
          </cell>
          <cell r="R310" t="str">
            <v/>
          </cell>
          <cell r="S310" t="str">
            <v/>
          </cell>
          <cell r="T310" t="str">
            <v/>
          </cell>
          <cell r="U310" t="str">
            <v/>
          </cell>
          <cell r="V310">
            <v>0.16666666666666666</v>
          </cell>
          <cell r="W310" t="str">
            <v/>
          </cell>
          <cell r="X310" t="str">
            <v/>
          </cell>
          <cell r="Y310" t="str">
            <v/>
          </cell>
          <cell r="Z310" t="str">
            <v/>
          </cell>
          <cell r="AA310" t="str">
            <v/>
          </cell>
          <cell r="AB310" t="str">
            <v/>
          </cell>
          <cell r="AC310" t="str">
            <v/>
          </cell>
          <cell r="AD310" t="str">
            <v/>
          </cell>
          <cell r="AE310" t="str">
            <v>梶野</v>
          </cell>
          <cell r="AF310" t="str">
            <v>徳重</v>
          </cell>
          <cell r="AG310" t="str">
            <v/>
          </cell>
          <cell r="AH310">
            <v>41208</v>
          </cell>
          <cell r="AI310" t="str">
            <v/>
          </cell>
          <cell r="AJ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交付決定日以降</v>
          </cell>
          <cell r="K311">
            <v>41729</v>
          </cell>
          <cell r="L311" t="str">
            <v/>
          </cell>
          <cell r="M311" t="str">
            <v/>
          </cell>
          <cell r="N311">
            <v>45000000000</v>
          </cell>
          <cell r="O311">
            <v>0.16666666666666666</v>
          </cell>
          <cell r="P311">
            <v>7500000000</v>
          </cell>
          <cell r="Q311" t="str">
            <v>交付決定日</v>
          </cell>
          <cell r="R311">
            <v>41729</v>
          </cell>
          <cell r="S311" t="str">
            <v/>
          </cell>
          <cell r="T311">
            <v>45000000000</v>
          </cell>
          <cell r="U311">
            <v>45000000000</v>
          </cell>
          <cell r="V311">
            <v>0.16666666666666666</v>
          </cell>
          <cell r="W311">
            <v>7500000000</v>
          </cell>
          <cell r="X311">
            <v>0</v>
          </cell>
          <cell r="Y311">
            <v>0</v>
          </cell>
          <cell r="Z311" t="str">
            <v>不要</v>
          </cell>
          <cell r="AA311">
            <v>41129</v>
          </cell>
          <cell r="AB311">
            <v>41134</v>
          </cell>
          <cell r="AC311">
            <v>41152</v>
          </cell>
          <cell r="AD311" t="str">
            <v>・交付決定保留中（METIストップ）</v>
          </cell>
          <cell r="AE311" t="str">
            <v>梶野</v>
          </cell>
          <cell r="AF311" t="str">
            <v>秋葉</v>
          </cell>
          <cell r="AG311">
            <v>41170</v>
          </cell>
          <cell r="AH311">
            <v>41155</v>
          </cell>
          <cell r="AI311">
            <v>41176</v>
          </cell>
          <cell r="AJ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41122</v>
          </cell>
          <cell r="K312">
            <v>41274</v>
          </cell>
          <cell r="L312" t="str">
            <v/>
          </cell>
          <cell r="M312" t="str">
            <v/>
          </cell>
          <cell r="N312">
            <v>230000000</v>
          </cell>
          <cell r="O312">
            <v>0.5</v>
          </cell>
          <cell r="P312">
            <v>115000000</v>
          </cell>
          <cell r="Q312">
            <v>41131</v>
          </cell>
          <cell r="R312">
            <v>41364</v>
          </cell>
          <cell r="S312" t="str">
            <v/>
          </cell>
          <cell r="T312">
            <v>230000000</v>
          </cell>
          <cell r="U312">
            <v>230000000</v>
          </cell>
          <cell r="V312">
            <v>0.5</v>
          </cell>
          <cell r="W312">
            <v>115000000</v>
          </cell>
          <cell r="X312">
            <v>0</v>
          </cell>
          <cell r="Y312">
            <v>0</v>
          </cell>
          <cell r="Z312" t="str">
            <v>不要</v>
          </cell>
          <cell r="AA312" t="str">
            <v/>
          </cell>
          <cell r="AB312">
            <v>41122</v>
          </cell>
          <cell r="AC312">
            <v>41131</v>
          </cell>
          <cell r="AD312" t="str">
            <v/>
          </cell>
          <cell r="AE312" t="str">
            <v>梶野</v>
          </cell>
          <cell r="AF312" t="str">
            <v>秋葉</v>
          </cell>
          <cell r="AG312">
            <v>41138</v>
          </cell>
          <cell r="AH312">
            <v>41131</v>
          </cell>
          <cell r="AI312">
            <v>41152</v>
          </cell>
          <cell r="AJ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v>41183</v>
          </cell>
          <cell r="K313">
            <v>42094</v>
          </cell>
          <cell r="L313" t="str">
            <v>○</v>
          </cell>
          <cell r="M313" t="str">
            <v/>
          </cell>
          <cell r="N313">
            <v>423000000</v>
          </cell>
          <cell r="O313">
            <v>0.25</v>
          </cell>
          <cell r="P313">
            <v>105750000</v>
          </cell>
          <cell r="Q313" t="str">
            <v/>
          </cell>
          <cell r="R313" t="str">
            <v/>
          </cell>
          <cell r="S313" t="str">
            <v/>
          </cell>
          <cell r="T313" t="str">
            <v/>
          </cell>
          <cell r="U313" t="str">
            <v/>
          </cell>
          <cell r="V313">
            <v>0.25</v>
          </cell>
          <cell r="W313" t="str">
            <v/>
          </cell>
          <cell r="X313" t="str">
            <v/>
          </cell>
          <cell r="Y313" t="str">
            <v/>
          </cell>
          <cell r="Z313" t="str">
            <v/>
          </cell>
          <cell r="AA313" t="str">
            <v/>
          </cell>
          <cell r="AB313">
            <v>41178</v>
          </cell>
          <cell r="AC313">
            <v>41178</v>
          </cell>
          <cell r="AD313" t="str">
            <v>「補助事業に要する経費」減額。ＭＥＴＩ了承（9/26中田）
期間延長（H27.3.31）についてMETI照会中。（10/9中田）</v>
          </cell>
          <cell r="AE313" t="str">
            <v>中田</v>
          </cell>
          <cell r="AF313" t="str">
            <v/>
          </cell>
          <cell r="AG313" t="str">
            <v/>
          </cell>
          <cell r="AH313" t="str">
            <v/>
          </cell>
          <cell r="AI313" t="str">
            <v/>
          </cell>
          <cell r="AJ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t="str">
            <v/>
          </cell>
          <cell r="N314">
            <v>10187000000</v>
          </cell>
          <cell r="O314">
            <v>0.25</v>
          </cell>
          <cell r="P314">
            <v>2546750000</v>
          </cell>
          <cell r="Q314">
            <v>41183</v>
          </cell>
          <cell r="R314">
            <v>42094</v>
          </cell>
          <cell r="S314" t="str">
            <v>○</v>
          </cell>
          <cell r="T314">
            <v>15966000000</v>
          </cell>
          <cell r="U314">
            <v>10187000000</v>
          </cell>
          <cell r="V314">
            <v>0.25</v>
          </cell>
          <cell r="W314">
            <v>2546750000</v>
          </cell>
          <cell r="X314">
            <v>0</v>
          </cell>
          <cell r="Y314">
            <v>0</v>
          </cell>
          <cell r="Z314" t="str">
            <v>要</v>
          </cell>
          <cell r="AA314">
            <v>41172</v>
          </cell>
          <cell r="AB314">
            <v>41173</v>
          </cell>
          <cell r="AC314" t="str">
            <v/>
          </cell>
          <cell r="AD314" t="str">
            <v>・9/7　期間延長に関する書類が到着。METI確認済。
・平成23年度決算について書類上は「見込み」となっているが、実際は実績有。H21年度～23年度で全て黒字のため、収益納付要。</v>
          </cell>
          <cell r="AE314" t="str">
            <v>梶野</v>
          </cell>
          <cell r="AF314" t="str">
            <v>徳重</v>
          </cell>
          <cell r="AG314">
            <v>41184</v>
          </cell>
          <cell r="AH314">
            <v>41180</v>
          </cell>
          <cell r="AI314">
            <v>41194</v>
          </cell>
          <cell r="AJ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v>41348</v>
          </cell>
          <cell r="K315">
            <v>41729</v>
          </cell>
          <cell r="L315" t="str">
            <v/>
          </cell>
          <cell r="M315" t="str">
            <v/>
          </cell>
          <cell r="N315">
            <v>210000000</v>
          </cell>
          <cell r="O315">
            <v>0.33333333333333331</v>
          </cell>
          <cell r="P315">
            <v>70000000</v>
          </cell>
          <cell r="Q315" t="str">
            <v/>
          </cell>
          <cell r="R315" t="str">
            <v/>
          </cell>
          <cell r="S315" t="str">
            <v/>
          </cell>
          <cell r="T315" t="str">
            <v/>
          </cell>
          <cell r="U315" t="str">
            <v/>
          </cell>
          <cell r="V315">
            <v>0.33333333333333331</v>
          </cell>
          <cell r="W315" t="str">
            <v/>
          </cell>
          <cell r="X315" t="str">
            <v/>
          </cell>
          <cell r="Y315" t="str">
            <v/>
          </cell>
          <cell r="Z315" t="str">
            <v/>
          </cell>
          <cell r="AA315" t="str">
            <v/>
          </cell>
          <cell r="AB315">
            <v>41178</v>
          </cell>
          <cell r="AC315" t="str">
            <v/>
          </cell>
          <cell r="AD315" t="str">
            <v>事業開始予定日および設備費の内訳を修正、結果として事業経費・補助対象経費・補助金額に端数が発生するためそれも修正して再提出。他に問題は無いため、発注の関係で交付決定日を10/25に決定。</v>
          </cell>
          <cell r="AE315" t="str">
            <v/>
          </cell>
          <cell r="AF315" t="str">
            <v/>
          </cell>
          <cell r="AG315" t="str">
            <v/>
          </cell>
          <cell r="AH315">
            <v>41207</v>
          </cell>
          <cell r="AI315" t="str">
            <v/>
          </cell>
          <cell r="AJ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41364</v>
          </cell>
          <cell r="L316" t="str">
            <v/>
          </cell>
          <cell r="M316" t="str">
            <v/>
          </cell>
          <cell r="N316">
            <v>105000000</v>
          </cell>
          <cell r="O316">
            <v>0.4</v>
          </cell>
          <cell r="P316">
            <v>42000000</v>
          </cell>
          <cell r="Q316">
            <v>41183</v>
          </cell>
          <cell r="R316">
            <v>41455</v>
          </cell>
          <cell r="S316" t="str">
            <v/>
          </cell>
          <cell r="T316">
            <v>564168000</v>
          </cell>
          <cell r="U316">
            <v>105000000</v>
          </cell>
          <cell r="V316">
            <v>0.4</v>
          </cell>
          <cell r="W316">
            <v>42000000</v>
          </cell>
          <cell r="X316">
            <v>0</v>
          </cell>
          <cell r="Y316">
            <v>0</v>
          </cell>
          <cell r="Z316" t="str">
            <v>要</v>
          </cell>
          <cell r="AA316">
            <v>41143</v>
          </cell>
          <cell r="AB316">
            <v>41144</v>
          </cell>
          <cell r="AC316" t="str">
            <v/>
          </cell>
          <cell r="AD316" t="str">
            <v>・中部局経由で発行日問合せ。10/3決定日で返答。</v>
          </cell>
          <cell r="AE316" t="str">
            <v/>
          </cell>
          <cell r="AF316" t="str">
            <v/>
          </cell>
          <cell r="AG316">
            <v>41184</v>
          </cell>
          <cell r="AH316">
            <v>41185</v>
          </cell>
          <cell r="AI316">
            <v>41194</v>
          </cell>
          <cell r="AJ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41122</v>
          </cell>
          <cell r="K317">
            <v>41729</v>
          </cell>
          <cell r="L317" t="str">
            <v/>
          </cell>
          <cell r="M317" t="str">
            <v/>
          </cell>
          <cell r="N317">
            <v>50000000</v>
          </cell>
          <cell r="O317">
            <v>0.33333333333333331</v>
          </cell>
          <cell r="P317">
            <v>16666666</v>
          </cell>
          <cell r="Q317">
            <v>41131</v>
          </cell>
          <cell r="R317">
            <v>41729</v>
          </cell>
          <cell r="S317" t="str">
            <v/>
          </cell>
          <cell r="T317">
            <v>50000000</v>
          </cell>
          <cell r="U317">
            <v>50000000</v>
          </cell>
          <cell r="V317">
            <v>0.33333333333333331</v>
          </cell>
          <cell r="W317">
            <v>16666666</v>
          </cell>
          <cell r="X317">
            <v>0</v>
          </cell>
          <cell r="Y317">
            <v>0</v>
          </cell>
          <cell r="Z317" t="str">
            <v>不要</v>
          </cell>
          <cell r="AA317" t="str">
            <v/>
          </cell>
          <cell r="AB317">
            <v>41120</v>
          </cell>
          <cell r="AC317" t="str">
            <v/>
          </cell>
          <cell r="AD317" t="str">
            <v/>
          </cell>
          <cell r="AE317" t="str">
            <v/>
          </cell>
          <cell r="AF317" t="str">
            <v>中間</v>
          </cell>
          <cell r="AG317">
            <v>41138</v>
          </cell>
          <cell r="AH317">
            <v>41141</v>
          </cell>
          <cell r="AI317">
            <v>41145</v>
          </cell>
          <cell r="AJ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v>41122</v>
          </cell>
          <cell r="K318">
            <v>41364</v>
          </cell>
          <cell r="L318" t="str">
            <v/>
          </cell>
          <cell r="M318" t="str">
            <v/>
          </cell>
          <cell r="N318">
            <v>364740000</v>
          </cell>
          <cell r="O318">
            <v>0.33333333333333331</v>
          </cell>
          <cell r="P318">
            <v>121580000</v>
          </cell>
          <cell r="Q318" t="str">
            <v/>
          </cell>
          <cell r="R318" t="str">
            <v/>
          </cell>
          <cell r="S318" t="str">
            <v/>
          </cell>
          <cell r="T318" t="str">
            <v/>
          </cell>
          <cell r="U318" t="str">
            <v/>
          </cell>
          <cell r="V318">
            <v>0.33333333333333331</v>
          </cell>
          <cell r="W318" t="str">
            <v/>
          </cell>
          <cell r="X318" t="str">
            <v/>
          </cell>
          <cell r="Y318" t="str">
            <v/>
          </cell>
          <cell r="Z318" t="str">
            <v>要</v>
          </cell>
          <cell r="AA318" t="str">
            <v/>
          </cell>
          <cell r="AB318">
            <v>41131</v>
          </cell>
          <cell r="AC318" t="str">
            <v/>
          </cell>
          <cell r="AD318" t="str">
            <v>8/31の交付決定日を希望。</v>
          </cell>
          <cell r="AE318" t="str">
            <v/>
          </cell>
          <cell r="AF318" t="str">
            <v/>
          </cell>
          <cell r="AG318" t="str">
            <v/>
          </cell>
          <cell r="AH318">
            <v>41152</v>
          </cell>
          <cell r="AI318" t="str">
            <v/>
          </cell>
          <cell r="AJ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v>41214</v>
          </cell>
          <cell r="K319">
            <v>41670</v>
          </cell>
          <cell r="L319" t="str">
            <v/>
          </cell>
          <cell r="M319" t="str">
            <v/>
          </cell>
          <cell r="N319">
            <v>215101700</v>
          </cell>
          <cell r="O319">
            <v>0.33333333333333331</v>
          </cell>
          <cell r="P319">
            <v>71700566</v>
          </cell>
          <cell r="Q319" t="str">
            <v/>
          </cell>
          <cell r="R319" t="str">
            <v/>
          </cell>
          <cell r="S319" t="str">
            <v/>
          </cell>
          <cell r="T319" t="str">
            <v/>
          </cell>
          <cell r="U319" t="str">
            <v/>
          </cell>
          <cell r="V319">
            <v>0.33333333333333331</v>
          </cell>
          <cell r="W319" t="str">
            <v/>
          </cell>
          <cell r="X319" t="str">
            <v/>
          </cell>
          <cell r="Y319" t="str">
            <v/>
          </cell>
          <cell r="Z319" t="str">
            <v/>
          </cell>
          <cell r="AA319" t="str">
            <v/>
          </cell>
          <cell r="AB319">
            <v>41179</v>
          </cell>
          <cell r="AC319" t="str">
            <v/>
          </cell>
          <cell r="AD319" t="str">
            <v/>
          </cell>
          <cell r="AE319" t="str">
            <v/>
          </cell>
          <cell r="AF319" t="str">
            <v/>
          </cell>
          <cell r="AG319" t="str">
            <v/>
          </cell>
          <cell r="AH319" t="str">
            <v/>
          </cell>
          <cell r="AI319" t="str">
            <v/>
          </cell>
          <cell r="AJ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41364</v>
          </cell>
          <cell r="L320" t="str">
            <v/>
          </cell>
          <cell r="M320" t="str">
            <v/>
          </cell>
          <cell r="N320">
            <v>150000000</v>
          </cell>
          <cell r="O320">
            <v>0.25</v>
          </cell>
          <cell r="P320">
            <v>37500000</v>
          </cell>
          <cell r="Q320">
            <v>41153</v>
          </cell>
          <cell r="R320">
            <v>41445</v>
          </cell>
          <cell r="S320" t="str">
            <v/>
          </cell>
          <cell r="T320">
            <v>150000000</v>
          </cell>
          <cell r="U320">
            <v>150000000</v>
          </cell>
          <cell r="V320">
            <v>0.25</v>
          </cell>
          <cell r="W320">
            <v>37500000</v>
          </cell>
          <cell r="X320">
            <v>0</v>
          </cell>
          <cell r="Y320">
            <v>0</v>
          </cell>
          <cell r="Z320" t="str">
            <v>不要</v>
          </cell>
          <cell r="AA320">
            <v>41142</v>
          </cell>
          <cell r="AB320">
            <v>41145</v>
          </cell>
          <cell r="AC320">
            <v>41165</v>
          </cell>
          <cell r="AD320" t="str">
            <v/>
          </cell>
          <cell r="AE320" t="str">
            <v>中田</v>
          </cell>
          <cell r="AF320" t="str">
            <v>宮田</v>
          </cell>
          <cell r="AG320">
            <v>41170</v>
          </cell>
          <cell r="AH320">
            <v>41170</v>
          </cell>
          <cell r="AI320">
            <v>41173</v>
          </cell>
          <cell r="AJ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v>41183</v>
          </cell>
          <cell r="K321">
            <v>41364</v>
          </cell>
          <cell r="L321" t="str">
            <v/>
          </cell>
          <cell r="M321" t="str">
            <v/>
          </cell>
          <cell r="N321">
            <v>85900000</v>
          </cell>
          <cell r="O321">
            <v>0.33333333333333331</v>
          </cell>
          <cell r="P321">
            <v>28633333</v>
          </cell>
          <cell r="Q321" t="str">
            <v/>
          </cell>
          <cell r="R321" t="str">
            <v/>
          </cell>
          <cell r="S321" t="str">
            <v/>
          </cell>
          <cell r="T321" t="str">
            <v/>
          </cell>
          <cell r="U321" t="str">
            <v/>
          </cell>
          <cell r="V321">
            <v>0.33333333333333331</v>
          </cell>
          <cell r="W321" t="str">
            <v/>
          </cell>
          <cell r="X321" t="str">
            <v/>
          </cell>
          <cell r="Y321" t="str">
            <v/>
          </cell>
          <cell r="Z321" t="str">
            <v/>
          </cell>
          <cell r="AA321" t="str">
            <v/>
          </cell>
          <cell r="AB321">
            <v>41179</v>
          </cell>
          <cell r="AC321" t="str">
            <v/>
          </cell>
          <cell r="AD321" t="str">
            <v/>
          </cell>
          <cell r="AE321" t="str">
            <v>中田</v>
          </cell>
          <cell r="AF321" t="str">
            <v/>
          </cell>
          <cell r="AG321" t="str">
            <v/>
          </cell>
          <cell r="AH321" t="str">
            <v/>
          </cell>
          <cell r="AI321" t="str">
            <v/>
          </cell>
          <cell r="AJ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41100</v>
          </cell>
          <cell r="K322">
            <v>41729</v>
          </cell>
          <cell r="L322" t="str">
            <v/>
          </cell>
          <cell r="M322" t="str">
            <v/>
          </cell>
          <cell r="N322">
            <v>1777550000</v>
          </cell>
          <cell r="O322">
            <v>0.33333333333333331</v>
          </cell>
          <cell r="P322">
            <v>592516666</v>
          </cell>
          <cell r="Q322">
            <v>41115</v>
          </cell>
          <cell r="R322">
            <v>41729</v>
          </cell>
          <cell r="S322" t="str">
            <v/>
          </cell>
          <cell r="T322">
            <v>1805300000</v>
          </cell>
          <cell r="U322">
            <v>1777550000</v>
          </cell>
          <cell r="V322">
            <v>0.33333333333333331</v>
          </cell>
          <cell r="W322">
            <v>592516666</v>
          </cell>
          <cell r="X322">
            <v>0</v>
          </cell>
          <cell r="Y322">
            <v>0</v>
          </cell>
          <cell r="Z322" t="str">
            <v/>
          </cell>
          <cell r="AA322">
            <v>41107</v>
          </cell>
          <cell r="AB322" t="str">
            <v/>
          </cell>
          <cell r="AC322" t="str">
            <v/>
          </cell>
          <cell r="AD322" t="str">
            <v/>
          </cell>
          <cell r="AE322" t="str">
            <v/>
          </cell>
          <cell r="AF322" t="str">
            <v/>
          </cell>
          <cell r="AG322">
            <v>41127</v>
          </cell>
          <cell r="AH322">
            <v>41115</v>
          </cell>
          <cell r="AI322">
            <v>41128</v>
          </cell>
          <cell r="AJ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41122</v>
          </cell>
          <cell r="K323">
            <v>41547</v>
          </cell>
          <cell r="L323" t="str">
            <v/>
          </cell>
          <cell r="M323" t="str">
            <v/>
          </cell>
          <cell r="N323">
            <v>350310000</v>
          </cell>
          <cell r="O323">
            <v>0.4</v>
          </cell>
          <cell r="P323">
            <v>140124000</v>
          </cell>
          <cell r="Q323">
            <v>41145</v>
          </cell>
          <cell r="R323">
            <v>41547</v>
          </cell>
          <cell r="S323" t="str">
            <v/>
          </cell>
          <cell r="T323">
            <v>646306000</v>
          </cell>
          <cell r="U323">
            <v>350310000</v>
          </cell>
          <cell r="V323">
            <v>0.4</v>
          </cell>
          <cell r="W323">
            <v>140124000</v>
          </cell>
          <cell r="X323">
            <v>0</v>
          </cell>
          <cell r="Y323">
            <v>0</v>
          </cell>
          <cell r="Z323" t="str">
            <v>要</v>
          </cell>
          <cell r="AA323" t="str">
            <v/>
          </cell>
          <cell r="AB323">
            <v>41124</v>
          </cell>
          <cell r="AC323">
            <v>41134</v>
          </cell>
          <cell r="AD323" t="str">
            <v/>
          </cell>
          <cell r="AE323" t="str">
            <v>高本</v>
          </cell>
          <cell r="AF323" t="str">
            <v>中間</v>
          </cell>
          <cell r="AG323">
            <v>41138</v>
          </cell>
          <cell r="AH323">
            <v>41141</v>
          </cell>
          <cell r="AI323">
            <v>41145</v>
          </cell>
          <cell r="AJ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41214</v>
          </cell>
          <cell r="K324">
            <v>41649</v>
          </cell>
          <cell r="L324" t="str">
            <v/>
          </cell>
          <cell r="M324" t="str">
            <v/>
          </cell>
          <cell r="N324">
            <v>1827887526</v>
          </cell>
          <cell r="O324">
            <v>0.16666666666666666</v>
          </cell>
          <cell r="P324">
            <v>304647921</v>
          </cell>
          <cell r="Q324">
            <v>41151</v>
          </cell>
          <cell r="R324">
            <v>41639</v>
          </cell>
          <cell r="S324" t="str">
            <v/>
          </cell>
          <cell r="T324">
            <v>3142500000</v>
          </cell>
          <cell r="U324">
            <v>1814300000</v>
          </cell>
          <cell r="V324">
            <v>0.16666666666666666</v>
          </cell>
          <cell r="W324">
            <v>302383333</v>
          </cell>
          <cell r="X324">
            <v>13587526</v>
          </cell>
          <cell r="Y324">
            <v>2264588</v>
          </cell>
          <cell r="Z324" t="str">
            <v>要</v>
          </cell>
          <cell r="AA324">
            <v>41141</v>
          </cell>
          <cell r="AB324">
            <v>41152</v>
          </cell>
          <cell r="AC324" t="str">
            <v/>
          </cell>
          <cell r="AD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E324" t="str">
            <v>哲</v>
          </cell>
          <cell r="AF324" t="str">
            <v>秋葉</v>
          </cell>
          <cell r="AG324">
            <v>41155</v>
          </cell>
          <cell r="AH324">
            <v>41150</v>
          </cell>
          <cell r="AI324">
            <v>41159</v>
          </cell>
          <cell r="AJ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v>41122</v>
          </cell>
          <cell r="K325">
            <v>41729</v>
          </cell>
          <cell r="L325" t="str">
            <v/>
          </cell>
          <cell r="M325" t="str">
            <v/>
          </cell>
          <cell r="N325">
            <v>9856210000</v>
          </cell>
          <cell r="O325">
            <v>0.25</v>
          </cell>
          <cell r="P325">
            <v>2464052500</v>
          </cell>
          <cell r="Q325" t="str">
            <v/>
          </cell>
          <cell r="R325" t="str">
            <v/>
          </cell>
          <cell r="S325" t="str">
            <v/>
          </cell>
          <cell r="T325" t="str">
            <v/>
          </cell>
          <cell r="U325" t="str">
            <v/>
          </cell>
          <cell r="V325">
            <v>0.25</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交付決定日以降</v>
          </cell>
          <cell r="K326">
            <v>41729</v>
          </cell>
          <cell r="L326" t="str">
            <v/>
          </cell>
          <cell r="M326" t="str">
            <v/>
          </cell>
          <cell r="N326">
            <v>218000000</v>
          </cell>
          <cell r="O326">
            <v>0.25</v>
          </cell>
          <cell r="P326">
            <v>54500000</v>
          </cell>
          <cell r="Q326" t="str">
            <v>交付決定日</v>
          </cell>
          <cell r="R326">
            <v>41708</v>
          </cell>
          <cell r="S326" t="str">
            <v/>
          </cell>
          <cell r="T326">
            <v>218000000</v>
          </cell>
          <cell r="U326">
            <v>218000000</v>
          </cell>
          <cell r="V326">
            <v>0.25</v>
          </cell>
          <cell r="W326">
            <v>54500000</v>
          </cell>
          <cell r="X326">
            <v>0</v>
          </cell>
          <cell r="Y326">
            <v>0</v>
          </cell>
          <cell r="Z326" t="str">
            <v>要</v>
          </cell>
          <cell r="AA326">
            <v>41172</v>
          </cell>
          <cell r="AB326">
            <v>41172</v>
          </cell>
          <cell r="AC326">
            <v>41177</v>
          </cell>
          <cell r="AD326" t="str">
            <v>・平成23年度決算について書類上は「見込み」となっているが、実際は実績有。H21年度～23年度で全て黒字のため、収益納付要。</v>
          </cell>
          <cell r="AE326" t="str">
            <v>中田</v>
          </cell>
          <cell r="AF326" t="str">
            <v>梶野</v>
          </cell>
          <cell r="AG326">
            <v>41184</v>
          </cell>
          <cell r="AH326">
            <v>41179</v>
          </cell>
          <cell r="AI326">
            <v>41194</v>
          </cell>
          <cell r="AJ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41122</v>
          </cell>
          <cell r="K327">
            <v>41729</v>
          </cell>
          <cell r="L327" t="str">
            <v/>
          </cell>
          <cell r="M327" t="str">
            <v/>
          </cell>
          <cell r="N327">
            <v>489000000</v>
          </cell>
          <cell r="O327">
            <v>0.16666666666666666</v>
          </cell>
          <cell r="P327">
            <v>81500000</v>
          </cell>
          <cell r="Q327">
            <v>41197</v>
          </cell>
          <cell r="R327">
            <v>41729</v>
          </cell>
          <cell r="S327" t="str">
            <v/>
          </cell>
          <cell r="T327">
            <v>489000000</v>
          </cell>
          <cell r="U327">
            <v>489000000</v>
          </cell>
          <cell r="V327">
            <v>0.16666666666666666</v>
          </cell>
          <cell r="W327">
            <v>81500000</v>
          </cell>
          <cell r="X327">
            <v>0</v>
          </cell>
          <cell r="Y327">
            <v>0</v>
          </cell>
          <cell r="Z327" t="str">
            <v>不要</v>
          </cell>
          <cell r="AA327">
            <v>41177</v>
          </cell>
          <cell r="AB327" t="str">
            <v/>
          </cell>
          <cell r="AC327" t="str">
            <v/>
          </cell>
          <cell r="AD327" t="str">
            <v/>
          </cell>
          <cell r="AE327" t="str">
            <v/>
          </cell>
          <cell r="AF327" t="str">
            <v/>
          </cell>
          <cell r="AG327">
            <v>41207</v>
          </cell>
          <cell r="AH327">
            <v>41197</v>
          </cell>
          <cell r="AI327" t="str">
            <v/>
          </cell>
          <cell r="AJ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41131</v>
          </cell>
          <cell r="K328">
            <v>42004</v>
          </cell>
          <cell r="L328" t="str">
            <v>○</v>
          </cell>
          <cell r="M328" t="str">
            <v/>
          </cell>
          <cell r="N328">
            <v>635171000</v>
          </cell>
          <cell r="O328">
            <v>0.33333333333333331</v>
          </cell>
          <cell r="P328">
            <v>211723666</v>
          </cell>
          <cell r="Q328">
            <v>41167</v>
          </cell>
          <cell r="R328">
            <v>41729</v>
          </cell>
          <cell r="S328" t="str">
            <v/>
          </cell>
          <cell r="T328">
            <v>3140232000</v>
          </cell>
          <cell r="U328">
            <v>635171000</v>
          </cell>
          <cell r="V328">
            <v>0.33333333333333331</v>
          </cell>
          <cell r="W328">
            <v>211723666</v>
          </cell>
          <cell r="X328">
            <v>0</v>
          </cell>
          <cell r="Y328">
            <v>0</v>
          </cell>
          <cell r="Z328" t="str">
            <v>不要</v>
          </cell>
          <cell r="AA328">
            <v>41151</v>
          </cell>
          <cell r="AB328">
            <v>41141</v>
          </cell>
          <cell r="AC328">
            <v>41141</v>
          </cell>
          <cell r="AD328" t="str">
            <v/>
          </cell>
          <cell r="AE328" t="str">
            <v>高本</v>
          </cell>
          <cell r="AF328" t="str">
            <v>中田</v>
          </cell>
          <cell r="AG328">
            <v>41155</v>
          </cell>
          <cell r="AH328">
            <v>41157</v>
          </cell>
          <cell r="AI328">
            <v>41159</v>
          </cell>
          <cell r="AJ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交付決定日以降</v>
          </cell>
          <cell r="K329">
            <v>41729</v>
          </cell>
          <cell r="L329" t="str">
            <v/>
          </cell>
          <cell r="M329" t="str">
            <v/>
          </cell>
          <cell r="N329">
            <v>1043000000</v>
          </cell>
          <cell r="O329">
            <v>0.33333333333333331</v>
          </cell>
          <cell r="P329">
            <v>347666666</v>
          </cell>
          <cell r="Q329" t="str">
            <v>交付決定日</v>
          </cell>
          <cell r="R329">
            <v>41729</v>
          </cell>
          <cell r="S329" t="str">
            <v/>
          </cell>
          <cell r="T329">
            <v>1296210000</v>
          </cell>
          <cell r="U329">
            <v>1038710000</v>
          </cell>
          <cell r="V329">
            <v>0.33333333333333331</v>
          </cell>
          <cell r="W329">
            <v>346236666</v>
          </cell>
          <cell r="X329">
            <v>4290000</v>
          </cell>
          <cell r="Y329">
            <v>1430000</v>
          </cell>
          <cell r="Z329" t="str">
            <v>不要</v>
          </cell>
          <cell r="AA329">
            <v>41183</v>
          </cell>
          <cell r="AB329">
            <v>41170</v>
          </cell>
          <cell r="AC329">
            <v>41187</v>
          </cell>
          <cell r="AD329" t="str">
            <v>応募時からの減額については確認中</v>
          </cell>
          <cell r="AE329" t="str">
            <v>高本</v>
          </cell>
          <cell r="AF329" t="str">
            <v>中田</v>
          </cell>
          <cell r="AG329">
            <v>41207</v>
          </cell>
          <cell r="AH329">
            <v>41197</v>
          </cell>
          <cell r="AI329" t="str">
            <v/>
          </cell>
          <cell r="AJ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41122</v>
          </cell>
          <cell r="K330">
            <v>41729</v>
          </cell>
          <cell r="L330" t="str">
            <v/>
          </cell>
          <cell r="M330" t="str">
            <v/>
          </cell>
          <cell r="N330">
            <v>1257353000</v>
          </cell>
          <cell r="O330">
            <v>0.16666666666666666</v>
          </cell>
          <cell r="P330">
            <v>209558833</v>
          </cell>
          <cell r="Q330">
            <v>41136</v>
          </cell>
          <cell r="R330">
            <v>41729</v>
          </cell>
          <cell r="S330" t="str">
            <v/>
          </cell>
          <cell r="T330">
            <v>2297001000</v>
          </cell>
          <cell r="U330">
            <v>1257353000</v>
          </cell>
          <cell r="V330">
            <v>0.16666666666666666</v>
          </cell>
          <cell r="W330">
            <v>209558833</v>
          </cell>
          <cell r="X330">
            <v>0</v>
          </cell>
          <cell r="Y330">
            <v>0</v>
          </cell>
          <cell r="Z330" t="str">
            <v>不要</v>
          </cell>
          <cell r="AA330">
            <v>41114</v>
          </cell>
          <cell r="AB330">
            <v>41117</v>
          </cell>
          <cell r="AC330">
            <v>41117</v>
          </cell>
          <cell r="AD330" t="str">
            <v/>
          </cell>
          <cell r="AE330" t="str">
            <v/>
          </cell>
          <cell r="AF330" t="str">
            <v>徳重</v>
          </cell>
          <cell r="AG330">
            <v>41127</v>
          </cell>
          <cell r="AH330">
            <v>41128</v>
          </cell>
          <cell r="AI330">
            <v>41128</v>
          </cell>
          <cell r="AJ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41110</v>
          </cell>
          <cell r="K331">
            <v>41445</v>
          </cell>
          <cell r="L331" t="str">
            <v/>
          </cell>
          <cell r="M331" t="str">
            <v/>
          </cell>
          <cell r="N331">
            <v>83000000</v>
          </cell>
          <cell r="O331">
            <v>0.33333333333333331</v>
          </cell>
          <cell r="P331">
            <v>27666666</v>
          </cell>
          <cell r="Q331">
            <v>41141</v>
          </cell>
          <cell r="R331">
            <v>41455</v>
          </cell>
          <cell r="S331" t="str">
            <v/>
          </cell>
          <cell r="T331">
            <v>85000000</v>
          </cell>
          <cell r="U331">
            <v>83000000</v>
          </cell>
          <cell r="V331">
            <v>0.33333333333333331</v>
          </cell>
          <cell r="W331">
            <v>27665000</v>
          </cell>
          <cell r="X331">
            <v>0</v>
          </cell>
          <cell r="Y331">
            <v>1666</v>
          </cell>
          <cell r="Z331" t="str">
            <v>要</v>
          </cell>
          <cell r="AA331">
            <v>41124</v>
          </cell>
          <cell r="AB331">
            <v>41127</v>
          </cell>
          <cell r="AC331" t="str">
            <v/>
          </cell>
          <cell r="AD331" t="str">
            <v>雇用効果大幅減。理由書受領済み。
理由書はMETI確認済み。</v>
          </cell>
          <cell r="AE331" t="str">
            <v/>
          </cell>
          <cell r="AF331" t="str">
            <v/>
          </cell>
          <cell r="AG331">
            <v>41155</v>
          </cell>
          <cell r="AH331">
            <v>41152</v>
          </cell>
          <cell r="AI331">
            <v>41159</v>
          </cell>
          <cell r="AJ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v>41153</v>
          </cell>
          <cell r="K332">
            <v>41729</v>
          </cell>
          <cell r="L332" t="str">
            <v/>
          </cell>
          <cell r="M332" t="str">
            <v/>
          </cell>
          <cell r="N332">
            <v>150000000</v>
          </cell>
          <cell r="O332">
            <v>0.33333333333333331</v>
          </cell>
          <cell r="P332">
            <v>50000000</v>
          </cell>
          <cell r="Q332" t="str">
            <v/>
          </cell>
          <cell r="R332" t="str">
            <v/>
          </cell>
          <cell r="S332" t="str">
            <v/>
          </cell>
          <cell r="T332" t="str">
            <v/>
          </cell>
          <cell r="U332" t="str">
            <v/>
          </cell>
          <cell r="V332">
            <v>0.33333333333333331</v>
          </cell>
          <cell r="W332" t="str">
            <v/>
          </cell>
          <cell r="X332" t="str">
            <v/>
          </cell>
          <cell r="Y332" t="str">
            <v/>
          </cell>
          <cell r="Z332" t="str">
            <v/>
          </cell>
          <cell r="AA332" t="str">
            <v/>
          </cell>
          <cell r="AB332">
            <v>41178</v>
          </cell>
          <cell r="AC332" t="str">
            <v/>
          </cell>
          <cell r="AD332" t="str">
            <v/>
          </cell>
          <cell r="AE332" t="str">
            <v/>
          </cell>
          <cell r="AF332" t="str">
            <v/>
          </cell>
          <cell r="AG332" t="str">
            <v/>
          </cell>
          <cell r="AH332" t="str">
            <v/>
          </cell>
          <cell r="AI332" t="str">
            <v/>
          </cell>
          <cell r="AJ332" t="str">
            <v/>
          </cell>
        </row>
        <row r="333">
          <cell r="B333" t="str">
            <v>A1165</v>
          </cell>
          <cell r="C333" t="str">
            <v>A</v>
          </cell>
          <cell r="D333" t="str">
            <v>二次</v>
          </cell>
          <cell r="E333" t="str">
            <v>株式会社メタルアート</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41122</v>
          </cell>
          <cell r="K333">
            <v>41729</v>
          </cell>
          <cell r="L333" t="str">
            <v/>
          </cell>
          <cell r="M333" t="str">
            <v/>
          </cell>
          <cell r="N333">
            <v>2665245000</v>
          </cell>
          <cell r="O333">
            <v>0.16666666666666666</v>
          </cell>
          <cell r="P333">
            <v>444207500</v>
          </cell>
          <cell r="Q333">
            <v>41153</v>
          </cell>
          <cell r="R333">
            <v>41729</v>
          </cell>
          <cell r="S333" t="str">
            <v/>
          </cell>
          <cell r="T333">
            <v>2672545000</v>
          </cell>
          <cell r="U333">
            <v>2665245000</v>
          </cell>
          <cell r="V333">
            <v>0.16666666666666666</v>
          </cell>
          <cell r="W333">
            <v>444207000</v>
          </cell>
          <cell r="X333">
            <v>0</v>
          </cell>
          <cell r="Y333">
            <v>500</v>
          </cell>
          <cell r="Z333" t="str">
            <v>要</v>
          </cell>
          <cell r="AA333">
            <v>41144</v>
          </cell>
          <cell r="AB333">
            <v>41130</v>
          </cell>
          <cell r="AC333">
            <v>41148</v>
          </cell>
          <cell r="AD333" t="str">
            <v>共同申請にメタルテクス社を追加（METI承認済）</v>
          </cell>
          <cell r="AE333" t="str">
            <v>中田</v>
          </cell>
          <cell r="AF333" t="str">
            <v>梶野</v>
          </cell>
          <cell r="AG333">
            <v>41155</v>
          </cell>
          <cell r="AH333">
            <v>41149</v>
          </cell>
          <cell r="AI333">
            <v>41159</v>
          </cell>
          <cell r="AJ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v>41153</v>
          </cell>
          <cell r="K334">
            <v>41363</v>
          </cell>
          <cell r="L334" t="str">
            <v/>
          </cell>
          <cell r="M334" t="str">
            <v/>
          </cell>
          <cell r="N334">
            <v>200000000</v>
          </cell>
          <cell r="O334">
            <v>0.33333333333333331</v>
          </cell>
          <cell r="P334">
            <v>66666666</v>
          </cell>
          <cell r="Q334" t="str">
            <v/>
          </cell>
          <cell r="R334" t="str">
            <v/>
          </cell>
          <cell r="S334" t="str">
            <v/>
          </cell>
          <cell r="T334" t="str">
            <v/>
          </cell>
          <cell r="U334" t="str">
            <v/>
          </cell>
          <cell r="V334">
            <v>0.33333333333333331</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row>
        <row r="335">
          <cell r="B335" t="str">
            <v>A1169</v>
          </cell>
          <cell r="C335" t="str">
            <v>A</v>
          </cell>
          <cell r="D335" t="str">
            <v>二次</v>
          </cell>
          <cell r="E335" t="str">
            <v>日本特絹工業株式会社</v>
          </cell>
          <cell r="F335" t="str">
            <v>騎西工場新設による事業および製造ラインの再構築</v>
          </cell>
          <cell r="G335" t="str">
            <v>中小企業</v>
          </cell>
          <cell r="H335" t="str">
            <v>高本</v>
          </cell>
          <cell r="I335" t="str">
            <v>中間</v>
          </cell>
          <cell r="J335">
            <v>41183</v>
          </cell>
          <cell r="K335">
            <v>41729</v>
          </cell>
          <cell r="L335" t="str">
            <v/>
          </cell>
          <cell r="M335" t="str">
            <v/>
          </cell>
          <cell r="N335">
            <v>335000000</v>
          </cell>
          <cell r="O335">
            <v>0.33333333333333331</v>
          </cell>
          <cell r="P335">
            <v>111666666</v>
          </cell>
          <cell r="Q335">
            <v>41183</v>
          </cell>
          <cell r="R335">
            <v>41729</v>
          </cell>
          <cell r="S335" t="str">
            <v/>
          </cell>
          <cell r="T335">
            <v>385222222</v>
          </cell>
          <cell r="U335">
            <v>305000000</v>
          </cell>
          <cell r="V335">
            <v>0.33333333333333331</v>
          </cell>
          <cell r="W335">
            <v>101666666</v>
          </cell>
          <cell r="X335">
            <v>30000000</v>
          </cell>
          <cell r="Y335">
            <v>10000000</v>
          </cell>
          <cell r="Z335" t="str">
            <v>不要</v>
          </cell>
          <cell r="AA335">
            <v>41177</v>
          </cell>
          <cell r="AB335">
            <v>41172</v>
          </cell>
          <cell r="AC335">
            <v>41193</v>
          </cell>
          <cell r="AD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E335" t="str">
            <v>高本</v>
          </cell>
          <cell r="AF335" t="str">
            <v>中間</v>
          </cell>
          <cell r="AG335">
            <v>41207</v>
          </cell>
          <cell r="AH335">
            <v>41197</v>
          </cell>
          <cell r="AI335" t="str">
            <v/>
          </cell>
          <cell r="AJ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哲</v>
          </cell>
          <cell r="J336">
            <v>41122</v>
          </cell>
          <cell r="K336">
            <v>41729</v>
          </cell>
          <cell r="L336" t="str">
            <v/>
          </cell>
          <cell r="M336" t="str">
            <v/>
          </cell>
          <cell r="N336">
            <v>76000000</v>
          </cell>
          <cell r="O336">
            <v>0.4</v>
          </cell>
          <cell r="P336">
            <v>30400000</v>
          </cell>
          <cell r="Q336">
            <v>41190</v>
          </cell>
          <cell r="R336">
            <v>41729</v>
          </cell>
          <cell r="S336" t="str">
            <v/>
          </cell>
          <cell r="T336">
            <v>78400000</v>
          </cell>
          <cell r="U336">
            <v>76000000</v>
          </cell>
          <cell r="V336">
            <v>0.4</v>
          </cell>
          <cell r="W336">
            <v>30400000</v>
          </cell>
          <cell r="X336">
            <v>0</v>
          </cell>
          <cell r="Y336">
            <v>0</v>
          </cell>
          <cell r="Z336" t="str">
            <v>不要</v>
          </cell>
          <cell r="AA336">
            <v>41184</v>
          </cell>
          <cell r="AB336">
            <v>41176</v>
          </cell>
          <cell r="AC336">
            <v>41194</v>
          </cell>
          <cell r="AE336" t="str">
            <v>中田</v>
          </cell>
          <cell r="AF336" t="str">
            <v/>
          </cell>
          <cell r="AG336">
            <v>41207</v>
          </cell>
          <cell r="AH336">
            <v>41192</v>
          </cell>
          <cell r="AI336" t="str">
            <v/>
          </cell>
          <cell r="AJ336" t="str">
            <v/>
          </cell>
        </row>
        <row r="337">
          <cell r="B337" t="str">
            <v>A1172</v>
          </cell>
          <cell r="C337" t="str">
            <v>A</v>
          </cell>
          <cell r="D337" t="str">
            <v>二次</v>
          </cell>
          <cell r="E337" t="str">
            <v>日本特殊陶業株式会社
ＮＴＫセラミック株式会社</v>
          </cell>
          <cell r="F337" t="str">
            <v>新材料・新工法を使用したセラミックパッケージ生産設備導入</v>
          </cell>
          <cell r="G337" t="str">
            <v>大企業</v>
          </cell>
          <cell r="H337" t="str">
            <v>梶野</v>
          </cell>
          <cell r="I337" t="str">
            <v>秋葉</v>
          </cell>
          <cell r="J337" t="str">
            <v>交付決定日以降</v>
          </cell>
          <cell r="K337">
            <v>41639</v>
          </cell>
          <cell r="L337" t="str">
            <v/>
          </cell>
          <cell r="M337" t="str">
            <v/>
          </cell>
          <cell r="N337">
            <v>1715500000</v>
          </cell>
          <cell r="O337">
            <v>0.16666666666666666</v>
          </cell>
          <cell r="P337">
            <v>285916666</v>
          </cell>
          <cell r="Q337" t="str">
            <v>交付決定日</v>
          </cell>
          <cell r="R337">
            <v>41639</v>
          </cell>
          <cell r="T337">
            <v>3159500000</v>
          </cell>
          <cell r="U337">
            <v>1703500000</v>
          </cell>
          <cell r="V337">
            <v>0.16666666666666666</v>
          </cell>
          <cell r="W337">
            <v>283916666</v>
          </cell>
          <cell r="X337">
            <v>12000000</v>
          </cell>
          <cell r="Y337">
            <v>2000000</v>
          </cell>
          <cell r="Z337" t="str">
            <v>要</v>
          </cell>
          <cell r="AA337">
            <v>41180</v>
          </cell>
          <cell r="AB337">
            <v>41180</v>
          </cell>
          <cell r="AC337">
            <v>41180</v>
          </cell>
          <cell r="AD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E337" t="str">
            <v>梶野</v>
          </cell>
          <cell r="AF337" t="str">
            <v/>
          </cell>
          <cell r="AG337">
            <v>41200</v>
          </cell>
          <cell r="AH337">
            <v>41187</v>
          </cell>
          <cell r="AI337">
            <v>41204</v>
          </cell>
          <cell r="AJ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交付決定日以降</v>
          </cell>
          <cell r="K338">
            <v>42094</v>
          </cell>
          <cell r="L338" t="str">
            <v>○</v>
          </cell>
          <cell r="M338" t="str">
            <v/>
          </cell>
          <cell r="N338">
            <v>3690000000</v>
          </cell>
          <cell r="O338">
            <v>0.16666666666666666</v>
          </cell>
          <cell r="P338">
            <v>615000000</v>
          </cell>
          <cell r="Q338" t="str">
            <v/>
          </cell>
          <cell r="S338" t="str">
            <v/>
          </cell>
          <cell r="T338" t="str">
            <v/>
          </cell>
          <cell r="U338" t="str">
            <v/>
          </cell>
          <cell r="V338">
            <v>0.16666666666666666</v>
          </cell>
          <cell r="W338" t="str">
            <v/>
          </cell>
          <cell r="X338" t="str">
            <v/>
          </cell>
          <cell r="Y338" t="str">
            <v/>
          </cell>
          <cell r="Z338" t="str">
            <v/>
          </cell>
          <cell r="AA338" t="str">
            <v/>
          </cell>
          <cell r="AB338">
            <v>41172</v>
          </cell>
          <cell r="AC338" t="str">
            <v/>
          </cell>
          <cell r="AD338" t="str">
            <v>事業延長H27.3。スケジュール変更届け提出依頼中。
書類は問題なし。METI確認を持って正式受理へ。</v>
          </cell>
          <cell r="AE338" t="str">
            <v>梶野</v>
          </cell>
          <cell r="AF338" t="str">
            <v>秋葉</v>
          </cell>
          <cell r="AG338" t="str">
            <v/>
          </cell>
          <cell r="AH338" t="str">
            <v/>
          </cell>
          <cell r="AI338" t="str">
            <v/>
          </cell>
          <cell r="AJ338" t="str">
            <v/>
          </cell>
        </row>
        <row r="339">
          <cell r="B339" t="str">
            <v>A1174</v>
          </cell>
          <cell r="C339" t="str">
            <v>A</v>
          </cell>
          <cell r="D339" t="str">
            <v>二次</v>
          </cell>
          <cell r="E339" t="str">
            <v>日本特殊陶業株式会社
株式会社東濃セラミック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v>41106</v>
          </cell>
          <cell r="K339">
            <v>42094</v>
          </cell>
          <cell r="L339" t="str">
            <v>○</v>
          </cell>
          <cell r="M339" t="str">
            <v/>
          </cell>
          <cell r="N339">
            <v>3884200000</v>
          </cell>
          <cell r="O339">
            <v>0.16666666666666666</v>
          </cell>
          <cell r="P339">
            <v>647366666</v>
          </cell>
          <cell r="Q339" t="str">
            <v/>
          </cell>
          <cell r="R339" t="str">
            <v/>
          </cell>
          <cell r="S339" t="str">
            <v/>
          </cell>
          <cell r="T339" t="str">
            <v/>
          </cell>
          <cell r="U339" t="str">
            <v/>
          </cell>
          <cell r="V339">
            <v>0.16666666666666666</v>
          </cell>
          <cell r="W339" t="str">
            <v/>
          </cell>
          <cell r="X339" t="str">
            <v/>
          </cell>
          <cell r="Y339" t="str">
            <v/>
          </cell>
          <cell r="Z339" t="str">
            <v/>
          </cell>
          <cell r="AA339" t="str">
            <v/>
          </cell>
          <cell r="AB339">
            <v>41179</v>
          </cell>
          <cell r="AC339" t="str">
            <v/>
          </cell>
          <cell r="AD339" t="str">
            <v/>
          </cell>
          <cell r="AE339" t="str">
            <v>中田</v>
          </cell>
          <cell r="AF339" t="str">
            <v>梶野</v>
          </cell>
          <cell r="AG339" t="str">
            <v/>
          </cell>
          <cell r="AH339" t="str">
            <v/>
          </cell>
          <cell r="AI339" t="str">
            <v/>
          </cell>
          <cell r="AJ339" t="str">
            <v/>
          </cell>
        </row>
        <row r="340">
          <cell r="B340" t="str">
            <v>A1175</v>
          </cell>
          <cell r="C340" t="str">
            <v>A</v>
          </cell>
          <cell r="D340" t="str">
            <v>二次</v>
          </cell>
          <cell r="E340" t="str">
            <v>日本特殊陶業株式会社</v>
          </cell>
          <cell r="F340" t="str">
            <v>シリコン用エッチング装置向けシート積層型静電チャックの設備導入</v>
          </cell>
          <cell r="G340" t="str">
            <v>大企業</v>
          </cell>
          <cell r="H340" t="str">
            <v>梶野</v>
          </cell>
          <cell r="I340" t="str">
            <v>秋葉</v>
          </cell>
          <cell r="J340" t="str">
            <v>交付決定日以降</v>
          </cell>
          <cell r="K340">
            <v>41639</v>
          </cell>
          <cell r="L340" t="str">
            <v/>
          </cell>
          <cell r="M340" t="str">
            <v/>
          </cell>
          <cell r="N340">
            <v>333700000</v>
          </cell>
          <cell r="O340">
            <v>0.25</v>
          </cell>
          <cell r="P340">
            <v>83425000</v>
          </cell>
          <cell r="Q340">
            <v>41180</v>
          </cell>
          <cell r="R340">
            <v>41729</v>
          </cell>
          <cell r="S340" t="str">
            <v/>
          </cell>
          <cell r="T340">
            <v>1147500000</v>
          </cell>
          <cell r="U340">
            <v>333700000</v>
          </cell>
          <cell r="V340">
            <v>0.25</v>
          </cell>
          <cell r="W340">
            <v>83425000</v>
          </cell>
          <cell r="X340">
            <v>0</v>
          </cell>
          <cell r="Y340">
            <v>0</v>
          </cell>
          <cell r="Z340" t="str">
            <v>要</v>
          </cell>
          <cell r="AA340">
            <v>41176</v>
          </cell>
          <cell r="AB340" t="str">
            <v/>
          </cell>
          <cell r="AC340" t="str">
            <v/>
          </cell>
          <cell r="AD340" t="str">
            <v/>
          </cell>
          <cell r="AE340" t="str">
            <v>梶野</v>
          </cell>
          <cell r="AF340" t="str">
            <v>秋葉</v>
          </cell>
          <cell r="AG340">
            <v>41200</v>
          </cell>
          <cell r="AH340">
            <v>41180</v>
          </cell>
          <cell r="AI340">
            <v>41204</v>
          </cell>
          <cell r="AJ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v>41110</v>
          </cell>
          <cell r="K341">
            <v>41244</v>
          </cell>
          <cell r="L341" t="str">
            <v/>
          </cell>
          <cell r="M341" t="str">
            <v/>
          </cell>
          <cell r="N341">
            <v>211000000</v>
          </cell>
          <cell r="O341">
            <v>0.4</v>
          </cell>
          <cell r="P341">
            <v>84400000</v>
          </cell>
          <cell r="Q341" t="str">
            <v/>
          </cell>
          <cell r="R341" t="str">
            <v/>
          </cell>
          <cell r="S341" t="str">
            <v/>
          </cell>
          <cell r="T341" t="str">
            <v/>
          </cell>
          <cell r="U341" t="str">
            <v/>
          </cell>
          <cell r="V341">
            <v>0.4</v>
          </cell>
          <cell r="W341" t="str">
            <v/>
          </cell>
          <cell r="X341" t="str">
            <v/>
          </cell>
          <cell r="Y341" t="str">
            <v/>
          </cell>
          <cell r="Z341" t="str">
            <v/>
          </cell>
          <cell r="AA341" t="str">
            <v/>
          </cell>
          <cell r="AB341">
            <v>41200</v>
          </cell>
          <cell r="AC341" t="str">
            <v/>
          </cell>
          <cell r="AD341" t="str">
            <v/>
          </cell>
          <cell r="AE341" t="str">
            <v/>
          </cell>
          <cell r="AF341" t="str">
            <v/>
          </cell>
          <cell r="AG341" t="str">
            <v/>
          </cell>
          <cell r="AH341">
            <v>41204</v>
          </cell>
          <cell r="AI341" t="str">
            <v/>
          </cell>
          <cell r="AJ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哲</v>
          </cell>
          <cell r="J342">
            <v>41122</v>
          </cell>
          <cell r="K342">
            <v>42094</v>
          </cell>
          <cell r="L342" t="str">
            <v>○</v>
          </cell>
          <cell r="M342" t="str">
            <v/>
          </cell>
          <cell r="N342">
            <v>2600080000</v>
          </cell>
          <cell r="O342">
            <v>0.33333333320513214</v>
          </cell>
          <cell r="P342">
            <v>866693333</v>
          </cell>
          <cell r="Q342" t="str">
            <v/>
          </cell>
          <cell r="R342" t="str">
            <v/>
          </cell>
          <cell r="S342" t="str">
            <v/>
          </cell>
          <cell r="T342" t="str">
            <v/>
          </cell>
          <cell r="U342" t="str">
            <v/>
          </cell>
          <cell r="V342">
            <v>0.33333333320513214</v>
          </cell>
          <cell r="W342" t="str">
            <v/>
          </cell>
          <cell r="X342" t="str">
            <v/>
          </cell>
          <cell r="Y342" t="str">
            <v/>
          </cell>
          <cell r="Z342" t="str">
            <v/>
          </cell>
          <cell r="AA342" t="str">
            <v/>
          </cell>
          <cell r="AB342">
            <v>41151</v>
          </cell>
          <cell r="AC342">
            <v>41179</v>
          </cell>
          <cell r="AD342" t="str">
            <v>事業完了：27年3月末としており、理由書が必要。
（7/31中田から依頼：10/1にも再度依頼）</v>
          </cell>
          <cell r="AE342" t="str">
            <v>中田</v>
          </cell>
          <cell r="AF342" t="str">
            <v>宮田</v>
          </cell>
          <cell r="AG342" t="str">
            <v/>
          </cell>
          <cell r="AH342">
            <v>41183</v>
          </cell>
          <cell r="AI342" t="str">
            <v/>
          </cell>
          <cell r="AJ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v>41122</v>
          </cell>
          <cell r="K343">
            <v>41729</v>
          </cell>
          <cell r="L343" t="str">
            <v/>
          </cell>
          <cell r="M343" t="str">
            <v/>
          </cell>
          <cell r="N343">
            <v>993000000</v>
          </cell>
          <cell r="O343">
            <v>0.33333333333333331</v>
          </cell>
          <cell r="P343">
            <v>331000000</v>
          </cell>
          <cell r="Q343" t="str">
            <v>交付決定日</v>
          </cell>
          <cell r="R343">
            <v>41729</v>
          </cell>
          <cell r="S343" t="str">
            <v/>
          </cell>
          <cell r="T343">
            <v>993000000</v>
          </cell>
          <cell r="U343">
            <v>993000000</v>
          </cell>
          <cell r="V343">
            <v>0.33333333333333331</v>
          </cell>
          <cell r="W343">
            <v>331000000</v>
          </cell>
          <cell r="X343">
            <v>0</v>
          </cell>
          <cell r="Y343">
            <v>0</v>
          </cell>
          <cell r="Z343" t="str">
            <v>要</v>
          </cell>
          <cell r="AA343">
            <v>41184</v>
          </cell>
          <cell r="AB343">
            <v>41171</v>
          </cell>
          <cell r="AC343" t="str">
            <v/>
          </cell>
          <cell r="AD343" t="str">
            <v/>
          </cell>
          <cell r="AE343" t="str">
            <v/>
          </cell>
          <cell r="AF343" t="str">
            <v/>
          </cell>
          <cell r="AG343">
            <v>41200</v>
          </cell>
          <cell r="AH343">
            <v>41191</v>
          </cell>
          <cell r="AI343">
            <v>41204</v>
          </cell>
          <cell r="AJ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t="str">
            <v/>
          </cell>
          <cell r="N344">
            <v>26350000</v>
          </cell>
          <cell r="O344">
            <v>0.33333333333333331</v>
          </cell>
          <cell r="P344">
            <v>8783333</v>
          </cell>
          <cell r="Q344">
            <v>41275</v>
          </cell>
          <cell r="R344">
            <v>41654</v>
          </cell>
          <cell r="S344" t="str">
            <v/>
          </cell>
          <cell r="T344">
            <v>75270000</v>
          </cell>
          <cell r="U344">
            <v>26120000</v>
          </cell>
          <cell r="V344">
            <v>0.33333333333333331</v>
          </cell>
          <cell r="W344">
            <v>8706666</v>
          </cell>
          <cell r="X344">
            <v>230000</v>
          </cell>
          <cell r="Y344">
            <v>76667</v>
          </cell>
          <cell r="Z344" t="str">
            <v>不要</v>
          </cell>
          <cell r="AA344">
            <v>41132</v>
          </cell>
          <cell r="AB344">
            <v>41134</v>
          </cell>
          <cell r="AC344">
            <v>41151</v>
          </cell>
          <cell r="AD344" t="str">
            <v>減額については、見積もり精査に起因するもの。
※申請書上、H23年度決算情報は「見込み」となっているが、応募時点からH23年度実績の資料添付あり。「実績」としていただくのが正しい。</v>
          </cell>
          <cell r="AE344" t="str">
            <v/>
          </cell>
          <cell r="AF344" t="str">
            <v/>
          </cell>
          <cell r="AG344">
            <v>41155</v>
          </cell>
          <cell r="AH344">
            <v>41156</v>
          </cell>
          <cell r="AI344">
            <v>41159</v>
          </cell>
          <cell r="AJ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v>41141</v>
          </cell>
          <cell r="K345">
            <v>41871</v>
          </cell>
          <cell r="L345" t="str">
            <v>○</v>
          </cell>
          <cell r="M345" t="str">
            <v/>
          </cell>
          <cell r="N345">
            <v>21000000</v>
          </cell>
          <cell r="O345">
            <v>0.33333333333333331</v>
          </cell>
          <cell r="P345">
            <v>7000000</v>
          </cell>
          <cell r="Q345" t="str">
            <v>交付決定日</v>
          </cell>
          <cell r="R345">
            <v>41271</v>
          </cell>
          <cell r="S345" t="str">
            <v/>
          </cell>
          <cell r="T345">
            <v>31000000</v>
          </cell>
          <cell r="U345">
            <v>21000000</v>
          </cell>
          <cell r="V345">
            <v>0.33333333333333331</v>
          </cell>
          <cell r="W345">
            <v>7000000</v>
          </cell>
          <cell r="X345">
            <v>0</v>
          </cell>
          <cell r="Y345">
            <v>0</v>
          </cell>
          <cell r="Z345" t="str">
            <v>不要</v>
          </cell>
          <cell r="AA345">
            <v>41158</v>
          </cell>
          <cell r="AB345">
            <v>41148</v>
          </cell>
          <cell r="AC345">
            <v>41166</v>
          </cell>
          <cell r="AD345" t="str">
            <v>・H24年6月期の決算実績については未確定のため、H20年度～22年度の決算実績に基づいて収益納付要不要を判断
⇒実績無し。収益納付不要。
・笠間社長から、設備数を増やすという連絡あり　8/29</v>
          </cell>
          <cell r="AE345" t="str">
            <v>高本</v>
          </cell>
          <cell r="AF345" t="str">
            <v>中間</v>
          </cell>
          <cell r="AG345">
            <v>41170</v>
          </cell>
          <cell r="AH345">
            <v>41171</v>
          </cell>
          <cell r="AI345">
            <v>41173</v>
          </cell>
          <cell r="AJ345" t="str">
            <v/>
          </cell>
        </row>
        <row r="346">
          <cell r="B346" t="str">
            <v>A1188</v>
          </cell>
          <cell r="C346" t="str">
            <v>A</v>
          </cell>
          <cell r="D346" t="str">
            <v>二次</v>
          </cell>
          <cell r="E346" t="str">
            <v>東レバッテりーセパレータフィルム株式会社</v>
          </cell>
          <cell r="F346" t="str">
            <v>リチウムイオン２次電池用セパレータ（車載用・民生用）製造設備の建設・設置</v>
          </cell>
          <cell r="G346" t="str">
            <v>大企業</v>
          </cell>
          <cell r="H346" t="str">
            <v>梶野</v>
          </cell>
          <cell r="I346" t="str">
            <v>中間</v>
          </cell>
          <cell r="J346">
            <v>41122</v>
          </cell>
          <cell r="K346">
            <v>42094</v>
          </cell>
          <cell r="L346" t="str">
            <v>○</v>
          </cell>
          <cell r="M346" t="str">
            <v/>
          </cell>
          <cell r="N346">
            <v>5271000000</v>
          </cell>
          <cell r="O346">
            <v>0.25</v>
          </cell>
          <cell r="P346">
            <v>1317750000</v>
          </cell>
          <cell r="Q346">
            <v>41197</v>
          </cell>
          <cell r="R346">
            <v>42094</v>
          </cell>
          <cell r="S346" t="str">
            <v>○</v>
          </cell>
          <cell r="T346">
            <v>6772000000</v>
          </cell>
          <cell r="U346">
            <v>5271000000</v>
          </cell>
          <cell r="V346">
            <v>0.25</v>
          </cell>
          <cell r="W346">
            <v>1317750000</v>
          </cell>
          <cell r="X346">
            <v>0</v>
          </cell>
          <cell r="Y346">
            <v>0</v>
          </cell>
          <cell r="Z346" t="str">
            <v>要</v>
          </cell>
          <cell r="AA346">
            <v>41178</v>
          </cell>
          <cell r="AB346">
            <v>41150</v>
          </cell>
          <cell r="AC346" t="str">
            <v/>
          </cell>
          <cell r="AD346" t="str">
            <v>・社名変更（合同会社⇒株式会社）
・事業完了日はH27.3末。理由書を作成して頂き、METIに協議。→（2012/7/24）METI吉川様よりOKのメール。</v>
          </cell>
          <cell r="AE346" t="str">
            <v/>
          </cell>
          <cell r="AF346" t="str">
            <v/>
          </cell>
          <cell r="AG346">
            <v>41207</v>
          </cell>
          <cell r="AH346">
            <v>41197</v>
          </cell>
          <cell r="AI346" t="str">
            <v/>
          </cell>
          <cell r="AJ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v>41105</v>
          </cell>
          <cell r="K347">
            <v>41306</v>
          </cell>
          <cell r="L347" t="str">
            <v/>
          </cell>
          <cell r="M347" t="str">
            <v/>
          </cell>
          <cell r="N347">
            <v>150000000</v>
          </cell>
          <cell r="O347">
            <v>0.16666666666666666</v>
          </cell>
          <cell r="P347">
            <v>25000000</v>
          </cell>
          <cell r="Q347" t="str">
            <v/>
          </cell>
          <cell r="R347" t="str">
            <v/>
          </cell>
          <cell r="S347" t="str">
            <v/>
          </cell>
          <cell r="T347" t="str">
            <v/>
          </cell>
          <cell r="U347" t="str">
            <v/>
          </cell>
          <cell r="V347">
            <v>0.16666666666666666</v>
          </cell>
          <cell r="W347" t="str">
            <v/>
          </cell>
          <cell r="X347" t="str">
            <v/>
          </cell>
          <cell r="Y347" t="str">
            <v/>
          </cell>
          <cell r="Z347" t="str">
            <v/>
          </cell>
          <cell r="AA347" t="str">
            <v/>
          </cell>
          <cell r="AB347">
            <v>41170</v>
          </cell>
          <cell r="AC347">
            <v>41193</v>
          </cell>
          <cell r="AD347" t="str">
            <v/>
          </cell>
          <cell r="AE347" t="str">
            <v/>
          </cell>
          <cell r="AF347" t="str">
            <v/>
          </cell>
          <cell r="AG347" t="str">
            <v/>
          </cell>
          <cell r="AH347">
            <v>41194</v>
          </cell>
          <cell r="AI347" t="str">
            <v/>
          </cell>
          <cell r="AJ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41122</v>
          </cell>
          <cell r="K348">
            <v>41364</v>
          </cell>
          <cell r="L348" t="str">
            <v/>
          </cell>
          <cell r="M348" t="str">
            <v/>
          </cell>
          <cell r="N348">
            <v>1149614000</v>
          </cell>
          <cell r="O348">
            <v>0.16666666666666666</v>
          </cell>
          <cell r="P348">
            <v>191602333</v>
          </cell>
          <cell r="Q348">
            <v>41153</v>
          </cell>
          <cell r="R348">
            <v>41664</v>
          </cell>
          <cell r="S348" t="str">
            <v/>
          </cell>
          <cell r="T348">
            <v>2617981000</v>
          </cell>
          <cell r="U348">
            <v>1080981000</v>
          </cell>
          <cell r="V348">
            <v>0.16666666666666666</v>
          </cell>
          <cell r="W348">
            <v>180163490</v>
          </cell>
          <cell r="X348">
            <v>68633000</v>
          </cell>
          <cell r="Y348">
            <v>11438843</v>
          </cell>
          <cell r="Z348" t="str">
            <v>不要</v>
          </cell>
          <cell r="AA348">
            <v>41131</v>
          </cell>
          <cell r="AB348">
            <v>41134</v>
          </cell>
          <cell r="AC348">
            <v>41151</v>
          </cell>
          <cell r="AD348" t="str">
            <v>・応募時からの減額については、交付決定前に自己負担にて投資した物件が発生したことが主要因（40,000,000円）。他の要因についても確認中。</v>
          </cell>
          <cell r="AE348" t="str">
            <v>梶野</v>
          </cell>
          <cell r="AF348" t="str">
            <v>徳重</v>
          </cell>
          <cell r="AG348">
            <v>41170</v>
          </cell>
          <cell r="AH348">
            <v>41153</v>
          </cell>
          <cell r="AI348">
            <v>41173</v>
          </cell>
          <cell r="AJ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41122</v>
          </cell>
          <cell r="K349">
            <v>41364</v>
          </cell>
          <cell r="L349" t="str">
            <v/>
          </cell>
          <cell r="M349" t="str">
            <v/>
          </cell>
          <cell r="N349">
            <v>224200000</v>
          </cell>
          <cell r="O349">
            <v>0.16666666666666666</v>
          </cell>
          <cell r="P349">
            <v>37366666</v>
          </cell>
          <cell r="Q349">
            <v>41152</v>
          </cell>
          <cell r="R349">
            <v>41364</v>
          </cell>
          <cell r="S349" t="str">
            <v/>
          </cell>
          <cell r="T349">
            <v>220600000</v>
          </cell>
          <cell r="U349">
            <v>190700000</v>
          </cell>
          <cell r="V349">
            <v>0.16666666666666666</v>
          </cell>
          <cell r="W349">
            <v>31783333</v>
          </cell>
          <cell r="X349">
            <v>33500000</v>
          </cell>
          <cell r="Y349">
            <v>5583333</v>
          </cell>
          <cell r="Z349" t="str">
            <v>要</v>
          </cell>
          <cell r="AA349">
            <v>41144</v>
          </cell>
          <cell r="AB349">
            <v>41144</v>
          </cell>
          <cell r="AC349" t="str">
            <v/>
          </cell>
          <cell r="AD349" t="str">
            <v>・応募時点からの減額については、一部既に発注済みのものを補助対象経費から外したことが主要因。</v>
          </cell>
          <cell r="AE349" t="str">
            <v/>
          </cell>
          <cell r="AF349" t="str">
            <v>秋葉</v>
          </cell>
          <cell r="AG349">
            <v>41170</v>
          </cell>
          <cell r="AH349">
            <v>41152</v>
          </cell>
          <cell r="AI349">
            <v>41173</v>
          </cell>
          <cell r="AJ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v>41153</v>
          </cell>
          <cell r="K350">
            <v>41639</v>
          </cell>
          <cell r="L350" t="str">
            <v/>
          </cell>
          <cell r="M350" t="str">
            <v/>
          </cell>
          <cell r="N350">
            <v>163000000</v>
          </cell>
          <cell r="O350">
            <v>0.33333333333333331</v>
          </cell>
          <cell r="P350">
            <v>54333333</v>
          </cell>
          <cell r="Q350" t="str">
            <v/>
          </cell>
          <cell r="R350" t="str">
            <v/>
          </cell>
          <cell r="S350" t="str">
            <v/>
          </cell>
          <cell r="T350" t="str">
            <v/>
          </cell>
          <cell r="U350" t="str">
            <v/>
          </cell>
          <cell r="V350">
            <v>0.33333333333333331</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v>41183</v>
          </cell>
          <cell r="K351">
            <v>41729</v>
          </cell>
          <cell r="L351" t="str">
            <v/>
          </cell>
          <cell r="M351" t="str">
            <v/>
          </cell>
          <cell r="N351">
            <v>210000000</v>
          </cell>
          <cell r="O351">
            <v>0.25</v>
          </cell>
          <cell r="P351">
            <v>52500000</v>
          </cell>
          <cell r="Q351" t="str">
            <v/>
          </cell>
          <cell r="R351" t="str">
            <v/>
          </cell>
          <cell r="S351" t="str">
            <v/>
          </cell>
          <cell r="T351" t="str">
            <v/>
          </cell>
          <cell r="U351" t="str">
            <v/>
          </cell>
          <cell r="V351">
            <v>0.25</v>
          </cell>
          <cell r="W351" t="str">
            <v/>
          </cell>
          <cell r="X351" t="str">
            <v/>
          </cell>
          <cell r="Y351" t="str">
            <v/>
          </cell>
          <cell r="Z351" t="str">
            <v>不要</v>
          </cell>
          <cell r="AA351" t="str">
            <v/>
          </cell>
          <cell r="AB351">
            <v>41180</v>
          </cell>
          <cell r="AC351" t="str">
            <v/>
          </cell>
          <cell r="AD351" t="str">
            <v/>
          </cell>
          <cell r="AE351" t="str">
            <v/>
          </cell>
          <cell r="AF351" t="str">
            <v>　中間</v>
          </cell>
          <cell r="AG351" t="str">
            <v/>
          </cell>
          <cell r="AH351" t="str">
            <v/>
          </cell>
          <cell r="AI351" t="str">
            <v/>
          </cell>
          <cell r="AJ351" t="str">
            <v/>
          </cell>
        </row>
        <row r="352">
          <cell r="B352" t="str">
            <v>A1199</v>
          </cell>
          <cell r="C352" t="str">
            <v>A</v>
          </cell>
          <cell r="D352" t="str">
            <v>二次</v>
          </cell>
          <cell r="E352" t="str">
            <v>株式会社マキシマム・テクノロジー</v>
          </cell>
          <cell r="F352" t="str">
            <v>ドアミラー用電子部品PTCの製造ラインのマルチ化</v>
          </cell>
          <cell r="G352" t="str">
            <v>中小企業</v>
          </cell>
          <cell r="H352" t="str">
            <v>梶野</v>
          </cell>
          <cell r="I352" t="str">
            <v>徳重</v>
          </cell>
          <cell r="J352">
            <v>41091</v>
          </cell>
          <cell r="K352">
            <v>41639</v>
          </cell>
          <cell r="L352" t="str">
            <v/>
          </cell>
          <cell r="M352" t="str">
            <v/>
          </cell>
          <cell r="N352">
            <v>18000000</v>
          </cell>
          <cell r="O352">
            <v>0.33333333333333331</v>
          </cell>
          <cell r="P352">
            <v>6000000</v>
          </cell>
          <cell r="Q352">
            <v>41192</v>
          </cell>
          <cell r="R352">
            <v>41613</v>
          </cell>
          <cell r="S352" t="str">
            <v/>
          </cell>
          <cell r="T352">
            <v>18500000</v>
          </cell>
          <cell r="U352">
            <v>18000000</v>
          </cell>
          <cell r="V352">
            <v>0.33333333333333331</v>
          </cell>
          <cell r="W352">
            <v>5999999</v>
          </cell>
          <cell r="X352">
            <v>0</v>
          </cell>
          <cell r="Y352">
            <v>1</v>
          </cell>
          <cell r="Z352" t="str">
            <v>不要</v>
          </cell>
          <cell r="AA352">
            <v>41180</v>
          </cell>
          <cell r="AB352" t="str">
            <v/>
          </cell>
          <cell r="AC352" t="str">
            <v/>
          </cell>
          <cell r="AD352" t="str">
            <v/>
          </cell>
          <cell r="AE352" t="str">
            <v/>
          </cell>
          <cell r="AF352" t="str">
            <v/>
          </cell>
          <cell r="AG352">
            <v>41200</v>
          </cell>
          <cell r="AH352">
            <v>41201</v>
          </cell>
          <cell r="AI352">
            <v>41204</v>
          </cell>
          <cell r="AJ352" t="str">
            <v/>
          </cell>
        </row>
        <row r="353">
          <cell r="B353" t="str">
            <v>A1200</v>
          </cell>
          <cell r="C353" t="str">
            <v>A</v>
          </cell>
          <cell r="D353" t="str">
            <v>二次</v>
          </cell>
          <cell r="E353" t="str">
            <v>株式会社ビスキャス</v>
          </cell>
          <cell r="F353" t="str">
            <v>高圧・特高圧交流３芯海底ケーブル用大型撚合せ機の導入</v>
          </cell>
          <cell r="G353" t="str">
            <v>大企業</v>
          </cell>
          <cell r="H353" t="str">
            <v>中田</v>
          </cell>
          <cell r="I353" t="str">
            <v>宮田</v>
          </cell>
          <cell r="J353">
            <v>41105</v>
          </cell>
          <cell r="K353">
            <v>41729</v>
          </cell>
          <cell r="L353" t="str">
            <v/>
          </cell>
          <cell r="M353" t="str">
            <v/>
          </cell>
          <cell r="N353">
            <v>1314000000</v>
          </cell>
          <cell r="O353">
            <v>0.16666666666666666</v>
          </cell>
          <cell r="P353">
            <v>219000000</v>
          </cell>
          <cell r="Q353">
            <v>41145</v>
          </cell>
          <cell r="R353">
            <v>41729</v>
          </cell>
          <cell r="S353" t="str">
            <v/>
          </cell>
          <cell r="T353">
            <v>2124000000</v>
          </cell>
          <cell r="U353">
            <v>1314000000</v>
          </cell>
          <cell r="V353">
            <v>0.16666666666666666</v>
          </cell>
          <cell r="W353">
            <v>219000000</v>
          </cell>
          <cell r="X353">
            <v>0</v>
          </cell>
          <cell r="Y353">
            <v>0</v>
          </cell>
          <cell r="Z353" t="str">
            <v>不要</v>
          </cell>
          <cell r="AA353">
            <v>41138</v>
          </cell>
          <cell r="AB353">
            <v>41127</v>
          </cell>
          <cell r="AC353">
            <v>41143</v>
          </cell>
          <cell r="AD353" t="str">
            <v/>
          </cell>
          <cell r="AE353" t="str">
            <v>中田</v>
          </cell>
          <cell r="AF353" t="str">
            <v>宮田</v>
          </cell>
          <cell r="AG353">
            <v>41155</v>
          </cell>
          <cell r="AH353">
            <v>41143</v>
          </cell>
          <cell r="AI353">
            <v>41159</v>
          </cell>
          <cell r="AJ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哲</v>
          </cell>
          <cell r="J354">
            <v>41122</v>
          </cell>
          <cell r="K354">
            <v>41608</v>
          </cell>
          <cell r="L354" t="str">
            <v/>
          </cell>
          <cell r="M354" t="str">
            <v/>
          </cell>
          <cell r="N354">
            <v>193500000</v>
          </cell>
          <cell r="O354">
            <v>0.33333333333333331</v>
          </cell>
          <cell r="P354">
            <v>64500000</v>
          </cell>
          <cell r="Q354">
            <v>41205</v>
          </cell>
          <cell r="R354">
            <v>41608</v>
          </cell>
          <cell r="S354" t="str">
            <v/>
          </cell>
          <cell r="T354">
            <v>350000000</v>
          </cell>
          <cell r="U354">
            <v>193500000</v>
          </cell>
          <cell r="V354">
            <v>0.33333333333333331</v>
          </cell>
          <cell r="W354">
            <v>64500000</v>
          </cell>
          <cell r="X354">
            <v>0</v>
          </cell>
          <cell r="Y354">
            <v>0</v>
          </cell>
          <cell r="Z354" t="str">
            <v>不要</v>
          </cell>
          <cell r="AA354">
            <v>41177</v>
          </cell>
          <cell r="AB354">
            <v>41177</v>
          </cell>
          <cell r="AC354">
            <v>41184</v>
          </cell>
          <cell r="AD354" t="str">
            <v>・測定器の金額を抑えて、マシニングセンタのサイズを大きくしたい
⇒問題無いと回答。</v>
          </cell>
          <cell r="AE354" t="str">
            <v>中田</v>
          </cell>
          <cell r="AF354" t="str">
            <v>宮田</v>
          </cell>
          <cell r="AG354">
            <v>41200</v>
          </cell>
          <cell r="AH354">
            <v>41184</v>
          </cell>
          <cell r="AI354">
            <v>41204</v>
          </cell>
          <cell r="AJ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41122</v>
          </cell>
          <cell r="K355">
            <v>41455</v>
          </cell>
          <cell r="L355" t="str">
            <v/>
          </cell>
          <cell r="M355" t="str">
            <v/>
          </cell>
          <cell r="N355">
            <v>216150000</v>
          </cell>
          <cell r="O355">
            <v>0.25</v>
          </cell>
          <cell r="P355">
            <v>54037500</v>
          </cell>
          <cell r="Q355">
            <v>41152</v>
          </cell>
          <cell r="R355">
            <v>41455</v>
          </cell>
          <cell r="S355" t="str">
            <v/>
          </cell>
          <cell r="T355">
            <v>204750000</v>
          </cell>
          <cell r="U355">
            <v>145500000</v>
          </cell>
          <cell r="V355">
            <v>0.25</v>
          </cell>
          <cell r="W355">
            <v>36375000</v>
          </cell>
          <cell r="X355">
            <v>70650000</v>
          </cell>
          <cell r="Y355">
            <v>17662500</v>
          </cell>
          <cell r="Z355" t="str">
            <v>要</v>
          </cell>
          <cell r="AA355">
            <v>41144</v>
          </cell>
          <cell r="AB355">
            <v>41129</v>
          </cell>
          <cell r="AC355">
            <v>41144</v>
          </cell>
          <cell r="AD355" t="str">
            <v>・応募時点からの減額については、一部既に発注済みのものを補助対象経費から外したことが主要因。</v>
          </cell>
          <cell r="AE355" t="str">
            <v/>
          </cell>
          <cell r="AF355" t="str">
            <v>秋葉</v>
          </cell>
          <cell r="AG355">
            <v>41170</v>
          </cell>
          <cell r="AH355">
            <v>41152</v>
          </cell>
          <cell r="AI355">
            <v>41173</v>
          </cell>
          <cell r="AJ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41091</v>
          </cell>
          <cell r="K356">
            <v>41639</v>
          </cell>
          <cell r="L356" t="str">
            <v/>
          </cell>
          <cell r="M356" t="str">
            <v/>
          </cell>
          <cell r="N356">
            <v>91518000</v>
          </cell>
          <cell r="O356">
            <v>0.33333333333333331</v>
          </cell>
          <cell r="P356">
            <v>30506000</v>
          </cell>
          <cell r="Q356">
            <v>41152</v>
          </cell>
          <cell r="R356">
            <v>41608</v>
          </cell>
          <cell r="S356" t="str">
            <v/>
          </cell>
          <cell r="T356">
            <v>169188000</v>
          </cell>
          <cell r="U356">
            <v>90588000</v>
          </cell>
          <cell r="V356">
            <v>0.33333333333333331</v>
          </cell>
          <cell r="W356">
            <v>30196000</v>
          </cell>
          <cell r="X356">
            <v>930000</v>
          </cell>
          <cell r="Y356">
            <v>310000</v>
          </cell>
          <cell r="Z356" t="str">
            <v>要</v>
          </cell>
          <cell r="AA356">
            <v>41141</v>
          </cell>
          <cell r="AB356">
            <v>41130</v>
          </cell>
          <cell r="AC356">
            <v>41142</v>
          </cell>
          <cell r="AD356" t="str">
            <v>減額については、見積もり精査に起因するもの。
※H24年6月決算情報について、実績として公になっていないかどうか確認中。⇒実績黒、収益納付要、書式差し替え</v>
          </cell>
          <cell r="AE356" t="str">
            <v>高本</v>
          </cell>
          <cell r="AF356" t="str">
            <v>中間</v>
          </cell>
          <cell r="AG356">
            <v>41155</v>
          </cell>
          <cell r="AH356">
            <v>41144</v>
          </cell>
          <cell r="AI356">
            <v>41159</v>
          </cell>
          <cell r="AJ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哲</v>
          </cell>
          <cell r="J357">
            <v>41122</v>
          </cell>
          <cell r="K357">
            <v>41305</v>
          </cell>
          <cell r="L357" t="str">
            <v/>
          </cell>
          <cell r="M357" t="str">
            <v/>
          </cell>
          <cell r="N357">
            <v>131520000</v>
          </cell>
          <cell r="O357">
            <v>0.33333333333333331</v>
          </cell>
          <cell r="P357">
            <v>43840000</v>
          </cell>
          <cell r="Q357" t="str">
            <v>交付決定日</v>
          </cell>
          <cell r="R357">
            <v>41424</v>
          </cell>
          <cell r="S357" t="str">
            <v/>
          </cell>
          <cell r="T357">
            <v>297900000</v>
          </cell>
          <cell r="U357">
            <v>131000000</v>
          </cell>
          <cell r="V357">
            <v>0.33333333333333331</v>
          </cell>
          <cell r="W357">
            <v>43666665</v>
          </cell>
          <cell r="X357">
            <v>520000</v>
          </cell>
          <cell r="Y357">
            <v>173335</v>
          </cell>
          <cell r="Z357" t="str">
            <v>不要</v>
          </cell>
          <cell r="AA357">
            <v>41177</v>
          </cell>
          <cell r="AB357">
            <v>41151</v>
          </cell>
          <cell r="AC357">
            <v>41179</v>
          </cell>
          <cell r="AD357" t="str">
            <v>設備に自動運転システム導入。それに伴う機種変更により、応募時から減額となっている。
⇒METI確認状況について確認中</v>
          </cell>
          <cell r="AE357" t="str">
            <v>中田</v>
          </cell>
          <cell r="AF357" t="str">
            <v>宮田</v>
          </cell>
          <cell r="AG357">
            <v>41200</v>
          </cell>
          <cell r="AH357">
            <v>41183</v>
          </cell>
          <cell r="AI357">
            <v>41204</v>
          </cell>
          <cell r="AJ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41122</v>
          </cell>
          <cell r="K358">
            <v>41547</v>
          </cell>
          <cell r="L358" t="str">
            <v/>
          </cell>
          <cell r="M358" t="str">
            <v/>
          </cell>
          <cell r="N358">
            <v>1400000000</v>
          </cell>
          <cell r="O358">
            <v>0.33333333333333331</v>
          </cell>
          <cell r="P358">
            <v>466666666</v>
          </cell>
          <cell r="Q358">
            <v>41149</v>
          </cell>
          <cell r="R358">
            <v>41588</v>
          </cell>
          <cell r="S358" t="str">
            <v/>
          </cell>
          <cell r="T358">
            <v>3850000000</v>
          </cell>
          <cell r="U358">
            <v>1400000000</v>
          </cell>
          <cell r="V358">
            <v>0.33333333333333331</v>
          </cell>
          <cell r="W358">
            <v>466666665</v>
          </cell>
          <cell r="X358">
            <v>0</v>
          </cell>
          <cell r="Y358">
            <v>1</v>
          </cell>
          <cell r="Z358" t="str">
            <v>不要</v>
          </cell>
          <cell r="AA358">
            <v>41141</v>
          </cell>
          <cell r="AB358" t="str">
            <v/>
          </cell>
          <cell r="AC358" t="str">
            <v/>
          </cell>
          <cell r="AD358" t="str">
            <v/>
          </cell>
          <cell r="AE358" t="str">
            <v>梶野</v>
          </cell>
          <cell r="AF358" t="str">
            <v>徳重</v>
          </cell>
          <cell r="AG358">
            <v>41155</v>
          </cell>
          <cell r="AH358">
            <v>41149</v>
          </cell>
          <cell r="AI358">
            <v>41159</v>
          </cell>
          <cell r="AJ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41122</v>
          </cell>
          <cell r="K359">
            <v>41729</v>
          </cell>
          <cell r="L359" t="str">
            <v/>
          </cell>
          <cell r="M359" t="str">
            <v/>
          </cell>
          <cell r="N359">
            <v>508500000</v>
          </cell>
          <cell r="O359">
            <v>0.33333333333333331</v>
          </cell>
          <cell r="P359">
            <v>169500000</v>
          </cell>
          <cell r="Q359">
            <v>41167</v>
          </cell>
          <cell r="R359">
            <v>41729</v>
          </cell>
          <cell r="S359" t="str">
            <v/>
          </cell>
          <cell r="T359">
            <v>907580000</v>
          </cell>
          <cell r="U359">
            <v>507580000</v>
          </cell>
          <cell r="V359">
            <v>0.33333333333333331</v>
          </cell>
          <cell r="W359">
            <v>169193333</v>
          </cell>
          <cell r="X359">
            <v>920000</v>
          </cell>
          <cell r="Y359">
            <v>306667</v>
          </cell>
          <cell r="Z359" t="str">
            <v>要</v>
          </cell>
          <cell r="AA359">
            <v>41149</v>
          </cell>
          <cell r="AB359">
            <v>41127</v>
          </cell>
          <cell r="AC359">
            <v>41150</v>
          </cell>
          <cell r="AD359" t="str">
            <v>・応募時点からの減額については、設備投資内容見直しの結果。</v>
          </cell>
          <cell r="AE359" t="str">
            <v>梶野</v>
          </cell>
          <cell r="AF359" t="str">
            <v>徳重</v>
          </cell>
          <cell r="AG359">
            <v>41170</v>
          </cell>
          <cell r="AH359">
            <v>41167</v>
          </cell>
          <cell r="AI359">
            <v>41173</v>
          </cell>
          <cell r="AJ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v>41153</v>
          </cell>
          <cell r="K360">
            <v>41729</v>
          </cell>
          <cell r="L360" t="str">
            <v/>
          </cell>
          <cell r="M360" t="str">
            <v/>
          </cell>
          <cell r="N360">
            <v>1000000000</v>
          </cell>
          <cell r="O360">
            <v>0.16666666666666666</v>
          </cell>
          <cell r="P360">
            <v>166666666</v>
          </cell>
          <cell r="Q360" t="str">
            <v/>
          </cell>
          <cell r="R360" t="str">
            <v/>
          </cell>
          <cell r="S360" t="str">
            <v/>
          </cell>
          <cell r="T360" t="str">
            <v/>
          </cell>
          <cell r="U360" t="str">
            <v/>
          </cell>
          <cell r="V360">
            <v>0.16666666666666666</v>
          </cell>
          <cell r="W360" t="str">
            <v/>
          </cell>
          <cell r="X360" t="str">
            <v/>
          </cell>
          <cell r="Y360" t="str">
            <v/>
          </cell>
          <cell r="Z360" t="str">
            <v/>
          </cell>
          <cell r="AA360" t="str">
            <v/>
          </cell>
          <cell r="AB360">
            <v>41180</v>
          </cell>
          <cell r="AC360" t="str">
            <v/>
          </cell>
          <cell r="AD360" t="str">
            <v/>
          </cell>
          <cell r="AE360" t="str">
            <v>高本</v>
          </cell>
          <cell r="AF360" t="str">
            <v>中間</v>
          </cell>
          <cell r="AG360" t="str">
            <v/>
          </cell>
          <cell r="AH360" t="str">
            <v/>
          </cell>
          <cell r="AI360" t="str">
            <v/>
          </cell>
          <cell r="AJ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v>41091</v>
          </cell>
          <cell r="K361">
            <v>41455</v>
          </cell>
          <cell r="L361" t="str">
            <v/>
          </cell>
          <cell r="M361" t="str">
            <v/>
          </cell>
          <cell r="N361">
            <v>1163000000</v>
          </cell>
          <cell r="O361">
            <v>0.16666666666666666</v>
          </cell>
          <cell r="P361">
            <v>193833333</v>
          </cell>
          <cell r="Q361" t="str">
            <v/>
          </cell>
          <cell r="R361" t="str">
            <v/>
          </cell>
          <cell r="S361" t="str">
            <v/>
          </cell>
          <cell r="T361" t="str">
            <v/>
          </cell>
          <cell r="U361" t="str">
            <v/>
          </cell>
          <cell r="V361">
            <v>0.16666666666666666</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41122</v>
          </cell>
          <cell r="K362">
            <v>41639</v>
          </cell>
          <cell r="L362" t="str">
            <v/>
          </cell>
          <cell r="M362" t="str">
            <v/>
          </cell>
          <cell r="N362">
            <v>107600000</v>
          </cell>
          <cell r="O362">
            <v>0.33333333333333331</v>
          </cell>
          <cell r="P362">
            <v>35866666</v>
          </cell>
          <cell r="Q362">
            <v>41207</v>
          </cell>
          <cell r="R362">
            <v>41455</v>
          </cell>
          <cell r="S362" t="str">
            <v/>
          </cell>
          <cell r="T362">
            <v>107600000</v>
          </cell>
          <cell r="U362">
            <v>107600000</v>
          </cell>
          <cell r="V362">
            <v>0.33333333333333331</v>
          </cell>
          <cell r="W362">
            <v>35866666</v>
          </cell>
          <cell r="X362">
            <v>0</v>
          </cell>
          <cell r="Y362">
            <v>0</v>
          </cell>
          <cell r="Z362" t="str">
            <v>不要</v>
          </cell>
          <cell r="AA362">
            <v>41143</v>
          </cell>
          <cell r="AB362">
            <v>41130</v>
          </cell>
          <cell r="AC362">
            <v>41149</v>
          </cell>
          <cell r="AD362" t="str">
            <v/>
          </cell>
          <cell r="AE362" t="str">
            <v/>
          </cell>
          <cell r="AF362" t="str">
            <v/>
          </cell>
          <cell r="AG362">
            <v>41155</v>
          </cell>
          <cell r="AH362">
            <v>41156</v>
          </cell>
          <cell r="AI362">
            <v>41159</v>
          </cell>
          <cell r="AJ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交付決定日以降</v>
          </cell>
          <cell r="K363">
            <v>41729</v>
          </cell>
          <cell r="L363" t="str">
            <v/>
          </cell>
          <cell r="M363" t="str">
            <v/>
          </cell>
          <cell r="N363">
            <v>392100000</v>
          </cell>
          <cell r="O363">
            <v>0.25</v>
          </cell>
          <cell r="P363">
            <v>98025000</v>
          </cell>
          <cell r="Q363" t="str">
            <v/>
          </cell>
          <cell r="R363" t="str">
            <v/>
          </cell>
          <cell r="S363" t="str">
            <v/>
          </cell>
          <cell r="T363" t="str">
            <v/>
          </cell>
          <cell r="U363" t="str">
            <v/>
          </cell>
          <cell r="V363">
            <v>0.25</v>
          </cell>
          <cell r="W363" t="str">
            <v/>
          </cell>
          <cell r="X363" t="str">
            <v/>
          </cell>
          <cell r="Y363" t="str">
            <v/>
          </cell>
          <cell r="Z363" t="str">
            <v/>
          </cell>
          <cell r="AA363" t="str">
            <v/>
          </cell>
          <cell r="AB363">
            <v>41182</v>
          </cell>
          <cell r="AC363" t="str">
            <v/>
          </cell>
          <cell r="AD363" t="str">
            <v/>
          </cell>
          <cell r="AE363" t="str">
            <v/>
          </cell>
          <cell r="AF363" t="str">
            <v/>
          </cell>
          <cell r="AG363" t="str">
            <v/>
          </cell>
          <cell r="AH363" t="str">
            <v/>
          </cell>
          <cell r="AI363" t="str">
            <v/>
          </cell>
          <cell r="AJ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41244</v>
          </cell>
          <cell r="K364">
            <v>41639</v>
          </cell>
          <cell r="L364" t="str">
            <v/>
          </cell>
          <cell r="M364" t="str">
            <v/>
          </cell>
          <cell r="N364">
            <v>729000000</v>
          </cell>
          <cell r="O364">
            <v>0.25</v>
          </cell>
          <cell r="P364">
            <v>182250000</v>
          </cell>
          <cell r="Q364">
            <v>41275</v>
          </cell>
          <cell r="R364">
            <v>41729</v>
          </cell>
          <cell r="S364" t="str">
            <v/>
          </cell>
          <cell r="T364">
            <v>1474000000</v>
          </cell>
          <cell r="U364">
            <v>729000000</v>
          </cell>
          <cell r="V364">
            <v>0.25</v>
          </cell>
          <cell r="W364">
            <v>182250000</v>
          </cell>
          <cell r="X364">
            <v>0</v>
          </cell>
          <cell r="Y364">
            <v>0</v>
          </cell>
          <cell r="Z364" t="str">
            <v>要</v>
          </cell>
          <cell r="AA364">
            <v>41182</v>
          </cell>
          <cell r="AB364">
            <v>41166</v>
          </cell>
          <cell r="AC364">
            <v>41184</v>
          </cell>
          <cell r="AD364" t="str">
            <v>・「出荷設備」は補助対象外。
・補助対象経費が縮小見込み。交付申請書は9/25頃提出。（9/14電話）</v>
          </cell>
          <cell r="AE364" t="str">
            <v>高本</v>
          </cell>
          <cell r="AF364" t="str">
            <v>中間</v>
          </cell>
          <cell r="AG364">
            <v>41200</v>
          </cell>
          <cell r="AH364">
            <v>41186</v>
          </cell>
          <cell r="AI364">
            <v>41204</v>
          </cell>
          <cell r="AJ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41122</v>
          </cell>
          <cell r="K365">
            <v>41729</v>
          </cell>
          <cell r="L365" t="str">
            <v/>
          </cell>
          <cell r="M365" t="str">
            <v/>
          </cell>
          <cell r="N365">
            <v>315602484</v>
          </cell>
          <cell r="O365">
            <v>0.33333333333333331</v>
          </cell>
          <cell r="P365">
            <v>105200828</v>
          </cell>
          <cell r="Q365">
            <v>41162</v>
          </cell>
          <cell r="R365">
            <v>41729</v>
          </cell>
          <cell r="S365" t="str">
            <v/>
          </cell>
          <cell r="T365">
            <v>524752459</v>
          </cell>
          <cell r="U365">
            <v>315602484</v>
          </cell>
          <cell r="V365">
            <v>0.33333333333333331</v>
          </cell>
          <cell r="W365">
            <v>105200828</v>
          </cell>
          <cell r="X365">
            <v>0</v>
          </cell>
          <cell r="Y365">
            <v>0</v>
          </cell>
          <cell r="Z365" t="str">
            <v>不要</v>
          </cell>
          <cell r="AA365">
            <v>41158</v>
          </cell>
          <cell r="AB365">
            <v>41152</v>
          </cell>
          <cell r="AC365">
            <v>41171</v>
          </cell>
          <cell r="AD365" t="str">
            <v>・発注の関係で交付決定日は9月10日とする。</v>
          </cell>
          <cell r="AE365" t="str">
            <v>中田</v>
          </cell>
          <cell r="AF365" t="str">
            <v>宮田</v>
          </cell>
          <cell r="AG365">
            <v>41184</v>
          </cell>
          <cell r="AH365">
            <v>41162</v>
          </cell>
          <cell r="AI365">
            <v>41194</v>
          </cell>
          <cell r="AJ365" t="str">
            <v/>
          </cell>
        </row>
        <row r="366">
          <cell r="B366" t="str">
            <v>A1221</v>
          </cell>
          <cell r="C366" t="str">
            <v>A</v>
          </cell>
          <cell r="D366" t="str">
            <v>二次</v>
          </cell>
          <cell r="E366" t="str">
            <v>東洋コルク株式会社
三菱UFJリース株式会社</v>
          </cell>
          <cell r="F366" t="str">
            <v>東洋コルク株式会社北九州工場の新設</v>
          </cell>
          <cell r="G366" t="str">
            <v>中小企業</v>
          </cell>
          <cell r="H366" t="str">
            <v>高本</v>
          </cell>
          <cell r="I366" t="str">
            <v>中間</v>
          </cell>
          <cell r="J366">
            <v>41183</v>
          </cell>
          <cell r="K366">
            <v>41486</v>
          </cell>
          <cell r="L366" t="str">
            <v/>
          </cell>
          <cell r="M366" t="str">
            <v/>
          </cell>
          <cell r="N366">
            <v>515500000</v>
          </cell>
          <cell r="O366">
            <v>0.33333333333333331</v>
          </cell>
          <cell r="P366">
            <v>171833333</v>
          </cell>
          <cell r="Q366">
            <v>41306</v>
          </cell>
          <cell r="R366">
            <v>41670</v>
          </cell>
          <cell r="S366" t="str">
            <v/>
          </cell>
          <cell r="T366">
            <v>851380000</v>
          </cell>
          <cell r="U366">
            <v>515500000</v>
          </cell>
          <cell r="V366">
            <v>0.33333333333333331</v>
          </cell>
          <cell r="W366">
            <v>171833333</v>
          </cell>
          <cell r="X366">
            <v>0</v>
          </cell>
          <cell r="Y366">
            <v>0</v>
          </cell>
          <cell r="Z366" t="str">
            <v>不要</v>
          </cell>
          <cell r="AA366">
            <v>41181</v>
          </cell>
          <cell r="AB366">
            <v>41173</v>
          </cell>
          <cell r="AC366">
            <v>41193</v>
          </cell>
          <cell r="AD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E366" t="str">
            <v>高本</v>
          </cell>
          <cell r="AF366" t="str">
            <v>中間</v>
          </cell>
          <cell r="AG366">
            <v>41207</v>
          </cell>
          <cell r="AH366">
            <v>41197</v>
          </cell>
          <cell r="AI366" t="str">
            <v/>
          </cell>
          <cell r="AJ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41122</v>
          </cell>
          <cell r="K367">
            <v>41394</v>
          </cell>
          <cell r="L367" t="str">
            <v/>
          </cell>
          <cell r="M367" t="str">
            <v/>
          </cell>
          <cell r="N367">
            <v>195438080</v>
          </cell>
          <cell r="O367">
            <v>0.33333333333333331</v>
          </cell>
          <cell r="P367">
            <v>65146026</v>
          </cell>
          <cell r="Q367">
            <v>41164</v>
          </cell>
          <cell r="R367">
            <v>41394</v>
          </cell>
          <cell r="S367" t="str">
            <v/>
          </cell>
          <cell r="T367">
            <v>202240000</v>
          </cell>
          <cell r="U367">
            <v>194440000</v>
          </cell>
          <cell r="V367">
            <v>0.33333333333333331</v>
          </cell>
          <cell r="W367">
            <v>64813333</v>
          </cell>
          <cell r="X367">
            <v>998080</v>
          </cell>
          <cell r="Y367">
            <v>332693</v>
          </cell>
          <cell r="Z367" t="str">
            <v>要</v>
          </cell>
          <cell r="AA367">
            <v>41157</v>
          </cell>
          <cell r="AB367">
            <v>41149</v>
          </cell>
          <cell r="AC367">
            <v>41158</v>
          </cell>
          <cell r="AD367" t="str">
            <v>・応募時点からの減額については、設備投資内容見直しの結果。</v>
          </cell>
          <cell r="AE367" t="str">
            <v>中田</v>
          </cell>
          <cell r="AF367" t="str">
            <v>梶野</v>
          </cell>
          <cell r="AG367">
            <v>41170</v>
          </cell>
          <cell r="AH367">
            <v>41164</v>
          </cell>
          <cell r="AI367">
            <v>41173</v>
          </cell>
          <cell r="AJ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41106</v>
          </cell>
          <cell r="K368">
            <v>42094</v>
          </cell>
          <cell r="L368" t="str">
            <v>○</v>
          </cell>
          <cell r="M368" t="str">
            <v/>
          </cell>
          <cell r="N368">
            <v>3967690000</v>
          </cell>
          <cell r="O368">
            <v>0.16666666666666666</v>
          </cell>
          <cell r="P368">
            <v>661281666</v>
          </cell>
          <cell r="Q368">
            <v>41131</v>
          </cell>
          <cell r="R368">
            <v>42094</v>
          </cell>
          <cell r="S368" t="str">
            <v>○</v>
          </cell>
          <cell r="T368">
            <v>4817690000</v>
          </cell>
          <cell r="U368">
            <v>3967690000</v>
          </cell>
          <cell r="V368">
            <v>0.16666666666666666</v>
          </cell>
          <cell r="W368">
            <v>661281664</v>
          </cell>
          <cell r="X368">
            <v>0</v>
          </cell>
          <cell r="Y368">
            <v>2</v>
          </cell>
          <cell r="Z368" t="str">
            <v>不要</v>
          </cell>
          <cell r="AA368" t="str">
            <v/>
          </cell>
          <cell r="AB368">
            <v>41117</v>
          </cell>
          <cell r="AC368">
            <v>41117</v>
          </cell>
          <cell r="AD368" t="str">
            <v>・事業完了日はH27.3末。理由書を作成して頂き、METIに協議。→（2012/8/10）METI吉川様よりOKのメール。</v>
          </cell>
          <cell r="AE368" t="str">
            <v>中田</v>
          </cell>
          <cell r="AF368" t="str">
            <v/>
          </cell>
          <cell r="AG368">
            <v>41138</v>
          </cell>
          <cell r="AH368">
            <v>41131</v>
          </cell>
          <cell r="AI368">
            <v>41145</v>
          </cell>
          <cell r="AJ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v>41183</v>
          </cell>
          <cell r="K369">
            <v>41729</v>
          </cell>
          <cell r="L369" t="str">
            <v/>
          </cell>
          <cell r="M369" t="str">
            <v/>
          </cell>
          <cell r="N369">
            <v>454000000</v>
          </cell>
          <cell r="O369">
            <v>0.33333333259911896</v>
          </cell>
          <cell r="P369">
            <v>151333333</v>
          </cell>
          <cell r="Q369" t="str">
            <v/>
          </cell>
          <cell r="R369" t="str">
            <v/>
          </cell>
          <cell r="S369" t="str">
            <v/>
          </cell>
          <cell r="T369" t="str">
            <v/>
          </cell>
          <cell r="U369" t="str">
            <v/>
          </cell>
          <cell r="V369">
            <v>0.33333333259911896</v>
          </cell>
          <cell r="W369" t="str">
            <v/>
          </cell>
          <cell r="X369" t="str">
            <v/>
          </cell>
          <cell r="Y369" t="str">
            <v/>
          </cell>
          <cell r="Z369" t="str">
            <v/>
          </cell>
          <cell r="AA369" t="str">
            <v/>
          </cell>
          <cell r="AB369" t="str">
            <v/>
          </cell>
          <cell r="AC369" t="str">
            <v/>
          </cell>
          <cell r="AD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E369" t="str">
            <v/>
          </cell>
          <cell r="AF369" t="str">
            <v/>
          </cell>
          <cell r="AG369" t="str">
            <v/>
          </cell>
          <cell r="AH369" t="str">
            <v/>
          </cell>
          <cell r="AI369" t="str">
            <v/>
          </cell>
          <cell r="AJ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41122</v>
          </cell>
          <cell r="K370">
            <v>41912</v>
          </cell>
          <cell r="L370" t="str">
            <v>○</v>
          </cell>
          <cell r="M370" t="str">
            <v/>
          </cell>
          <cell r="N370">
            <v>3760491000</v>
          </cell>
          <cell r="O370">
            <v>0.16666666666666666</v>
          </cell>
          <cell r="P370">
            <v>626748500</v>
          </cell>
          <cell r="Q370">
            <v>41180</v>
          </cell>
          <cell r="R370">
            <v>41912</v>
          </cell>
          <cell r="S370" t="str">
            <v>○</v>
          </cell>
          <cell r="T370">
            <v>6906891000</v>
          </cell>
          <cell r="U370">
            <v>3760491000</v>
          </cell>
          <cell r="V370">
            <v>0.16666666666666666</v>
          </cell>
          <cell r="W370">
            <v>626748500</v>
          </cell>
          <cell r="X370">
            <v>0</v>
          </cell>
          <cell r="Y370">
            <v>0</v>
          </cell>
          <cell r="Z370" t="str">
            <v>要</v>
          </cell>
          <cell r="AA370">
            <v>41170</v>
          </cell>
          <cell r="AB370" t="str">
            <v/>
          </cell>
          <cell r="AC370" t="str">
            <v/>
          </cell>
          <cell r="AD370" t="str">
            <v>H26.3.31越え案件。理由記載有。工程表等の入手状況及びMETI確認状況について確認中。</v>
          </cell>
          <cell r="AE370" t="str">
            <v/>
          </cell>
          <cell r="AF370" t="str">
            <v/>
          </cell>
          <cell r="AG370">
            <v>41200</v>
          </cell>
          <cell r="AH370">
            <v>41180</v>
          </cell>
          <cell r="AI370">
            <v>41204</v>
          </cell>
          <cell r="AJ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41122</v>
          </cell>
          <cell r="K371">
            <v>41729</v>
          </cell>
          <cell r="L371" t="str">
            <v/>
          </cell>
          <cell r="M371" t="str">
            <v/>
          </cell>
          <cell r="N371">
            <v>663100000</v>
          </cell>
          <cell r="O371">
            <v>0.33333333333333331</v>
          </cell>
          <cell r="P371">
            <v>221033333</v>
          </cell>
          <cell r="Q371">
            <v>41244</v>
          </cell>
          <cell r="R371">
            <v>41729</v>
          </cell>
          <cell r="S371" t="str">
            <v/>
          </cell>
          <cell r="T371">
            <v>957200000</v>
          </cell>
          <cell r="U371">
            <v>663100000</v>
          </cell>
          <cell r="V371">
            <v>0.33333333333333331</v>
          </cell>
          <cell r="W371">
            <v>221033332</v>
          </cell>
          <cell r="X371">
            <v>0</v>
          </cell>
          <cell r="Y371">
            <v>1</v>
          </cell>
          <cell r="Z371" t="str">
            <v>要</v>
          </cell>
          <cell r="AA371">
            <v>41177</v>
          </cell>
          <cell r="AB371" t="str">
            <v/>
          </cell>
          <cell r="AC371" t="str">
            <v/>
          </cell>
          <cell r="AD371" t="str">
            <v/>
          </cell>
          <cell r="AE371" t="str">
            <v>梶野</v>
          </cell>
          <cell r="AF371" t="str">
            <v>秋葉</v>
          </cell>
          <cell r="AG371">
            <v>41200</v>
          </cell>
          <cell r="AH371">
            <v>41244</v>
          </cell>
          <cell r="AI371">
            <v>41204</v>
          </cell>
          <cell r="AJ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41122</v>
          </cell>
          <cell r="K372">
            <v>41729</v>
          </cell>
          <cell r="L372" t="str">
            <v/>
          </cell>
          <cell r="M372" t="str">
            <v/>
          </cell>
          <cell r="N372">
            <v>454000000</v>
          </cell>
          <cell r="O372">
            <v>0.16666666666666666</v>
          </cell>
          <cell r="P372">
            <v>75666666</v>
          </cell>
          <cell r="Q372">
            <v>41132</v>
          </cell>
          <cell r="R372">
            <v>41729</v>
          </cell>
          <cell r="S372" t="str">
            <v/>
          </cell>
          <cell r="T372">
            <v>1906000000</v>
          </cell>
          <cell r="U372">
            <v>454000000</v>
          </cell>
          <cell r="V372">
            <v>0.16666666666666666</v>
          </cell>
          <cell r="W372">
            <v>75666664</v>
          </cell>
          <cell r="X372">
            <v>0</v>
          </cell>
          <cell r="Y372">
            <v>2</v>
          </cell>
          <cell r="Z372" t="str">
            <v>要</v>
          </cell>
          <cell r="AA372" t="str">
            <v/>
          </cell>
          <cell r="AB372">
            <v>41127</v>
          </cell>
          <cell r="AC372" t="str">
            <v/>
          </cell>
          <cell r="AD372" t="str">
            <v>・申請書上は平成23年度決算見込みとなっているが実際には実績あり。平成21、22、23年度黒字のため、収益納付要とする。</v>
          </cell>
          <cell r="AE372" t="str">
            <v>梶野</v>
          </cell>
          <cell r="AF372" t="str">
            <v>徳重</v>
          </cell>
          <cell r="AG372">
            <v>41138</v>
          </cell>
          <cell r="AH372">
            <v>41132</v>
          </cell>
          <cell r="AI372">
            <v>41145</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v>41183</v>
          </cell>
          <cell r="K373">
            <v>41729</v>
          </cell>
          <cell r="L373" t="str">
            <v/>
          </cell>
          <cell r="M373" t="str">
            <v/>
          </cell>
          <cell r="N373">
            <v>274755000</v>
          </cell>
          <cell r="O373">
            <v>0.25</v>
          </cell>
          <cell r="P373">
            <v>68688750</v>
          </cell>
          <cell r="Q373" t="str">
            <v/>
          </cell>
          <cell r="R373" t="str">
            <v/>
          </cell>
          <cell r="S373" t="str">
            <v/>
          </cell>
          <cell r="T373" t="str">
            <v/>
          </cell>
          <cell r="U373" t="str">
            <v/>
          </cell>
          <cell r="V373">
            <v>0.25</v>
          </cell>
          <cell r="W373" t="str">
            <v/>
          </cell>
          <cell r="X373" t="str">
            <v/>
          </cell>
          <cell r="Y373" t="str">
            <v/>
          </cell>
          <cell r="Z373" t="str">
            <v/>
          </cell>
          <cell r="AA373" t="str">
            <v/>
          </cell>
          <cell r="AB373">
            <v>41193</v>
          </cell>
          <cell r="AC373" t="str">
            <v/>
          </cell>
          <cell r="AD373" t="str">
            <v/>
          </cell>
          <cell r="AE373" t="str">
            <v>高本</v>
          </cell>
          <cell r="AF373" t="str">
            <v>中田</v>
          </cell>
          <cell r="AG373" t="str">
            <v/>
          </cell>
          <cell r="AH373" t="str">
            <v/>
          </cell>
          <cell r="AI373" t="str">
            <v/>
          </cell>
          <cell r="AJ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v>41122</v>
          </cell>
          <cell r="K374">
            <v>41729</v>
          </cell>
          <cell r="L374" t="str">
            <v/>
          </cell>
          <cell r="M374" t="str">
            <v/>
          </cell>
          <cell r="N374">
            <v>760000000</v>
          </cell>
          <cell r="O374">
            <v>0.33333333333333331</v>
          </cell>
          <cell r="P374">
            <v>253333333</v>
          </cell>
          <cell r="Q374" t="str">
            <v/>
          </cell>
          <cell r="R374" t="str">
            <v/>
          </cell>
          <cell r="S374" t="str">
            <v/>
          </cell>
          <cell r="T374" t="str">
            <v/>
          </cell>
          <cell r="U374" t="str">
            <v/>
          </cell>
          <cell r="V374">
            <v>0.33333333333333331</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v>41213</v>
          </cell>
          <cell r="K375">
            <v>41911</v>
          </cell>
          <cell r="L375" t="str">
            <v>○</v>
          </cell>
          <cell r="M375" t="str">
            <v/>
          </cell>
          <cell r="N375">
            <v>2382000000</v>
          </cell>
          <cell r="O375">
            <v>0.33333333333333331</v>
          </cell>
          <cell r="P375">
            <v>794000000</v>
          </cell>
          <cell r="Q375" t="str">
            <v/>
          </cell>
          <cell r="R375" t="str">
            <v/>
          </cell>
          <cell r="S375" t="str">
            <v/>
          </cell>
          <cell r="T375" t="str">
            <v/>
          </cell>
          <cell r="U375" t="str">
            <v/>
          </cell>
          <cell r="V375">
            <v>0.33333333333333331</v>
          </cell>
          <cell r="W375" t="str">
            <v/>
          </cell>
          <cell r="X375" t="str">
            <v/>
          </cell>
          <cell r="Y375" t="str">
            <v/>
          </cell>
          <cell r="Z375" t="str">
            <v/>
          </cell>
          <cell r="AA375" t="str">
            <v/>
          </cell>
          <cell r="AB375">
            <v>41178</v>
          </cell>
          <cell r="AC375">
            <v>41178</v>
          </cell>
          <cell r="AD375" t="str">
            <v/>
          </cell>
          <cell r="AE375" t="str">
            <v/>
          </cell>
          <cell r="AF375" t="str">
            <v/>
          </cell>
          <cell r="AG375" t="str">
            <v/>
          </cell>
          <cell r="AH375" t="str">
            <v/>
          </cell>
          <cell r="AI375" t="str">
            <v/>
          </cell>
          <cell r="AJ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41091</v>
          </cell>
          <cell r="K376">
            <v>41729</v>
          </cell>
          <cell r="L376" t="str">
            <v/>
          </cell>
          <cell r="M376" t="str">
            <v/>
          </cell>
          <cell r="N376">
            <v>1420000000</v>
          </cell>
          <cell r="O376">
            <v>0.16666666666666666</v>
          </cell>
          <cell r="P376">
            <v>236666666</v>
          </cell>
          <cell r="Q376">
            <v>41153</v>
          </cell>
          <cell r="R376">
            <v>41729</v>
          </cell>
          <cell r="S376" t="str">
            <v/>
          </cell>
          <cell r="T376">
            <v>1420000000</v>
          </cell>
          <cell r="U376">
            <v>1420000000</v>
          </cell>
          <cell r="V376">
            <v>0.16666666666666666</v>
          </cell>
          <cell r="W376">
            <v>236666660</v>
          </cell>
          <cell r="X376">
            <v>0</v>
          </cell>
          <cell r="Y376">
            <v>6</v>
          </cell>
          <cell r="Z376" t="str">
            <v>不要</v>
          </cell>
          <cell r="AA376">
            <v>41148</v>
          </cell>
          <cell r="AB376">
            <v>41151</v>
          </cell>
          <cell r="AC376" t="str">
            <v/>
          </cell>
          <cell r="AD376" t="str">
            <v>・富士フイルムメディアマニュファクチャリング㈱は富士フイルム㈱から生産委託を受けている関係。よって、収益納付は富士フイルム㈱の決算情報を基に判断。</v>
          </cell>
          <cell r="AE376" t="str">
            <v/>
          </cell>
          <cell r="AF376" t="str">
            <v>秋葉</v>
          </cell>
          <cell r="AG376">
            <v>41170</v>
          </cell>
          <cell r="AH376">
            <v>41153</v>
          </cell>
          <cell r="AI376">
            <v>41173</v>
          </cell>
          <cell r="AJ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交付決定日以降</v>
          </cell>
          <cell r="K377">
            <v>41729</v>
          </cell>
          <cell r="L377" t="str">
            <v/>
          </cell>
          <cell r="M377" t="str">
            <v/>
          </cell>
          <cell r="N377">
            <v>1400000000</v>
          </cell>
          <cell r="O377">
            <v>0.5</v>
          </cell>
          <cell r="P377">
            <v>700000000</v>
          </cell>
          <cell r="Q377" t="str">
            <v>交付決定日</v>
          </cell>
          <cell r="R377">
            <v>41729</v>
          </cell>
          <cell r="S377" t="str">
            <v/>
          </cell>
          <cell r="T377">
            <v>1426000000</v>
          </cell>
          <cell r="U377">
            <v>1400000000</v>
          </cell>
          <cell r="V377">
            <v>0.5</v>
          </cell>
          <cell r="W377">
            <v>700000000</v>
          </cell>
          <cell r="X377">
            <v>0</v>
          </cell>
          <cell r="Y377">
            <v>0</v>
          </cell>
          <cell r="Z377" t="str">
            <v>不要</v>
          </cell>
          <cell r="AA377">
            <v>41139</v>
          </cell>
          <cell r="AB377">
            <v>41134</v>
          </cell>
          <cell r="AC377" t="str">
            <v/>
          </cell>
          <cell r="AD377" t="str">
            <v/>
          </cell>
          <cell r="AE377" t="str">
            <v>栗生澤</v>
          </cell>
          <cell r="AF377" t="str">
            <v/>
          </cell>
          <cell r="AG377">
            <v>41155</v>
          </cell>
          <cell r="AH377">
            <v>41145</v>
          </cell>
          <cell r="AI377">
            <v>41159</v>
          </cell>
          <cell r="AJ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v>41091</v>
          </cell>
          <cell r="K378">
            <v>41639</v>
          </cell>
          <cell r="L378" t="str">
            <v/>
          </cell>
          <cell r="M378" t="str">
            <v/>
          </cell>
          <cell r="N378">
            <v>510000000</v>
          </cell>
          <cell r="O378">
            <v>0.33333333333333331</v>
          </cell>
          <cell r="P378">
            <v>170000000</v>
          </cell>
          <cell r="Q378" t="str">
            <v/>
          </cell>
          <cell r="R378" t="str">
            <v/>
          </cell>
          <cell r="S378" t="str">
            <v/>
          </cell>
          <cell r="T378" t="str">
            <v/>
          </cell>
          <cell r="U378" t="str">
            <v/>
          </cell>
          <cell r="V378">
            <v>0.33333333333333331</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交付決定日以降</v>
          </cell>
          <cell r="K379">
            <v>41729</v>
          </cell>
          <cell r="L379" t="str">
            <v/>
          </cell>
          <cell r="M379" t="str">
            <v/>
          </cell>
          <cell r="N379">
            <v>129000000</v>
          </cell>
          <cell r="O379">
            <v>0.25</v>
          </cell>
          <cell r="P379">
            <v>32250000</v>
          </cell>
          <cell r="Q379" t="str">
            <v/>
          </cell>
          <cell r="R379" t="str">
            <v/>
          </cell>
          <cell r="S379" t="str">
            <v/>
          </cell>
          <cell r="T379" t="str">
            <v/>
          </cell>
          <cell r="U379" t="str">
            <v/>
          </cell>
          <cell r="V379">
            <v>0.25</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v>41122</v>
          </cell>
          <cell r="K380">
            <v>41547</v>
          </cell>
          <cell r="L380" t="str">
            <v/>
          </cell>
          <cell r="M380" t="str">
            <v/>
          </cell>
          <cell r="N380">
            <v>157000000</v>
          </cell>
          <cell r="O380">
            <v>0.33333333333333331</v>
          </cell>
          <cell r="P380">
            <v>52333333</v>
          </cell>
          <cell r="Q380" t="str">
            <v/>
          </cell>
          <cell r="R380" t="str">
            <v/>
          </cell>
          <cell r="S380" t="str">
            <v/>
          </cell>
          <cell r="T380" t="str">
            <v/>
          </cell>
          <cell r="U380" t="str">
            <v/>
          </cell>
          <cell r="V380">
            <v>0.33333333333333331</v>
          </cell>
          <cell r="W380" t="str">
            <v/>
          </cell>
          <cell r="X380" t="str">
            <v/>
          </cell>
          <cell r="Y380" t="str">
            <v/>
          </cell>
          <cell r="Z380" t="str">
            <v/>
          </cell>
          <cell r="AA380" t="str">
            <v/>
          </cell>
          <cell r="AB380" t="str">
            <v/>
          </cell>
          <cell r="AC380" t="str">
            <v/>
          </cell>
          <cell r="AD380" t="str">
            <v>取り下げ届け出を受領（2012/8/31）</v>
          </cell>
          <cell r="AE380" t="str">
            <v/>
          </cell>
          <cell r="AF380" t="str">
            <v/>
          </cell>
          <cell r="AG380" t="str">
            <v/>
          </cell>
          <cell r="AH380" t="str">
            <v/>
          </cell>
          <cell r="AI380" t="str">
            <v/>
          </cell>
          <cell r="AJ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交付決定日以降</v>
          </cell>
          <cell r="K381">
            <v>41729</v>
          </cell>
          <cell r="L381" t="str">
            <v/>
          </cell>
          <cell r="M381" t="str">
            <v/>
          </cell>
          <cell r="N381">
            <v>129432400</v>
          </cell>
          <cell r="O381">
            <v>0.16666666666666666</v>
          </cell>
          <cell r="P381">
            <v>21572066</v>
          </cell>
          <cell r="Q381" t="str">
            <v/>
          </cell>
          <cell r="R381" t="str">
            <v/>
          </cell>
          <cell r="S381" t="str">
            <v/>
          </cell>
          <cell r="T381" t="str">
            <v/>
          </cell>
          <cell r="U381" t="str">
            <v/>
          </cell>
          <cell r="V381">
            <v>0.16666666666666666</v>
          </cell>
          <cell r="W381" t="str">
            <v/>
          </cell>
          <cell r="X381" t="str">
            <v/>
          </cell>
          <cell r="Y381" t="str">
            <v/>
          </cell>
          <cell r="Z381" t="str">
            <v/>
          </cell>
          <cell r="AA381" t="str">
            <v/>
          </cell>
          <cell r="AB381">
            <v>41148</v>
          </cell>
          <cell r="AD381" t="str">
            <v/>
          </cell>
          <cell r="AE381" t="str">
            <v/>
          </cell>
          <cell r="AF381" t="str">
            <v/>
          </cell>
          <cell r="AG381" t="str">
            <v/>
          </cell>
          <cell r="AH381">
            <v>41177</v>
          </cell>
          <cell r="AI381" t="str">
            <v/>
          </cell>
          <cell r="AJ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v>41153</v>
          </cell>
          <cell r="K382">
            <v>41729</v>
          </cell>
          <cell r="L382" t="str">
            <v/>
          </cell>
          <cell r="M382" t="str">
            <v/>
          </cell>
          <cell r="N382">
            <v>244000000</v>
          </cell>
          <cell r="O382">
            <v>0.33333333333333331</v>
          </cell>
          <cell r="P382">
            <v>81333333</v>
          </cell>
          <cell r="Q382" t="str">
            <v/>
          </cell>
          <cell r="R382" t="str">
            <v/>
          </cell>
          <cell r="S382" t="str">
            <v/>
          </cell>
          <cell r="T382" t="str">
            <v/>
          </cell>
          <cell r="U382" t="str">
            <v/>
          </cell>
          <cell r="V382">
            <v>0.33333333333333331</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41122</v>
          </cell>
          <cell r="K383">
            <v>41729</v>
          </cell>
          <cell r="L383" t="str">
            <v/>
          </cell>
          <cell r="M383" t="str">
            <v/>
          </cell>
          <cell r="N383">
            <v>1158051733</v>
          </cell>
          <cell r="O383">
            <v>0.16666666666666666</v>
          </cell>
          <cell r="P383">
            <v>193008622</v>
          </cell>
          <cell r="Q383">
            <v>41182</v>
          </cell>
          <cell r="R383">
            <v>41729</v>
          </cell>
          <cell r="S383" t="str">
            <v/>
          </cell>
          <cell r="T383">
            <v>831964979</v>
          </cell>
          <cell r="U383">
            <v>787364979</v>
          </cell>
          <cell r="V383">
            <v>0.16666666666666666</v>
          </cell>
          <cell r="W383">
            <v>131227495</v>
          </cell>
          <cell r="X383">
            <v>370686754</v>
          </cell>
          <cell r="Y383">
            <v>61781127</v>
          </cell>
          <cell r="Z383" t="str">
            <v>不要</v>
          </cell>
          <cell r="AA383">
            <v>41176</v>
          </cell>
          <cell r="AB383" t="str">
            <v/>
          </cell>
          <cell r="AC383" t="str">
            <v/>
          </cell>
          <cell r="AD383" t="str">
            <v>・平成23年度決算について書類上は「見込み」となっているが、実際は実績有。H23年度は赤字のため、収益納付不要。</v>
          </cell>
          <cell r="AE383" t="str">
            <v>梶野</v>
          </cell>
          <cell r="AF383" t="str">
            <v>徳重</v>
          </cell>
          <cell r="AG383">
            <v>41184</v>
          </cell>
          <cell r="AH383">
            <v>41182</v>
          </cell>
          <cell r="AI383">
            <v>41194</v>
          </cell>
          <cell r="AJ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v>41153</v>
          </cell>
          <cell r="K384">
            <v>41713</v>
          </cell>
          <cell r="L384" t="str">
            <v/>
          </cell>
          <cell r="M384" t="str">
            <v/>
          </cell>
          <cell r="N384">
            <v>572453522</v>
          </cell>
          <cell r="O384">
            <v>0.4</v>
          </cell>
          <cell r="P384">
            <v>228981408</v>
          </cell>
          <cell r="Q384" t="str">
            <v/>
          </cell>
          <cell r="R384" t="str">
            <v/>
          </cell>
          <cell r="S384" t="str">
            <v/>
          </cell>
          <cell r="T384" t="str">
            <v/>
          </cell>
          <cell r="U384" t="str">
            <v/>
          </cell>
          <cell r="V384">
            <v>0.4</v>
          </cell>
          <cell r="W384" t="str">
            <v/>
          </cell>
          <cell r="X384" t="str">
            <v/>
          </cell>
          <cell r="Y384" t="str">
            <v/>
          </cell>
          <cell r="Z384" t="str">
            <v/>
          </cell>
          <cell r="AA384" t="str">
            <v/>
          </cell>
          <cell r="AB384" t="str">
            <v/>
          </cell>
          <cell r="AC384" t="str">
            <v/>
          </cell>
          <cell r="AD384" t="str">
            <v>交付申請書提出は9月は間に合わない（リース共同申請に切り替えで、リース会社選定中のため）</v>
          </cell>
          <cell r="AE384" t="str">
            <v/>
          </cell>
          <cell r="AF384" t="str">
            <v/>
          </cell>
          <cell r="AG384" t="str">
            <v/>
          </cell>
          <cell r="AH384" t="str">
            <v/>
          </cell>
          <cell r="AI384" t="str">
            <v/>
          </cell>
          <cell r="AJ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v>41136</v>
          </cell>
          <cell r="K385">
            <v>42093</v>
          </cell>
          <cell r="L385" t="str">
            <v>○</v>
          </cell>
          <cell r="M385" t="str">
            <v/>
          </cell>
          <cell r="N385">
            <v>3085000000</v>
          </cell>
          <cell r="O385">
            <v>0.16666666666666666</v>
          </cell>
          <cell r="P385">
            <v>514166666</v>
          </cell>
          <cell r="Q385" t="str">
            <v/>
          </cell>
          <cell r="R385" t="str">
            <v/>
          </cell>
          <cell r="S385" t="str">
            <v/>
          </cell>
          <cell r="T385" t="str">
            <v/>
          </cell>
          <cell r="U385" t="str">
            <v/>
          </cell>
          <cell r="V385">
            <v>0.16666666666666666</v>
          </cell>
          <cell r="W385" t="str">
            <v/>
          </cell>
          <cell r="X385" t="str">
            <v/>
          </cell>
          <cell r="Y385" t="str">
            <v/>
          </cell>
          <cell r="Z385" t="str">
            <v/>
          </cell>
          <cell r="AA385" t="str">
            <v/>
          </cell>
          <cell r="AB385">
            <v>41170</v>
          </cell>
          <cell r="AC385" t="str">
            <v/>
          </cell>
          <cell r="AD385" t="str">
            <v>交付決定日は9/26で決定済み</v>
          </cell>
          <cell r="AE385" t="str">
            <v/>
          </cell>
          <cell r="AF385" t="str">
            <v/>
          </cell>
          <cell r="AG385" t="str">
            <v/>
          </cell>
          <cell r="AH385">
            <v>41178</v>
          </cell>
          <cell r="AI385" t="str">
            <v/>
          </cell>
          <cell r="AJ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2012年8月中旬</v>
          </cell>
          <cell r="K386">
            <v>41547</v>
          </cell>
          <cell r="L386" t="str">
            <v/>
          </cell>
          <cell r="M386" t="str">
            <v/>
          </cell>
          <cell r="N386">
            <v>270000000</v>
          </cell>
          <cell r="O386">
            <v>0.4</v>
          </cell>
          <cell r="P386">
            <v>108000000</v>
          </cell>
          <cell r="Q386" t="str">
            <v/>
          </cell>
          <cell r="R386" t="str">
            <v/>
          </cell>
          <cell r="S386" t="str">
            <v/>
          </cell>
          <cell r="T386" t="str">
            <v/>
          </cell>
          <cell r="U386" t="str">
            <v/>
          </cell>
          <cell r="V386">
            <v>0.4</v>
          </cell>
          <cell r="W386" t="str">
            <v/>
          </cell>
          <cell r="X386" t="str">
            <v/>
          </cell>
          <cell r="Y386" t="str">
            <v/>
          </cell>
          <cell r="Z386" t="str">
            <v/>
          </cell>
          <cell r="AA386" t="str">
            <v/>
          </cell>
          <cell r="AB386">
            <v>41148</v>
          </cell>
          <cell r="AC386" t="str">
            <v/>
          </cell>
          <cell r="AD386" t="str">
            <v/>
          </cell>
          <cell r="AE386" t="str">
            <v/>
          </cell>
          <cell r="AF386" t="str">
            <v/>
          </cell>
          <cell r="AG386" t="str">
            <v/>
          </cell>
          <cell r="AH386">
            <v>41194</v>
          </cell>
          <cell r="AI386" t="str">
            <v/>
          </cell>
          <cell r="AJ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t="str">
            <v/>
          </cell>
          <cell r="N387">
            <v>1401980000</v>
          </cell>
          <cell r="O387">
            <v>0.33333333285781536</v>
          </cell>
          <cell r="P387">
            <v>467326666</v>
          </cell>
          <cell r="Q387">
            <v>41122</v>
          </cell>
          <cell r="R387">
            <v>41579</v>
          </cell>
          <cell r="S387" t="str">
            <v/>
          </cell>
          <cell r="T387">
            <v>1837100000</v>
          </cell>
          <cell r="U387">
            <v>1213480000</v>
          </cell>
          <cell r="V387">
            <v>0.33333333285781536</v>
          </cell>
          <cell r="W387">
            <v>404493333</v>
          </cell>
          <cell r="X387">
            <v>188500000</v>
          </cell>
          <cell r="Y387">
            <v>62833333</v>
          </cell>
          <cell r="Z387" t="str">
            <v>要</v>
          </cell>
          <cell r="AA387" t="str">
            <v/>
          </cell>
          <cell r="AB387">
            <v>41115</v>
          </cell>
          <cell r="AC387">
            <v>41123</v>
          </cell>
          <cell r="AD387" t="str">
            <v>・応募時からの減額（1.88億円）については、見積もり精査及び既発注分除外によるもの。</v>
          </cell>
          <cell r="AE387" t="str">
            <v>中田</v>
          </cell>
          <cell r="AF387" t="str">
            <v>宮田</v>
          </cell>
          <cell r="AG387">
            <v>41138</v>
          </cell>
          <cell r="AH387">
            <v>41137</v>
          </cell>
          <cell r="AI387">
            <v>41145</v>
          </cell>
          <cell r="AJ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v>41122</v>
          </cell>
          <cell r="K388">
            <v>42094</v>
          </cell>
          <cell r="L388" t="str">
            <v>○</v>
          </cell>
          <cell r="M388" t="str">
            <v/>
          </cell>
          <cell r="N388">
            <v>314000000</v>
          </cell>
          <cell r="O388">
            <v>0.33333333333333331</v>
          </cell>
          <cell r="P388">
            <v>104666666</v>
          </cell>
          <cell r="Q388" t="str">
            <v/>
          </cell>
          <cell r="R388" t="str">
            <v/>
          </cell>
          <cell r="S388" t="str">
            <v/>
          </cell>
          <cell r="T388" t="str">
            <v/>
          </cell>
          <cell r="U388" t="str">
            <v/>
          </cell>
          <cell r="V388">
            <v>0.33333333333333331</v>
          </cell>
          <cell r="W388" t="str">
            <v/>
          </cell>
          <cell r="X388" t="str">
            <v/>
          </cell>
          <cell r="Y388" t="str">
            <v/>
          </cell>
          <cell r="Z388" t="str">
            <v/>
          </cell>
          <cell r="AA388" t="str">
            <v/>
          </cell>
          <cell r="AB388" t="str">
            <v/>
          </cell>
          <cell r="AC388" t="str">
            <v/>
          </cell>
          <cell r="AD388" t="str">
            <v>川下企業の海外進出が決まり、戦略の変更を余儀なくされており、申請するかも含めて方針の検討中とのこと、申請書の提出は遅くなる見込み</v>
          </cell>
          <cell r="AE388" t="str">
            <v/>
          </cell>
          <cell r="AF388" t="str">
            <v/>
          </cell>
          <cell r="AG388" t="str">
            <v/>
          </cell>
          <cell r="AH388" t="str">
            <v/>
          </cell>
          <cell r="AI388" t="str">
            <v/>
          </cell>
          <cell r="AJ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v>41091</v>
          </cell>
          <cell r="K389">
            <v>41820</v>
          </cell>
          <cell r="L389" t="str">
            <v>○</v>
          </cell>
          <cell r="M389" t="str">
            <v/>
          </cell>
          <cell r="N389">
            <v>232000000</v>
          </cell>
          <cell r="O389">
            <v>0.33333333333333331</v>
          </cell>
          <cell r="P389">
            <v>77333333</v>
          </cell>
          <cell r="Q389" t="str">
            <v/>
          </cell>
          <cell r="R389" t="str">
            <v/>
          </cell>
          <cell r="S389" t="str">
            <v/>
          </cell>
          <cell r="T389" t="str">
            <v/>
          </cell>
          <cell r="U389" t="str">
            <v/>
          </cell>
          <cell r="V389">
            <v>0.33333333333333331</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v>41108</v>
          </cell>
          <cell r="K390">
            <v>41699</v>
          </cell>
          <cell r="L390" t="str">
            <v/>
          </cell>
          <cell r="M390" t="str">
            <v/>
          </cell>
          <cell r="N390">
            <v>954000000</v>
          </cell>
          <cell r="O390">
            <v>0.25</v>
          </cell>
          <cell r="P390">
            <v>238500000</v>
          </cell>
          <cell r="Q390" t="str">
            <v/>
          </cell>
          <cell r="R390" t="str">
            <v/>
          </cell>
          <cell r="S390" t="str">
            <v/>
          </cell>
          <cell r="T390" t="str">
            <v/>
          </cell>
          <cell r="U390" t="str">
            <v/>
          </cell>
          <cell r="V390">
            <v>0.25</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v>41061</v>
          </cell>
          <cell r="K391">
            <v>41729</v>
          </cell>
          <cell r="L391" t="str">
            <v/>
          </cell>
          <cell r="M391" t="str">
            <v/>
          </cell>
          <cell r="N391">
            <v>560000000</v>
          </cell>
          <cell r="O391">
            <v>0.33333333333333331</v>
          </cell>
          <cell r="P391">
            <v>186666666</v>
          </cell>
          <cell r="Q391" t="str">
            <v/>
          </cell>
          <cell r="R391" t="str">
            <v/>
          </cell>
          <cell r="S391" t="str">
            <v/>
          </cell>
          <cell r="T391" t="str">
            <v/>
          </cell>
          <cell r="U391" t="str">
            <v/>
          </cell>
          <cell r="V391">
            <v>0.33333333333333331</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41105</v>
          </cell>
          <cell r="K392">
            <v>41455</v>
          </cell>
          <cell r="L392" t="str">
            <v/>
          </cell>
          <cell r="M392" t="str">
            <v/>
          </cell>
          <cell r="N392">
            <v>120449000</v>
          </cell>
          <cell r="O392">
            <v>0.5</v>
          </cell>
          <cell r="P392">
            <v>60224500</v>
          </cell>
          <cell r="Q392">
            <v>41172</v>
          </cell>
          <cell r="R392">
            <v>41455</v>
          </cell>
          <cell r="S392" t="str">
            <v/>
          </cell>
          <cell r="T392">
            <v>120449000</v>
          </cell>
          <cell r="U392">
            <v>120449000</v>
          </cell>
          <cell r="V392">
            <v>0.5</v>
          </cell>
          <cell r="W392">
            <v>60224500</v>
          </cell>
          <cell r="X392">
            <v>0</v>
          </cell>
          <cell r="Y392">
            <v>0</v>
          </cell>
          <cell r="Z392" t="str">
            <v>不要</v>
          </cell>
          <cell r="AA392">
            <v>41152</v>
          </cell>
          <cell r="AB392">
            <v>41155</v>
          </cell>
          <cell r="AC392">
            <v>41179</v>
          </cell>
          <cell r="AD392" t="str">
            <v/>
          </cell>
          <cell r="AE392" t="str">
            <v>中田</v>
          </cell>
          <cell r="AF392" t="str">
            <v/>
          </cell>
          <cell r="AG392">
            <v>41200</v>
          </cell>
          <cell r="AH392">
            <v>41172</v>
          </cell>
          <cell r="AI392">
            <v>41204</v>
          </cell>
          <cell r="AJ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t="str">
            <v/>
          </cell>
          <cell r="N393">
            <v>318262000</v>
          </cell>
          <cell r="O393">
            <v>0.33333333333333331</v>
          </cell>
          <cell r="P393">
            <v>106087333</v>
          </cell>
          <cell r="Q393">
            <v>41153</v>
          </cell>
          <cell r="R393">
            <v>41729</v>
          </cell>
          <cell r="S393" t="str">
            <v/>
          </cell>
          <cell r="T393">
            <v>318262000</v>
          </cell>
          <cell r="U393">
            <v>318262000</v>
          </cell>
          <cell r="V393">
            <v>0.33333333333333331</v>
          </cell>
          <cell r="W393">
            <v>106087333</v>
          </cell>
          <cell r="X393">
            <v>0</v>
          </cell>
          <cell r="Y393">
            <v>0</v>
          </cell>
          <cell r="Z393" t="str">
            <v>不要</v>
          </cell>
          <cell r="AA393">
            <v>41143</v>
          </cell>
          <cell r="AB393">
            <v>41148</v>
          </cell>
          <cell r="AC393">
            <v>41148</v>
          </cell>
          <cell r="AD393" t="str">
            <v/>
          </cell>
          <cell r="AE393" t="str">
            <v>中田</v>
          </cell>
          <cell r="AF393" t="str">
            <v>梶野</v>
          </cell>
          <cell r="AG393">
            <v>41170</v>
          </cell>
          <cell r="AH393">
            <v>41153</v>
          </cell>
          <cell r="AI393">
            <v>41173</v>
          </cell>
          <cell r="AJ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v>41132</v>
          </cell>
          <cell r="K394">
            <v>41364</v>
          </cell>
          <cell r="L394" t="str">
            <v/>
          </cell>
          <cell r="M394" t="str">
            <v/>
          </cell>
          <cell r="N394">
            <v>125698500</v>
          </cell>
          <cell r="O394">
            <v>0.4</v>
          </cell>
          <cell r="P394">
            <v>50279400</v>
          </cell>
          <cell r="Q394" t="str">
            <v/>
          </cell>
          <cell r="R394" t="str">
            <v/>
          </cell>
          <cell r="S394" t="str">
            <v/>
          </cell>
          <cell r="T394" t="str">
            <v/>
          </cell>
          <cell r="U394" t="str">
            <v/>
          </cell>
          <cell r="V394">
            <v>0.4</v>
          </cell>
          <cell r="W394" t="str">
            <v/>
          </cell>
          <cell r="X394" t="str">
            <v/>
          </cell>
          <cell r="Y394" t="str">
            <v/>
          </cell>
          <cell r="Z394" t="str">
            <v/>
          </cell>
          <cell r="AA394" t="str">
            <v/>
          </cell>
          <cell r="AB394">
            <v>41178</v>
          </cell>
          <cell r="AC394">
            <v>41191</v>
          </cell>
          <cell r="AD394" t="str">
            <v/>
          </cell>
          <cell r="AE394" t="str">
            <v>中田</v>
          </cell>
          <cell r="AF394" t="str">
            <v/>
          </cell>
          <cell r="AG394" t="str">
            <v/>
          </cell>
          <cell r="AH394" t="str">
            <v/>
          </cell>
          <cell r="AI394" t="str">
            <v/>
          </cell>
          <cell r="AJ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41153</v>
          </cell>
          <cell r="K395">
            <v>41578</v>
          </cell>
          <cell r="L395" t="str">
            <v/>
          </cell>
          <cell r="M395" t="str">
            <v/>
          </cell>
          <cell r="N395">
            <v>38000000</v>
          </cell>
          <cell r="O395">
            <v>0.5</v>
          </cell>
          <cell r="P395">
            <v>19000000</v>
          </cell>
          <cell r="Q395">
            <v>41214</v>
          </cell>
          <cell r="R395">
            <v>41456</v>
          </cell>
          <cell r="S395" t="str">
            <v/>
          </cell>
          <cell r="T395">
            <v>538000000</v>
          </cell>
          <cell r="U395">
            <v>38000000</v>
          </cell>
          <cell r="V395">
            <v>0.5</v>
          </cell>
          <cell r="W395">
            <v>19000000</v>
          </cell>
          <cell r="X395">
            <v>0</v>
          </cell>
          <cell r="Y395">
            <v>0</v>
          </cell>
          <cell r="Z395" t="str">
            <v>要</v>
          </cell>
          <cell r="AA395">
            <v>41148</v>
          </cell>
          <cell r="AB395">
            <v>41142</v>
          </cell>
          <cell r="AC395">
            <v>41149</v>
          </cell>
          <cell r="AD395" t="str">
            <v/>
          </cell>
          <cell r="AE395" t="str">
            <v/>
          </cell>
          <cell r="AF395" t="str">
            <v/>
          </cell>
          <cell r="AG395">
            <v>41155</v>
          </cell>
          <cell r="AH395">
            <v>41156</v>
          </cell>
          <cell r="AI395">
            <v>41159</v>
          </cell>
          <cell r="AJ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v>41364</v>
          </cell>
          <cell r="K396">
            <v>41729</v>
          </cell>
          <cell r="L396" t="str">
            <v/>
          </cell>
          <cell r="M396" t="str">
            <v/>
          </cell>
          <cell r="N396">
            <v>274845000</v>
          </cell>
          <cell r="O396">
            <v>0.16666666666666666</v>
          </cell>
          <cell r="P396">
            <v>45807500</v>
          </cell>
          <cell r="Q396" t="str">
            <v/>
          </cell>
          <cell r="R396" t="str">
            <v/>
          </cell>
          <cell r="S396" t="str">
            <v/>
          </cell>
          <cell r="T396" t="str">
            <v/>
          </cell>
          <cell r="U396" t="str">
            <v/>
          </cell>
          <cell r="V396">
            <v>0.16666666666666666</v>
          </cell>
          <cell r="W396" t="str">
            <v/>
          </cell>
          <cell r="X396" t="str">
            <v/>
          </cell>
          <cell r="Y396" t="str">
            <v/>
          </cell>
          <cell r="Z396" t="str">
            <v/>
          </cell>
          <cell r="AA396" t="str">
            <v/>
          </cell>
          <cell r="AB396">
            <v>41180</v>
          </cell>
          <cell r="AC396" t="str">
            <v/>
          </cell>
          <cell r="AD396" t="str">
            <v>補助対象経費大幅減。</v>
          </cell>
          <cell r="AE396" t="str">
            <v>中田</v>
          </cell>
          <cell r="AF396" t="str">
            <v/>
          </cell>
          <cell r="AG396" t="str">
            <v/>
          </cell>
          <cell r="AH396" t="str">
            <v/>
          </cell>
          <cell r="AI396" t="str">
            <v/>
          </cell>
          <cell r="AJ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交付決定日以降</v>
          </cell>
          <cell r="K397">
            <v>42094</v>
          </cell>
          <cell r="L397" t="str">
            <v>○</v>
          </cell>
          <cell r="M397" t="str">
            <v/>
          </cell>
          <cell r="N397">
            <v>469000000</v>
          </cell>
          <cell r="O397">
            <v>0.25</v>
          </cell>
          <cell r="P397">
            <v>117250000</v>
          </cell>
          <cell r="Q397" t="str">
            <v>交付決定日</v>
          </cell>
          <cell r="R397">
            <v>41698</v>
          </cell>
          <cell r="S397" t="str">
            <v/>
          </cell>
          <cell r="T397">
            <v>2513500000</v>
          </cell>
          <cell r="U397">
            <v>469000000</v>
          </cell>
          <cell r="V397">
            <v>0.25</v>
          </cell>
          <cell r="W397">
            <v>117250000</v>
          </cell>
          <cell r="X397">
            <v>0</v>
          </cell>
          <cell r="Y397">
            <v>0</v>
          </cell>
          <cell r="Z397" t="str">
            <v>要</v>
          </cell>
          <cell r="AA397">
            <v>41129</v>
          </cell>
          <cell r="AB397">
            <v>41155</v>
          </cell>
          <cell r="AC397" t="str">
            <v/>
          </cell>
          <cell r="AE397" t="str">
            <v>中田</v>
          </cell>
          <cell r="AF397" t="str">
            <v>宮田</v>
          </cell>
          <cell r="AG397">
            <v>41170</v>
          </cell>
          <cell r="AH397">
            <v>41155</v>
          </cell>
          <cell r="AI397">
            <v>41173</v>
          </cell>
          <cell r="AJ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v>41153</v>
          </cell>
          <cell r="K398">
            <v>41729</v>
          </cell>
          <cell r="L398" t="str">
            <v/>
          </cell>
          <cell r="M398" t="str">
            <v/>
          </cell>
          <cell r="N398">
            <v>520000000</v>
          </cell>
          <cell r="O398">
            <v>0.16666666666666666</v>
          </cell>
          <cell r="P398">
            <v>86666666</v>
          </cell>
          <cell r="Q398" t="str">
            <v/>
          </cell>
          <cell r="R398" t="str">
            <v/>
          </cell>
          <cell r="S398" t="str">
            <v/>
          </cell>
          <cell r="T398" t="str">
            <v/>
          </cell>
          <cell r="U398" t="str">
            <v/>
          </cell>
          <cell r="V398">
            <v>0.16666666666666666</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t="str">
            <v>交付決定日以降</v>
          </cell>
          <cell r="K399">
            <v>41729</v>
          </cell>
          <cell r="L399" t="str">
            <v/>
          </cell>
          <cell r="M399" t="str">
            <v/>
          </cell>
          <cell r="N399">
            <v>133000000</v>
          </cell>
          <cell r="O399">
            <v>0.4</v>
          </cell>
          <cell r="P399">
            <v>53200000</v>
          </cell>
          <cell r="Q399">
            <v>41145</v>
          </cell>
          <cell r="R399">
            <v>41729</v>
          </cell>
          <cell r="S399" t="str">
            <v/>
          </cell>
          <cell r="T399">
            <v>192050000</v>
          </cell>
          <cell r="U399">
            <v>64550000</v>
          </cell>
          <cell r="V399">
            <v>0.4</v>
          </cell>
          <cell r="W399">
            <v>25820000</v>
          </cell>
          <cell r="X399">
            <v>68450000</v>
          </cell>
          <cell r="Y399">
            <v>27380000</v>
          </cell>
          <cell r="Z399" t="str">
            <v>不要</v>
          </cell>
          <cell r="AA399">
            <v>41142</v>
          </cell>
          <cell r="AB399">
            <v>41148</v>
          </cell>
          <cell r="AC399" t="str">
            <v/>
          </cell>
          <cell r="AE399" t="str">
            <v>梶野</v>
          </cell>
          <cell r="AF399" t="str">
            <v>徳重</v>
          </cell>
          <cell r="AG399">
            <v>41170</v>
          </cell>
          <cell r="AH399">
            <v>41145</v>
          </cell>
          <cell r="AI399">
            <v>41173</v>
          </cell>
          <cell r="AJ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41110</v>
          </cell>
          <cell r="K400">
            <v>41182</v>
          </cell>
          <cell r="L400" t="str">
            <v/>
          </cell>
          <cell r="M400" t="str">
            <v/>
          </cell>
          <cell r="N400">
            <v>373840000</v>
          </cell>
          <cell r="O400">
            <v>0.33333333333333331</v>
          </cell>
          <cell r="P400">
            <v>124613333</v>
          </cell>
          <cell r="Q400">
            <v>41127</v>
          </cell>
          <cell r="R400">
            <v>41394</v>
          </cell>
          <cell r="S400" t="str">
            <v/>
          </cell>
          <cell r="T400">
            <v>373840000</v>
          </cell>
          <cell r="U400">
            <v>373840000</v>
          </cell>
          <cell r="V400">
            <v>0.33333333333333331</v>
          </cell>
          <cell r="W400">
            <v>124613333</v>
          </cell>
          <cell r="X400">
            <v>0</v>
          </cell>
          <cell r="Y400">
            <v>0</v>
          </cell>
          <cell r="Z400" t="str">
            <v>要</v>
          </cell>
          <cell r="AA400" t="str">
            <v/>
          </cell>
          <cell r="AB400">
            <v>41113</v>
          </cell>
          <cell r="AC400" t="str">
            <v/>
          </cell>
          <cell r="AD400" t="str">
            <v/>
          </cell>
          <cell r="AE400" t="str">
            <v>高本</v>
          </cell>
          <cell r="AF400" t="str">
            <v>徳重</v>
          </cell>
          <cell r="AG400">
            <v>41138</v>
          </cell>
          <cell r="AH400">
            <v>41128</v>
          </cell>
          <cell r="AI400">
            <v>41145</v>
          </cell>
          <cell r="AJ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41152</v>
          </cell>
          <cell r="K401">
            <v>41362</v>
          </cell>
          <cell r="L401" t="str">
            <v/>
          </cell>
          <cell r="M401" t="str">
            <v/>
          </cell>
          <cell r="N401">
            <v>165830000</v>
          </cell>
          <cell r="O401">
            <v>0.25</v>
          </cell>
          <cell r="P401">
            <v>41457500</v>
          </cell>
          <cell r="Q401">
            <v>41153</v>
          </cell>
          <cell r="R401">
            <v>41447</v>
          </cell>
          <cell r="S401" t="str">
            <v/>
          </cell>
          <cell r="T401">
            <v>165830000</v>
          </cell>
          <cell r="U401">
            <v>165830000</v>
          </cell>
          <cell r="V401">
            <v>0.25</v>
          </cell>
          <cell r="W401">
            <v>41457500</v>
          </cell>
          <cell r="X401">
            <v>0</v>
          </cell>
          <cell r="Y401">
            <v>0</v>
          </cell>
          <cell r="Z401" t="str">
            <v>要</v>
          </cell>
          <cell r="AA401">
            <v>41148</v>
          </cell>
          <cell r="AB401">
            <v>41149</v>
          </cell>
          <cell r="AC401">
            <v>41151</v>
          </cell>
          <cell r="AD401" t="str">
            <v>・雇用の対象範囲の縮小あり。対象製品を作る事業に限定することで、雇用数は大幅減。別建ての組織を組成することで外形的に別部門とみえるように対応。METI確認済。</v>
          </cell>
          <cell r="AE401" t="str">
            <v>高本</v>
          </cell>
          <cell r="AF401" t="str">
            <v>中間</v>
          </cell>
          <cell r="AG401">
            <v>41170</v>
          </cell>
          <cell r="AH401">
            <v>41158</v>
          </cell>
          <cell r="AI401">
            <v>41173</v>
          </cell>
          <cell r="AJ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41518</v>
          </cell>
          <cell r="K402">
            <v>42094</v>
          </cell>
          <cell r="L402" t="str">
            <v>○</v>
          </cell>
          <cell r="M402" t="str">
            <v/>
          </cell>
          <cell r="N402">
            <v>170000000</v>
          </cell>
          <cell r="O402">
            <v>0.4</v>
          </cell>
          <cell r="P402">
            <v>68000000</v>
          </cell>
          <cell r="Q402">
            <v>41180</v>
          </cell>
          <cell r="R402">
            <v>41578</v>
          </cell>
          <cell r="S402" t="str">
            <v/>
          </cell>
          <cell r="T402">
            <v>195600000</v>
          </cell>
          <cell r="U402">
            <v>170000000</v>
          </cell>
          <cell r="V402">
            <v>0.4</v>
          </cell>
          <cell r="W402">
            <v>68000000</v>
          </cell>
          <cell r="X402">
            <v>0</v>
          </cell>
          <cell r="Y402">
            <v>0</v>
          </cell>
          <cell r="Z402" t="str">
            <v>不要</v>
          </cell>
          <cell r="AA402">
            <v>41152</v>
          </cell>
          <cell r="AB402">
            <v>41151</v>
          </cell>
          <cell r="AC402">
            <v>41157</v>
          </cell>
          <cell r="AD402" t="str">
            <v/>
          </cell>
          <cell r="AE402" t="str">
            <v>高本</v>
          </cell>
          <cell r="AF402" t="str">
            <v>秋葉</v>
          </cell>
          <cell r="AG402">
            <v>41170</v>
          </cell>
          <cell r="AH402">
            <v>41162</v>
          </cell>
          <cell r="AI402">
            <v>41173</v>
          </cell>
          <cell r="AJ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41091</v>
          </cell>
          <cell r="K403">
            <v>41729</v>
          </cell>
          <cell r="L403" t="str">
            <v/>
          </cell>
          <cell r="M403" t="str">
            <v/>
          </cell>
          <cell r="N403">
            <v>354660000</v>
          </cell>
          <cell r="O403">
            <v>0.33333333333333331</v>
          </cell>
          <cell r="P403">
            <v>118220000</v>
          </cell>
          <cell r="Q403">
            <v>41183</v>
          </cell>
          <cell r="R403">
            <v>41729</v>
          </cell>
          <cell r="S403" t="str">
            <v/>
          </cell>
          <cell r="T403">
            <v>489660000</v>
          </cell>
          <cell r="U403">
            <v>354660000</v>
          </cell>
          <cell r="V403">
            <v>0.33333333333333331</v>
          </cell>
          <cell r="W403">
            <v>118220000</v>
          </cell>
          <cell r="X403">
            <v>0</v>
          </cell>
          <cell r="Y403">
            <v>0</v>
          </cell>
          <cell r="Z403" t="str">
            <v>不要</v>
          </cell>
          <cell r="AA403">
            <v>41177</v>
          </cell>
          <cell r="AB403">
            <v>41177</v>
          </cell>
          <cell r="AC403">
            <v>41191</v>
          </cell>
          <cell r="AD403" t="str">
            <v/>
          </cell>
          <cell r="AE403" t="str">
            <v>高本</v>
          </cell>
          <cell r="AF403" t="str">
            <v>徳重</v>
          </cell>
          <cell r="AG403">
            <v>41207</v>
          </cell>
          <cell r="AH403">
            <v>41194</v>
          </cell>
          <cell r="AI403" t="str">
            <v/>
          </cell>
          <cell r="AJ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41183</v>
          </cell>
          <cell r="K404">
            <v>41364</v>
          </cell>
          <cell r="L404" t="str">
            <v/>
          </cell>
          <cell r="M404" t="str">
            <v/>
          </cell>
          <cell r="N404">
            <v>61278000</v>
          </cell>
          <cell r="O404">
            <v>0.33333333333333331</v>
          </cell>
          <cell r="P404">
            <v>20426000</v>
          </cell>
          <cell r="Q404">
            <v>41162</v>
          </cell>
          <cell r="R404">
            <v>41243</v>
          </cell>
          <cell r="S404" t="str">
            <v/>
          </cell>
          <cell r="T404">
            <v>61278000</v>
          </cell>
          <cell r="U404">
            <v>61278000</v>
          </cell>
          <cell r="V404">
            <v>0.33333333333333331</v>
          </cell>
          <cell r="W404">
            <v>20426000</v>
          </cell>
          <cell r="X404">
            <v>0</v>
          </cell>
          <cell r="Y404">
            <v>0</v>
          </cell>
          <cell r="Z404" t="str">
            <v>不要</v>
          </cell>
          <cell r="AA404">
            <v>41150</v>
          </cell>
          <cell r="AB404" t="str">
            <v/>
          </cell>
          <cell r="AC404" t="str">
            <v/>
          </cell>
          <cell r="AD404" t="str">
            <v/>
          </cell>
          <cell r="AE404" t="str">
            <v>高本</v>
          </cell>
          <cell r="AF404" t="str">
            <v>秋葉</v>
          </cell>
          <cell r="AG404">
            <v>41155</v>
          </cell>
          <cell r="AH404">
            <v>41157</v>
          </cell>
          <cell r="AI404">
            <v>41159</v>
          </cell>
          <cell r="AJ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交付決定日以降</v>
          </cell>
          <cell r="K405">
            <v>41364</v>
          </cell>
          <cell r="L405" t="str">
            <v/>
          </cell>
          <cell r="M405" t="str">
            <v/>
          </cell>
          <cell r="N405">
            <v>20769000</v>
          </cell>
          <cell r="O405">
            <v>0.33333333333333331</v>
          </cell>
          <cell r="P405">
            <v>6923000</v>
          </cell>
          <cell r="Q405" t="str">
            <v>交付決定日</v>
          </cell>
          <cell r="R405">
            <v>41364</v>
          </cell>
          <cell r="S405" t="str">
            <v/>
          </cell>
          <cell r="T405">
            <v>20769000</v>
          </cell>
          <cell r="U405">
            <v>20769000</v>
          </cell>
          <cell r="V405">
            <v>0.33333333333333331</v>
          </cell>
          <cell r="W405">
            <v>6923000</v>
          </cell>
          <cell r="X405">
            <v>0</v>
          </cell>
          <cell r="Y405">
            <v>0</v>
          </cell>
          <cell r="Z405" t="str">
            <v>不要</v>
          </cell>
          <cell r="AA405" t="str">
            <v/>
          </cell>
          <cell r="AB405">
            <v>41131</v>
          </cell>
          <cell r="AC405" t="str">
            <v/>
          </cell>
          <cell r="AD405" t="str">
            <v/>
          </cell>
          <cell r="AE405" t="str">
            <v>米山</v>
          </cell>
          <cell r="AF405" t="str">
            <v>中間</v>
          </cell>
          <cell r="AG405">
            <v>41138</v>
          </cell>
          <cell r="AH405">
            <v>41141</v>
          </cell>
          <cell r="AI405">
            <v>41145</v>
          </cell>
          <cell r="AJ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v>41122</v>
          </cell>
          <cell r="K406">
            <v>41639</v>
          </cell>
          <cell r="L406" t="str">
            <v/>
          </cell>
          <cell r="M406" t="str">
            <v/>
          </cell>
          <cell r="N406">
            <v>400000000</v>
          </cell>
          <cell r="O406">
            <v>0.33333333333333331</v>
          </cell>
          <cell r="P406">
            <v>133333333</v>
          </cell>
          <cell r="Q406" t="str">
            <v/>
          </cell>
          <cell r="R406" t="str">
            <v/>
          </cell>
          <cell r="S406" t="str">
            <v/>
          </cell>
          <cell r="T406" t="str">
            <v/>
          </cell>
          <cell r="U406" t="str">
            <v/>
          </cell>
          <cell r="V406">
            <v>0.33333333333333331</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41122</v>
          </cell>
          <cell r="K407">
            <v>41729</v>
          </cell>
          <cell r="L407" t="str">
            <v/>
          </cell>
          <cell r="M407" t="str">
            <v/>
          </cell>
          <cell r="N407">
            <v>136000000</v>
          </cell>
          <cell r="O407">
            <v>0.4</v>
          </cell>
          <cell r="P407">
            <v>54400000</v>
          </cell>
          <cell r="Q407">
            <v>41183</v>
          </cell>
          <cell r="R407">
            <v>41729</v>
          </cell>
          <cell r="S407" t="str">
            <v/>
          </cell>
          <cell r="T407">
            <v>136000000</v>
          </cell>
          <cell r="U407">
            <v>136000000</v>
          </cell>
          <cell r="V407">
            <v>0.4</v>
          </cell>
          <cell r="W407">
            <v>54400000</v>
          </cell>
          <cell r="X407">
            <v>0</v>
          </cell>
          <cell r="Y407">
            <v>0</v>
          </cell>
          <cell r="Z407" t="str">
            <v>不要</v>
          </cell>
          <cell r="AA407">
            <v>41152</v>
          </cell>
          <cell r="AB407">
            <v>41162</v>
          </cell>
          <cell r="AC407" t="str">
            <v/>
          </cell>
          <cell r="AD407" t="str">
            <v/>
          </cell>
          <cell r="AF407" t="str">
            <v>中間</v>
          </cell>
          <cell r="AG407">
            <v>41200</v>
          </cell>
          <cell r="AH407">
            <v>41201</v>
          </cell>
          <cell r="AI407">
            <v>41204</v>
          </cell>
          <cell r="AJ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交付決定日以降</v>
          </cell>
          <cell r="K408">
            <v>41729</v>
          </cell>
          <cell r="L408" t="str">
            <v/>
          </cell>
          <cell r="M408" t="str">
            <v/>
          </cell>
          <cell r="N408">
            <v>25369931</v>
          </cell>
          <cell r="O408">
            <v>0.25</v>
          </cell>
          <cell r="P408">
            <v>6342482</v>
          </cell>
          <cell r="Q408" t="str">
            <v>交付決定日</v>
          </cell>
          <cell r="R408">
            <v>41729</v>
          </cell>
          <cell r="S408" t="str">
            <v/>
          </cell>
          <cell r="T408">
            <v>25369931</v>
          </cell>
          <cell r="U408">
            <v>25369931</v>
          </cell>
          <cell r="V408">
            <v>0.25</v>
          </cell>
          <cell r="W408">
            <v>6342482</v>
          </cell>
          <cell r="X408">
            <v>0</v>
          </cell>
          <cell r="Y408">
            <v>0</v>
          </cell>
          <cell r="Z408" t="str">
            <v>不要</v>
          </cell>
          <cell r="AA408">
            <v>41145</v>
          </cell>
          <cell r="AB408">
            <v>41134</v>
          </cell>
          <cell r="AC408">
            <v>41157</v>
          </cell>
          <cell r="AD408" t="str">
            <v/>
          </cell>
          <cell r="AE408" t="str">
            <v>高本</v>
          </cell>
          <cell r="AF408" t="str">
            <v>米山</v>
          </cell>
          <cell r="AG408">
            <v>41170</v>
          </cell>
          <cell r="AH408">
            <v>41162</v>
          </cell>
          <cell r="AI408">
            <v>41173</v>
          </cell>
          <cell r="AJ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交付決定日以降</v>
          </cell>
          <cell r="K409">
            <v>41729</v>
          </cell>
          <cell r="L409" t="str">
            <v/>
          </cell>
          <cell r="M409" t="str">
            <v/>
          </cell>
          <cell r="N409">
            <v>346350000</v>
          </cell>
          <cell r="O409">
            <v>0.4</v>
          </cell>
          <cell r="P409">
            <v>138540000</v>
          </cell>
          <cell r="Q409" t="str">
            <v>交付決定日</v>
          </cell>
          <cell r="R409">
            <v>41729</v>
          </cell>
          <cell r="S409" t="str">
            <v/>
          </cell>
          <cell r="T409">
            <v>344930000</v>
          </cell>
          <cell r="U409">
            <v>344930000</v>
          </cell>
          <cell r="V409">
            <v>0.4</v>
          </cell>
          <cell r="W409">
            <v>137972000</v>
          </cell>
          <cell r="X409">
            <v>1420000</v>
          </cell>
          <cell r="Y409">
            <v>568000</v>
          </cell>
          <cell r="Z409" t="str">
            <v>不要</v>
          </cell>
          <cell r="AA409">
            <v>41129</v>
          </cell>
          <cell r="AB409">
            <v>41131</v>
          </cell>
          <cell r="AC409">
            <v>41142</v>
          </cell>
          <cell r="AD409" t="str">
            <v>6月決算のためH24年6月決算分は未確定。よってH20年度の赤字を踏まえ、収益納付不要と判断。</v>
          </cell>
          <cell r="AE409" t="str">
            <v>高本</v>
          </cell>
          <cell r="AF409" t="str">
            <v>米山</v>
          </cell>
          <cell r="AG409">
            <v>41155</v>
          </cell>
          <cell r="AH409">
            <v>41144</v>
          </cell>
          <cell r="AI409">
            <v>41159</v>
          </cell>
          <cell r="AJ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t="str">
            <v/>
          </cell>
          <cell r="N410">
            <v>85000000</v>
          </cell>
          <cell r="O410">
            <v>0.4</v>
          </cell>
          <cell r="P410">
            <v>34000000</v>
          </cell>
          <cell r="Q410">
            <v>41122</v>
          </cell>
          <cell r="R410">
            <v>41729</v>
          </cell>
          <cell r="S410" t="str">
            <v/>
          </cell>
          <cell r="T410">
            <v>145000000</v>
          </cell>
          <cell r="U410">
            <v>85000000</v>
          </cell>
          <cell r="V410">
            <v>0.4</v>
          </cell>
          <cell r="W410">
            <v>34000000</v>
          </cell>
          <cell r="X410">
            <v>0</v>
          </cell>
          <cell r="Y410">
            <v>0</v>
          </cell>
          <cell r="Z410" t="str">
            <v>不要</v>
          </cell>
          <cell r="AA410" t="str">
            <v/>
          </cell>
          <cell r="AB410">
            <v>41131</v>
          </cell>
          <cell r="AC410" t="str">
            <v/>
          </cell>
          <cell r="AD410" t="str">
            <v/>
          </cell>
          <cell r="AE410" t="str">
            <v>米山</v>
          </cell>
          <cell r="AF410" t="str">
            <v>高本</v>
          </cell>
          <cell r="AG410">
            <v>41138</v>
          </cell>
          <cell r="AH410">
            <v>41137</v>
          </cell>
          <cell r="AI410">
            <v>41145</v>
          </cell>
          <cell r="AJ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41122</v>
          </cell>
          <cell r="K411">
            <v>41274</v>
          </cell>
          <cell r="L411" t="str">
            <v/>
          </cell>
          <cell r="M411" t="str">
            <v/>
          </cell>
          <cell r="N411">
            <v>195000000</v>
          </cell>
          <cell r="O411">
            <v>0.33333333333333331</v>
          </cell>
          <cell r="P411">
            <v>65000000</v>
          </cell>
          <cell r="Q411">
            <v>41131</v>
          </cell>
          <cell r="R411">
            <v>41274</v>
          </cell>
          <cell r="S411" t="str">
            <v/>
          </cell>
          <cell r="T411">
            <v>194500000</v>
          </cell>
          <cell r="U411">
            <v>194500000</v>
          </cell>
          <cell r="V411">
            <v>0.33333333333333331</v>
          </cell>
          <cell r="W411">
            <v>64833333</v>
          </cell>
          <cell r="X411">
            <v>500000</v>
          </cell>
          <cell r="Y411">
            <v>166667</v>
          </cell>
          <cell r="Z411" t="str">
            <v>不要</v>
          </cell>
          <cell r="AA411" t="str">
            <v/>
          </cell>
          <cell r="AB411">
            <v>41130</v>
          </cell>
          <cell r="AC411">
            <v>41130</v>
          </cell>
          <cell r="AD411" t="str">
            <v>・応募時からの減額については、METI確認済み</v>
          </cell>
          <cell r="AE411" t="str">
            <v>高本</v>
          </cell>
          <cell r="AF411" t="str">
            <v>宮田</v>
          </cell>
          <cell r="AG411">
            <v>41138</v>
          </cell>
          <cell r="AH411">
            <v>41131</v>
          </cell>
          <cell r="AI411">
            <v>41145</v>
          </cell>
          <cell r="AJ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41122</v>
          </cell>
          <cell r="K412">
            <v>41362</v>
          </cell>
          <cell r="L412" t="str">
            <v/>
          </cell>
          <cell r="M412" t="str">
            <v/>
          </cell>
          <cell r="N412">
            <v>61000000</v>
          </cell>
          <cell r="O412">
            <v>0.4</v>
          </cell>
          <cell r="P412">
            <v>24400000</v>
          </cell>
          <cell r="Q412">
            <v>41155</v>
          </cell>
          <cell r="R412">
            <v>41362</v>
          </cell>
          <cell r="S412" t="str">
            <v/>
          </cell>
          <cell r="T412">
            <v>61000000</v>
          </cell>
          <cell r="U412">
            <v>61000000</v>
          </cell>
          <cell r="V412">
            <v>0.4</v>
          </cell>
          <cell r="W412">
            <v>24400000</v>
          </cell>
          <cell r="X412">
            <v>0</v>
          </cell>
          <cell r="Y412">
            <v>0</v>
          </cell>
          <cell r="Z412" t="str">
            <v>不要</v>
          </cell>
          <cell r="AA412">
            <v>41145</v>
          </cell>
          <cell r="AB412">
            <v>41148</v>
          </cell>
          <cell r="AC412">
            <v>41158</v>
          </cell>
          <cell r="AD412" t="str">
            <v/>
          </cell>
          <cell r="AE412" t="str">
            <v/>
          </cell>
          <cell r="AF412" t="str">
            <v/>
          </cell>
          <cell r="AG412">
            <v>41170</v>
          </cell>
          <cell r="AH412">
            <v>41172</v>
          </cell>
          <cell r="AI412">
            <v>41173</v>
          </cell>
          <cell r="AJ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交付決定日以降</v>
          </cell>
          <cell r="K413">
            <v>41608</v>
          </cell>
          <cell r="L413" t="str">
            <v/>
          </cell>
          <cell r="M413" t="str">
            <v/>
          </cell>
          <cell r="N413">
            <v>100000000</v>
          </cell>
          <cell r="O413">
            <v>0.4</v>
          </cell>
          <cell r="P413">
            <v>40000000</v>
          </cell>
          <cell r="Q413" t="str">
            <v>交付決定日</v>
          </cell>
          <cell r="R413">
            <v>41608</v>
          </cell>
          <cell r="S413" t="str">
            <v/>
          </cell>
          <cell r="T413">
            <v>105500000</v>
          </cell>
          <cell r="U413">
            <v>100000000</v>
          </cell>
          <cell r="V413">
            <v>0.4</v>
          </cell>
          <cell r="W413">
            <v>40000000</v>
          </cell>
          <cell r="X413">
            <v>0</v>
          </cell>
          <cell r="Y413">
            <v>0</v>
          </cell>
          <cell r="Z413" t="str">
            <v>不要</v>
          </cell>
          <cell r="AA413">
            <v>41142</v>
          </cell>
          <cell r="AB413">
            <v>41155</v>
          </cell>
          <cell r="AC413" t="str">
            <v/>
          </cell>
          <cell r="AD413" t="str">
            <v>・補助金交付申請額に誤りあり。差し替え依頼。（9/19）
⇒差し替え完了</v>
          </cell>
          <cell r="AE413" t="str">
            <v>高本</v>
          </cell>
          <cell r="AF413" t="str">
            <v>米山</v>
          </cell>
          <cell r="AG413">
            <v>41184</v>
          </cell>
          <cell r="AH413">
            <v>41159</v>
          </cell>
          <cell r="AI413">
            <v>41194</v>
          </cell>
          <cell r="AJ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41152</v>
          </cell>
          <cell r="K414">
            <v>42094</v>
          </cell>
          <cell r="L414" t="str">
            <v>○</v>
          </cell>
          <cell r="M414" t="str">
            <v/>
          </cell>
          <cell r="N414">
            <v>320000000</v>
          </cell>
          <cell r="O414">
            <v>0.33333333333333331</v>
          </cell>
          <cell r="P414">
            <v>106666666</v>
          </cell>
          <cell r="Q414">
            <v>41122</v>
          </cell>
          <cell r="R414">
            <v>41729</v>
          </cell>
          <cell r="S414" t="str">
            <v/>
          </cell>
          <cell r="T414">
            <v>360000000</v>
          </cell>
          <cell r="U414">
            <v>320000000</v>
          </cell>
          <cell r="V414">
            <v>0.33333333333333331</v>
          </cell>
          <cell r="W414">
            <v>106666666</v>
          </cell>
          <cell r="X414">
            <v>0</v>
          </cell>
          <cell r="Y414">
            <v>0</v>
          </cell>
          <cell r="Z414" t="str">
            <v>不要</v>
          </cell>
          <cell r="AA414">
            <v>41130</v>
          </cell>
          <cell r="AB414">
            <v>41134</v>
          </cell>
          <cell r="AC414" t="str">
            <v/>
          </cell>
          <cell r="AD414" t="str">
            <v>期間延長の希望あり。一旦H26.3末で提出頂き、計画変更で対応予定</v>
          </cell>
          <cell r="AE414" t="str">
            <v>中間</v>
          </cell>
          <cell r="AF414" t="str">
            <v/>
          </cell>
          <cell r="AG414">
            <v>41155</v>
          </cell>
          <cell r="AH414">
            <v>41136</v>
          </cell>
          <cell r="AI414">
            <v>41159</v>
          </cell>
          <cell r="AJ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41030</v>
          </cell>
          <cell r="K415">
            <v>42794</v>
          </cell>
          <cell r="L415" t="str">
            <v>○</v>
          </cell>
          <cell r="M415" t="str">
            <v/>
          </cell>
          <cell r="N415">
            <v>80348000</v>
          </cell>
          <cell r="O415">
            <v>0.33333333333333331</v>
          </cell>
          <cell r="P415">
            <v>26782666</v>
          </cell>
          <cell r="Q415">
            <v>41152</v>
          </cell>
          <cell r="R415">
            <v>41729</v>
          </cell>
          <cell r="S415" t="str">
            <v/>
          </cell>
          <cell r="T415">
            <v>80348000</v>
          </cell>
          <cell r="U415">
            <v>80348000</v>
          </cell>
          <cell r="V415">
            <v>0.33333333333333331</v>
          </cell>
          <cell r="W415">
            <v>26782666</v>
          </cell>
          <cell r="X415">
            <v>0</v>
          </cell>
          <cell r="Y415">
            <v>0</v>
          </cell>
          <cell r="Z415" t="str">
            <v>不要</v>
          </cell>
          <cell r="AA415">
            <v>41122</v>
          </cell>
          <cell r="AB415">
            <v>41123</v>
          </cell>
          <cell r="AC415">
            <v>41152</v>
          </cell>
          <cell r="AD415" t="str">
            <v/>
          </cell>
          <cell r="AE415" t="str">
            <v/>
          </cell>
          <cell r="AF415" t="str">
            <v>中間</v>
          </cell>
          <cell r="AG415">
            <v>41155</v>
          </cell>
          <cell r="AH415">
            <v>41156</v>
          </cell>
          <cell r="AI415">
            <v>41159</v>
          </cell>
          <cell r="AJ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41122</v>
          </cell>
          <cell r="K416">
            <v>41364</v>
          </cell>
          <cell r="L416" t="str">
            <v/>
          </cell>
          <cell r="M416" t="str">
            <v/>
          </cell>
          <cell r="N416">
            <v>576500000</v>
          </cell>
          <cell r="O416">
            <v>0.4</v>
          </cell>
          <cell r="P416">
            <v>230600000</v>
          </cell>
          <cell r="Q416">
            <v>41136</v>
          </cell>
          <cell r="R416">
            <v>41364</v>
          </cell>
          <cell r="S416" t="str">
            <v/>
          </cell>
          <cell r="T416">
            <v>755250000</v>
          </cell>
          <cell r="U416">
            <v>575000000</v>
          </cell>
          <cell r="V416">
            <v>0.4</v>
          </cell>
          <cell r="W416">
            <v>230000000</v>
          </cell>
          <cell r="X416">
            <v>1500000</v>
          </cell>
          <cell r="Y416">
            <v>600000</v>
          </cell>
          <cell r="Z416" t="str">
            <v>不要</v>
          </cell>
          <cell r="AA416">
            <v>41110</v>
          </cell>
          <cell r="AB416">
            <v>41127</v>
          </cell>
          <cell r="AC416">
            <v>41150</v>
          </cell>
          <cell r="AD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E416" t="str">
            <v/>
          </cell>
          <cell r="AF416" t="str">
            <v>中間</v>
          </cell>
          <cell r="AG416">
            <v>41155</v>
          </cell>
          <cell r="AH416">
            <v>41156</v>
          </cell>
          <cell r="AI416">
            <v>41159</v>
          </cell>
          <cell r="AJ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v>41275</v>
          </cell>
          <cell r="K417">
            <v>41729</v>
          </cell>
          <cell r="L417" t="str">
            <v/>
          </cell>
          <cell r="M417" t="str">
            <v/>
          </cell>
          <cell r="N417">
            <v>5907300000</v>
          </cell>
          <cell r="O417">
            <v>0.25</v>
          </cell>
          <cell r="P417">
            <v>1476825000</v>
          </cell>
          <cell r="Q417" t="str">
            <v/>
          </cell>
          <cell r="R417" t="str">
            <v/>
          </cell>
          <cell r="S417" t="str">
            <v/>
          </cell>
          <cell r="T417" t="str">
            <v/>
          </cell>
          <cell r="U417" t="str">
            <v/>
          </cell>
          <cell r="V417">
            <v>0.25</v>
          </cell>
          <cell r="W417" t="str">
            <v/>
          </cell>
          <cell r="X417" t="str">
            <v/>
          </cell>
          <cell r="Y417" t="str">
            <v/>
          </cell>
          <cell r="Z417" t="str">
            <v>不要</v>
          </cell>
          <cell r="AA417" t="str">
            <v/>
          </cell>
          <cell r="AB417">
            <v>41178</v>
          </cell>
          <cell r="AC417" t="str">
            <v/>
          </cell>
          <cell r="AD417" t="str">
            <v/>
          </cell>
          <cell r="AE417" t="str">
            <v>中間</v>
          </cell>
          <cell r="AG417" t="str">
            <v/>
          </cell>
          <cell r="AH417" t="str">
            <v/>
          </cell>
          <cell r="AI417" t="str">
            <v/>
          </cell>
          <cell r="AJ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41122</v>
          </cell>
          <cell r="K418">
            <v>41729</v>
          </cell>
          <cell r="L418" t="str">
            <v/>
          </cell>
          <cell r="M418" t="str">
            <v/>
          </cell>
          <cell r="N418">
            <v>2400058000</v>
          </cell>
          <cell r="O418">
            <v>0.33333333333333331</v>
          </cell>
          <cell r="P418">
            <v>800019333</v>
          </cell>
          <cell r="Q418">
            <v>41127</v>
          </cell>
          <cell r="R418">
            <v>41729</v>
          </cell>
          <cell r="S418" t="str">
            <v/>
          </cell>
          <cell r="T418">
            <v>2476618000</v>
          </cell>
          <cell r="U418">
            <v>2400058000</v>
          </cell>
          <cell r="V418">
            <v>0.33333333333333331</v>
          </cell>
          <cell r="W418">
            <v>800019333</v>
          </cell>
          <cell r="X418">
            <v>0</v>
          </cell>
          <cell r="Y418">
            <v>0</v>
          </cell>
          <cell r="Z418" t="str">
            <v/>
          </cell>
          <cell r="AA418">
            <v>41113</v>
          </cell>
          <cell r="AB418" t="str">
            <v/>
          </cell>
          <cell r="AC418" t="str">
            <v/>
          </cell>
          <cell r="AD418" t="str">
            <v/>
          </cell>
          <cell r="AE418" t="str">
            <v/>
          </cell>
          <cell r="AF418" t="str">
            <v/>
          </cell>
          <cell r="AG418">
            <v>41127</v>
          </cell>
          <cell r="AH418">
            <v>41128</v>
          </cell>
          <cell r="AI418">
            <v>41128</v>
          </cell>
          <cell r="AJ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41289</v>
          </cell>
          <cell r="K419">
            <v>41729</v>
          </cell>
          <cell r="L419" t="str">
            <v/>
          </cell>
          <cell r="M419" t="str">
            <v/>
          </cell>
          <cell r="N419">
            <v>1057200000</v>
          </cell>
          <cell r="O419">
            <v>0.4</v>
          </cell>
          <cell r="P419">
            <v>422880000</v>
          </cell>
          <cell r="Q419">
            <v>41169</v>
          </cell>
          <cell r="R419">
            <v>41608</v>
          </cell>
          <cell r="S419" t="str">
            <v/>
          </cell>
          <cell r="T419">
            <v>1137200000</v>
          </cell>
          <cell r="U419">
            <v>1057200000</v>
          </cell>
          <cell r="V419">
            <v>0.4</v>
          </cell>
          <cell r="W419">
            <v>422880000</v>
          </cell>
          <cell r="X419">
            <v>0</v>
          </cell>
          <cell r="Y419">
            <v>0</v>
          </cell>
          <cell r="Z419" t="str">
            <v>要</v>
          </cell>
          <cell r="AA419">
            <v>41151</v>
          </cell>
          <cell r="AB419">
            <v>41137</v>
          </cell>
          <cell r="AC419">
            <v>41155</v>
          </cell>
          <cell r="AD419" t="str">
            <v>【補助対象設備への抵当権の設定】方法等を2012/9/7にお知らせ（高本）</v>
          </cell>
          <cell r="AE419" t="str">
            <v>高本</v>
          </cell>
          <cell r="AF419" t="str">
            <v>米山</v>
          </cell>
          <cell r="AG419">
            <v>41170</v>
          </cell>
          <cell r="AH419">
            <v>41159</v>
          </cell>
          <cell r="AI419">
            <v>41173</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v>41122</v>
          </cell>
          <cell r="K420">
            <v>41729</v>
          </cell>
          <cell r="L420" t="str">
            <v/>
          </cell>
          <cell r="M420" t="str">
            <v/>
          </cell>
          <cell r="N420">
            <v>2928000000</v>
          </cell>
          <cell r="O420">
            <v>0.16666666666666666</v>
          </cell>
          <cell r="P420">
            <v>488000000</v>
          </cell>
          <cell r="Q420" t="str">
            <v/>
          </cell>
          <cell r="R420" t="str">
            <v/>
          </cell>
          <cell r="S420" t="str">
            <v/>
          </cell>
          <cell r="T420" t="str">
            <v/>
          </cell>
          <cell r="U420" t="str">
            <v/>
          </cell>
          <cell r="V420">
            <v>0.16666666666666666</v>
          </cell>
          <cell r="W420" t="str">
            <v/>
          </cell>
          <cell r="X420" t="str">
            <v/>
          </cell>
          <cell r="Y420" t="str">
            <v/>
          </cell>
          <cell r="Z420" t="str">
            <v/>
          </cell>
          <cell r="AA420" t="str">
            <v/>
          </cell>
          <cell r="AB420" t="str">
            <v/>
          </cell>
          <cell r="AC420" t="str">
            <v/>
          </cell>
          <cell r="AD420" t="str">
            <v>・「専用電源（太陽光等）」は補助対象外。
・（2012/7/30）電話にて辞退の連絡。</v>
          </cell>
          <cell r="AE420" t="str">
            <v/>
          </cell>
          <cell r="AF420" t="str">
            <v/>
          </cell>
          <cell r="AG420" t="str">
            <v/>
          </cell>
          <cell r="AH420" t="str">
            <v/>
          </cell>
          <cell r="AI420" t="str">
            <v/>
          </cell>
          <cell r="AJ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41091</v>
          </cell>
          <cell r="K421">
            <v>41547</v>
          </cell>
          <cell r="L421" t="str">
            <v/>
          </cell>
          <cell r="M421" t="str">
            <v/>
          </cell>
          <cell r="N421">
            <v>548629875</v>
          </cell>
          <cell r="O421">
            <v>0.33333333333333331</v>
          </cell>
          <cell r="P421">
            <v>182876625</v>
          </cell>
          <cell r="Q421">
            <v>41141</v>
          </cell>
          <cell r="R421">
            <v>41547</v>
          </cell>
          <cell r="S421" t="str">
            <v/>
          </cell>
          <cell r="T421">
            <v>673429875</v>
          </cell>
          <cell r="U421">
            <v>548629875</v>
          </cell>
          <cell r="V421">
            <v>0.33333333333333331</v>
          </cell>
          <cell r="W421">
            <v>182876625</v>
          </cell>
          <cell r="X421">
            <v>0</v>
          </cell>
          <cell r="Y421">
            <v>0</v>
          </cell>
          <cell r="Z421" t="str">
            <v>不要</v>
          </cell>
          <cell r="AA421" t="str">
            <v/>
          </cell>
          <cell r="AB421">
            <v>41124</v>
          </cell>
          <cell r="AC421">
            <v>41134</v>
          </cell>
          <cell r="AD421" t="str">
            <v/>
          </cell>
          <cell r="AE421" t="str">
            <v>高本</v>
          </cell>
          <cell r="AF421" t="str">
            <v>米山</v>
          </cell>
          <cell r="AG421">
            <v>41138</v>
          </cell>
          <cell r="AH421">
            <v>41141</v>
          </cell>
          <cell r="AI421">
            <v>41152</v>
          </cell>
          <cell r="AJ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v>41153</v>
          </cell>
          <cell r="K422">
            <v>41882</v>
          </cell>
          <cell r="L422" t="str">
            <v>○</v>
          </cell>
          <cell r="M422" t="str">
            <v/>
          </cell>
          <cell r="N422">
            <v>6266640000</v>
          </cell>
          <cell r="O422">
            <v>0.16666666666666666</v>
          </cell>
          <cell r="P422">
            <v>1044440000</v>
          </cell>
          <cell r="Q422" t="str">
            <v/>
          </cell>
          <cell r="R422" t="str">
            <v/>
          </cell>
          <cell r="S422" t="str">
            <v/>
          </cell>
          <cell r="T422" t="str">
            <v/>
          </cell>
          <cell r="U422" t="str">
            <v/>
          </cell>
          <cell r="V422">
            <v>0.16666666666666666</v>
          </cell>
          <cell r="W422" t="str">
            <v/>
          </cell>
          <cell r="X422" t="str">
            <v/>
          </cell>
          <cell r="Y422" t="str">
            <v/>
          </cell>
          <cell r="Z422" t="str">
            <v>要</v>
          </cell>
          <cell r="AA422" t="str">
            <v/>
          </cell>
          <cell r="AB422">
            <v>41178</v>
          </cell>
          <cell r="AC422" t="str">
            <v/>
          </cell>
          <cell r="AD422" t="str">
            <v/>
          </cell>
          <cell r="AE422" t="str">
            <v/>
          </cell>
          <cell r="AF422" t="str">
            <v/>
          </cell>
          <cell r="AG422" t="str">
            <v/>
          </cell>
          <cell r="AH422" t="str">
            <v/>
          </cell>
          <cell r="AI422" t="str">
            <v/>
          </cell>
          <cell r="AJ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41110</v>
          </cell>
          <cell r="K423">
            <v>41729</v>
          </cell>
          <cell r="L423" t="str">
            <v/>
          </cell>
          <cell r="M423" t="str">
            <v/>
          </cell>
          <cell r="N423">
            <v>999300000</v>
          </cell>
          <cell r="O423">
            <v>0.16666666666666666</v>
          </cell>
          <cell r="P423">
            <v>166550000</v>
          </cell>
          <cell r="Q423">
            <v>41170</v>
          </cell>
          <cell r="R423">
            <v>41729</v>
          </cell>
          <cell r="S423" t="str">
            <v/>
          </cell>
          <cell r="T423">
            <v>1046700000</v>
          </cell>
          <cell r="U423">
            <v>985600000</v>
          </cell>
          <cell r="V423">
            <v>0.16666666666666666</v>
          </cell>
          <cell r="W423">
            <v>164266666</v>
          </cell>
          <cell r="X423">
            <v>13700000</v>
          </cell>
          <cell r="Y423">
            <v>2283334</v>
          </cell>
          <cell r="Z423" t="str">
            <v>要</v>
          </cell>
          <cell r="AA423">
            <v>41152</v>
          </cell>
          <cell r="AB423">
            <v>41155</v>
          </cell>
          <cell r="AD423" t="str">
            <v>応募時からの減額については、補助対象外設備を除外したことによるもの。（METI確認依頼を以てMETIご報告）</v>
          </cell>
          <cell r="AE423" t="str">
            <v/>
          </cell>
          <cell r="AF423" t="str">
            <v/>
          </cell>
          <cell r="AG423">
            <v>41207</v>
          </cell>
          <cell r="AH423">
            <v>41176</v>
          </cell>
          <cell r="AI423" t="str">
            <v/>
          </cell>
          <cell r="AJ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t="str">
            <v/>
          </cell>
          <cell r="N424">
            <v>888624000</v>
          </cell>
          <cell r="O424">
            <v>0.4</v>
          </cell>
          <cell r="P424">
            <v>355449600</v>
          </cell>
          <cell r="Q424">
            <v>41122</v>
          </cell>
          <cell r="R424">
            <v>41729</v>
          </cell>
          <cell r="S424" t="str">
            <v/>
          </cell>
          <cell r="T424">
            <v>944626000</v>
          </cell>
          <cell r="U424">
            <v>888624000</v>
          </cell>
          <cell r="V424">
            <v>0.4</v>
          </cell>
          <cell r="W424">
            <v>355449600</v>
          </cell>
          <cell r="X424">
            <v>0</v>
          </cell>
          <cell r="Y424">
            <v>0</v>
          </cell>
          <cell r="Z424" t="str">
            <v/>
          </cell>
          <cell r="AA424">
            <v>41114</v>
          </cell>
          <cell r="AB424">
            <v>41117</v>
          </cell>
          <cell r="AC424">
            <v>41117</v>
          </cell>
          <cell r="AD424" t="str">
            <v/>
          </cell>
          <cell r="AE424" t="str">
            <v>梶野</v>
          </cell>
          <cell r="AF424" t="str">
            <v>高本</v>
          </cell>
          <cell r="AG424">
            <v>41127</v>
          </cell>
          <cell r="AH424">
            <v>41122</v>
          </cell>
          <cell r="AI424">
            <v>41128</v>
          </cell>
          <cell r="AJ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交付決定日以降</v>
          </cell>
          <cell r="K425">
            <v>41729</v>
          </cell>
          <cell r="L425" t="str">
            <v/>
          </cell>
          <cell r="M425" t="str">
            <v/>
          </cell>
          <cell r="N425">
            <v>2331200000</v>
          </cell>
          <cell r="O425">
            <v>0.25</v>
          </cell>
          <cell r="P425">
            <v>582800000</v>
          </cell>
          <cell r="Q425" t="str">
            <v>交付決定日</v>
          </cell>
          <cell r="R425">
            <v>41729</v>
          </cell>
          <cell r="S425" t="str">
            <v/>
          </cell>
          <cell r="T425">
            <v>5381100000</v>
          </cell>
          <cell r="U425">
            <v>2331200000</v>
          </cell>
          <cell r="V425">
            <v>0.25</v>
          </cell>
          <cell r="W425">
            <v>582800000</v>
          </cell>
          <cell r="X425">
            <v>0</v>
          </cell>
          <cell r="Y425">
            <v>0</v>
          </cell>
          <cell r="Z425" t="str">
            <v/>
          </cell>
          <cell r="AA425">
            <v>41116</v>
          </cell>
          <cell r="AB425" t="str">
            <v/>
          </cell>
          <cell r="AC425" t="str">
            <v/>
          </cell>
          <cell r="AD425" t="str">
            <v/>
          </cell>
          <cell r="AE425" t="str">
            <v/>
          </cell>
          <cell r="AF425" t="str">
            <v/>
          </cell>
          <cell r="AG425">
            <v>41127</v>
          </cell>
          <cell r="AH425">
            <v>41117</v>
          </cell>
          <cell r="AI425">
            <v>41128</v>
          </cell>
          <cell r="AJ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41122</v>
          </cell>
          <cell r="K426">
            <v>42460</v>
          </cell>
          <cell r="L426" t="str">
            <v>○</v>
          </cell>
          <cell r="M426" t="str">
            <v/>
          </cell>
          <cell r="N426">
            <v>430714285</v>
          </cell>
          <cell r="O426">
            <v>0.25</v>
          </cell>
          <cell r="P426">
            <v>107678571</v>
          </cell>
          <cell r="Q426">
            <v>41172</v>
          </cell>
          <cell r="R426">
            <v>41729</v>
          </cell>
          <cell r="S426" t="str">
            <v/>
          </cell>
          <cell r="T426">
            <v>430714285</v>
          </cell>
          <cell r="U426">
            <v>430714285</v>
          </cell>
          <cell r="V426">
            <v>0.25</v>
          </cell>
          <cell r="W426">
            <v>107678571</v>
          </cell>
          <cell r="X426">
            <v>0</v>
          </cell>
          <cell r="Y426">
            <v>0</v>
          </cell>
          <cell r="Z426" t="str">
            <v>不要</v>
          </cell>
          <cell r="AA426">
            <v>41172</v>
          </cell>
          <cell r="AB426">
            <v>41150</v>
          </cell>
          <cell r="AC426" t="str">
            <v/>
          </cell>
          <cell r="AD426" t="str">
            <v>書類とCDは、9/26到着予定。先に交付決定日を設定しました。</v>
          </cell>
          <cell r="AE426" t="str">
            <v>高本</v>
          </cell>
          <cell r="AF426" t="str">
            <v>徳重</v>
          </cell>
          <cell r="AG426">
            <v>41184</v>
          </cell>
          <cell r="AH426">
            <v>41177</v>
          </cell>
          <cell r="AI426">
            <v>41194</v>
          </cell>
          <cell r="AJ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v>41183</v>
          </cell>
          <cell r="K427">
            <v>41729</v>
          </cell>
          <cell r="L427" t="str">
            <v/>
          </cell>
          <cell r="M427" t="str">
            <v/>
          </cell>
          <cell r="N427">
            <v>900000000</v>
          </cell>
          <cell r="O427">
            <v>0.33333333333333331</v>
          </cell>
          <cell r="P427">
            <v>300000000</v>
          </cell>
          <cell r="Q427" t="str">
            <v/>
          </cell>
          <cell r="R427" t="str">
            <v/>
          </cell>
          <cell r="S427" t="str">
            <v/>
          </cell>
          <cell r="T427" t="str">
            <v/>
          </cell>
          <cell r="U427" t="str">
            <v/>
          </cell>
          <cell r="V427">
            <v>0.33333333333333331</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交付決定日以降</v>
          </cell>
          <cell r="K428">
            <v>41759</v>
          </cell>
          <cell r="L428" t="str">
            <v>○</v>
          </cell>
          <cell r="M428" t="str">
            <v/>
          </cell>
          <cell r="N428">
            <v>1524000000</v>
          </cell>
          <cell r="O428">
            <v>0.16666666666666666</v>
          </cell>
          <cell r="P428">
            <v>254000000</v>
          </cell>
          <cell r="Q428" t="str">
            <v>交付決定日</v>
          </cell>
          <cell r="R428">
            <v>41729</v>
          </cell>
          <cell r="S428" t="str">
            <v/>
          </cell>
          <cell r="T428">
            <v>1524000000</v>
          </cell>
          <cell r="U428">
            <v>1524000000</v>
          </cell>
          <cell r="V428">
            <v>0.16666666666666666</v>
          </cell>
          <cell r="W428">
            <v>253999997</v>
          </cell>
          <cell r="X428">
            <v>0</v>
          </cell>
          <cell r="Y428">
            <v>3</v>
          </cell>
          <cell r="Z428" t="str">
            <v>不要</v>
          </cell>
          <cell r="AA428">
            <v>41151</v>
          </cell>
          <cell r="AB428">
            <v>41117</v>
          </cell>
          <cell r="AC428">
            <v>41152</v>
          </cell>
          <cell r="AD428" t="str">
            <v/>
          </cell>
          <cell r="AE428" t="str">
            <v>中間</v>
          </cell>
          <cell r="AF428" t="str">
            <v/>
          </cell>
          <cell r="AG428">
            <v>41170</v>
          </cell>
          <cell r="AH428">
            <v>41166</v>
          </cell>
          <cell r="AI428">
            <v>41173</v>
          </cell>
          <cell r="AJ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t="str">
            <v/>
          </cell>
          <cell r="N429">
            <v>100000000</v>
          </cell>
          <cell r="O429">
            <v>0.33333333333333331</v>
          </cell>
          <cell r="P429">
            <v>33333333</v>
          </cell>
          <cell r="Q429">
            <v>41122</v>
          </cell>
          <cell r="R429">
            <v>41364</v>
          </cell>
          <cell r="S429" t="str">
            <v/>
          </cell>
          <cell r="T429">
            <v>218000000</v>
          </cell>
          <cell r="U429">
            <v>100000000</v>
          </cell>
          <cell r="V429">
            <v>0.33333333333333331</v>
          </cell>
          <cell r="W429">
            <v>33333333</v>
          </cell>
          <cell r="X429">
            <v>0</v>
          </cell>
          <cell r="Y429">
            <v>0</v>
          </cell>
          <cell r="Z429" t="str">
            <v/>
          </cell>
          <cell r="AA429">
            <v>41106</v>
          </cell>
          <cell r="AB429" t="str">
            <v/>
          </cell>
          <cell r="AC429" t="str">
            <v/>
          </cell>
          <cell r="AD429" t="str">
            <v/>
          </cell>
          <cell r="AE429" t="str">
            <v/>
          </cell>
          <cell r="AF429" t="str">
            <v/>
          </cell>
          <cell r="AG429">
            <v>41127</v>
          </cell>
          <cell r="AH429">
            <v>41122</v>
          </cell>
          <cell r="AI429">
            <v>41128</v>
          </cell>
          <cell r="AJ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41122</v>
          </cell>
          <cell r="K430">
            <v>41364</v>
          </cell>
          <cell r="L430" t="str">
            <v/>
          </cell>
          <cell r="M430" t="str">
            <v/>
          </cell>
          <cell r="N430">
            <v>174980000</v>
          </cell>
          <cell r="O430">
            <v>0.33333333333333331</v>
          </cell>
          <cell r="P430">
            <v>58326666</v>
          </cell>
          <cell r="Q430">
            <v>41129</v>
          </cell>
          <cell r="R430">
            <v>41362</v>
          </cell>
          <cell r="S430" t="str">
            <v/>
          </cell>
          <cell r="T430">
            <v>174980000</v>
          </cell>
          <cell r="U430">
            <v>174980000</v>
          </cell>
          <cell r="V430">
            <v>0.33333333333333331</v>
          </cell>
          <cell r="W430">
            <v>58326666</v>
          </cell>
          <cell r="X430">
            <v>0</v>
          </cell>
          <cell r="Y430">
            <v>0</v>
          </cell>
          <cell r="Z430" t="str">
            <v>不要</v>
          </cell>
          <cell r="AA430" t="str">
            <v/>
          </cell>
          <cell r="AB430" t="str">
            <v/>
          </cell>
          <cell r="AC430" t="str">
            <v/>
          </cell>
          <cell r="AD430" t="str">
            <v/>
          </cell>
          <cell r="AE430" t="str">
            <v>米山</v>
          </cell>
          <cell r="AF430" t="str">
            <v>高本</v>
          </cell>
          <cell r="AG430">
            <v>41138</v>
          </cell>
          <cell r="AH430">
            <v>41141</v>
          </cell>
          <cell r="AI430">
            <v>41145</v>
          </cell>
          <cell r="AJ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v>41305</v>
          </cell>
          <cell r="K431">
            <v>41698</v>
          </cell>
          <cell r="L431" t="str">
            <v/>
          </cell>
          <cell r="M431" t="str">
            <v/>
          </cell>
          <cell r="N431">
            <v>193500000</v>
          </cell>
          <cell r="O431">
            <v>0.33333333333333331</v>
          </cell>
          <cell r="P431">
            <v>64500000</v>
          </cell>
          <cell r="Q431" t="str">
            <v/>
          </cell>
          <cell r="R431" t="str">
            <v/>
          </cell>
          <cell r="S431" t="str">
            <v/>
          </cell>
          <cell r="T431" t="str">
            <v/>
          </cell>
          <cell r="U431" t="str">
            <v/>
          </cell>
          <cell r="V431">
            <v>0.33333333333333331</v>
          </cell>
          <cell r="W431" t="str">
            <v/>
          </cell>
          <cell r="X431" t="str">
            <v/>
          </cell>
          <cell r="Y431" t="str">
            <v/>
          </cell>
          <cell r="Z431" t="str">
            <v/>
          </cell>
          <cell r="AA431" t="str">
            <v/>
          </cell>
          <cell r="AB431">
            <v>41178</v>
          </cell>
          <cell r="AC431" t="str">
            <v/>
          </cell>
          <cell r="AD431" t="str">
            <v>・「スペアーパーツ」は補助対象外。</v>
          </cell>
          <cell r="AE431" t="str">
            <v/>
          </cell>
          <cell r="AF431" t="str">
            <v/>
          </cell>
          <cell r="AG431" t="str">
            <v/>
          </cell>
          <cell r="AH431" t="str">
            <v/>
          </cell>
          <cell r="AI431" t="str">
            <v/>
          </cell>
          <cell r="AJ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41122</v>
          </cell>
          <cell r="K432">
            <v>41628</v>
          </cell>
          <cell r="L432" t="str">
            <v/>
          </cell>
          <cell r="M432" t="str">
            <v/>
          </cell>
          <cell r="N432">
            <v>88571428</v>
          </cell>
          <cell r="O432">
            <v>0.4</v>
          </cell>
          <cell r="P432">
            <v>35428571</v>
          </cell>
          <cell r="Q432">
            <v>41151</v>
          </cell>
          <cell r="R432">
            <v>41713</v>
          </cell>
          <cell r="S432" t="str">
            <v/>
          </cell>
          <cell r="T432">
            <v>148095238</v>
          </cell>
          <cell r="U432">
            <v>88571428</v>
          </cell>
          <cell r="V432">
            <v>0.4</v>
          </cell>
          <cell r="W432">
            <v>35428571</v>
          </cell>
          <cell r="X432">
            <v>0</v>
          </cell>
          <cell r="Y432">
            <v>0</v>
          </cell>
          <cell r="Z432" t="str">
            <v>要</v>
          </cell>
          <cell r="AA432">
            <v>41141</v>
          </cell>
          <cell r="AB432">
            <v>41131</v>
          </cell>
          <cell r="AC432">
            <v>41144</v>
          </cell>
          <cell r="AD432" t="str">
            <v/>
          </cell>
          <cell r="AE432" t="str">
            <v/>
          </cell>
          <cell r="AF432" t="str">
            <v>中間</v>
          </cell>
          <cell r="AG432">
            <v>41155</v>
          </cell>
          <cell r="AH432">
            <v>41156</v>
          </cell>
          <cell r="AI432">
            <v>41159</v>
          </cell>
          <cell r="AJ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交付決定日以降</v>
          </cell>
          <cell r="K433">
            <v>41517</v>
          </cell>
          <cell r="L433" t="str">
            <v/>
          </cell>
          <cell r="M433" t="str">
            <v/>
          </cell>
          <cell r="N433">
            <v>132550000</v>
          </cell>
          <cell r="O433">
            <v>0.4</v>
          </cell>
          <cell r="P433">
            <v>53020000</v>
          </cell>
          <cell r="Q433" t="str">
            <v/>
          </cell>
          <cell r="R433" t="str">
            <v/>
          </cell>
          <cell r="S433" t="str">
            <v/>
          </cell>
          <cell r="T433" t="str">
            <v/>
          </cell>
          <cell r="U433" t="str">
            <v/>
          </cell>
          <cell r="V433">
            <v>0.4</v>
          </cell>
          <cell r="W433" t="str">
            <v/>
          </cell>
          <cell r="X433" t="str">
            <v/>
          </cell>
          <cell r="Y433" t="str">
            <v/>
          </cell>
          <cell r="Z433" t="str">
            <v/>
          </cell>
          <cell r="AA433" t="str">
            <v/>
          </cell>
          <cell r="AB433">
            <v>41194</v>
          </cell>
          <cell r="AC433" t="str">
            <v/>
          </cell>
          <cell r="AD433" t="str">
            <v>交付申請書は、10/29到着予定（先に交付決定日の連絡済み）</v>
          </cell>
          <cell r="AE433" t="str">
            <v>高本</v>
          </cell>
          <cell r="AF433" t="str">
            <v>米山</v>
          </cell>
          <cell r="AG433" t="str">
            <v/>
          </cell>
          <cell r="AH433">
            <v>41212</v>
          </cell>
          <cell r="AI433" t="str">
            <v/>
          </cell>
          <cell r="AJ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v>41152</v>
          </cell>
          <cell r="K434">
            <v>41639</v>
          </cell>
          <cell r="L434" t="str">
            <v/>
          </cell>
          <cell r="M434" t="str">
            <v/>
          </cell>
          <cell r="N434">
            <v>80000000</v>
          </cell>
          <cell r="O434">
            <v>0.16666666666666666</v>
          </cell>
          <cell r="P434">
            <v>13333333</v>
          </cell>
          <cell r="Q434" t="str">
            <v/>
          </cell>
          <cell r="R434" t="str">
            <v/>
          </cell>
          <cell r="S434" t="str">
            <v/>
          </cell>
          <cell r="T434" t="str">
            <v/>
          </cell>
          <cell r="U434" t="str">
            <v/>
          </cell>
          <cell r="V434">
            <v>0.16666666666666666</v>
          </cell>
          <cell r="W434" t="str">
            <v/>
          </cell>
          <cell r="X434" t="str">
            <v/>
          </cell>
          <cell r="Y434" t="str">
            <v/>
          </cell>
          <cell r="Z434" t="str">
            <v/>
          </cell>
          <cell r="AA434" t="str">
            <v/>
          </cell>
          <cell r="AB434" t="str">
            <v/>
          </cell>
          <cell r="AC434" t="str">
            <v/>
          </cell>
          <cell r="AD434" t="str">
            <v/>
          </cell>
          <cell r="AE434" t="str">
            <v>米山</v>
          </cell>
          <cell r="AF434" t="str">
            <v>高本</v>
          </cell>
          <cell r="AG434" t="str">
            <v/>
          </cell>
          <cell r="AH434" t="str">
            <v/>
          </cell>
          <cell r="AI434" t="str">
            <v/>
          </cell>
          <cell r="AJ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交付決定日以降</v>
          </cell>
          <cell r="K435">
            <v>41274</v>
          </cell>
          <cell r="L435" t="str">
            <v/>
          </cell>
          <cell r="M435" t="str">
            <v/>
          </cell>
          <cell r="N435">
            <v>37210000</v>
          </cell>
          <cell r="O435">
            <v>0.33333333333333331</v>
          </cell>
          <cell r="P435">
            <v>12403333</v>
          </cell>
          <cell r="Q435" t="str">
            <v>交付決定日</v>
          </cell>
          <cell r="R435">
            <v>41213</v>
          </cell>
          <cell r="S435" t="str">
            <v/>
          </cell>
          <cell r="T435">
            <v>148605000</v>
          </cell>
          <cell r="U435">
            <v>37210000</v>
          </cell>
          <cell r="V435">
            <v>0.33333333333333331</v>
          </cell>
          <cell r="W435">
            <v>12402000</v>
          </cell>
          <cell r="X435">
            <v>0</v>
          </cell>
          <cell r="Y435">
            <v>1333</v>
          </cell>
          <cell r="Z435" t="str">
            <v>不要</v>
          </cell>
          <cell r="AA435" t="str">
            <v/>
          </cell>
          <cell r="AB435">
            <v>41121</v>
          </cell>
          <cell r="AC435" t="str">
            <v/>
          </cell>
          <cell r="AD435" t="str">
            <v/>
          </cell>
          <cell r="AE435" t="str">
            <v/>
          </cell>
          <cell r="AF435" t="str">
            <v>中間</v>
          </cell>
          <cell r="AG435">
            <v>41138</v>
          </cell>
          <cell r="AH435">
            <v>41141</v>
          </cell>
          <cell r="AI435">
            <v>41145</v>
          </cell>
          <cell r="AJ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41155</v>
          </cell>
          <cell r="K436">
            <v>41364</v>
          </cell>
          <cell r="L436" t="str">
            <v/>
          </cell>
          <cell r="M436" t="str">
            <v/>
          </cell>
          <cell r="N436">
            <v>128610000</v>
          </cell>
          <cell r="O436">
            <v>0.25</v>
          </cell>
          <cell r="P436">
            <v>32152500</v>
          </cell>
          <cell r="Q436">
            <v>41182</v>
          </cell>
          <cell r="R436">
            <v>41578</v>
          </cell>
          <cell r="S436" t="str">
            <v/>
          </cell>
          <cell r="T436">
            <v>260000000</v>
          </cell>
          <cell r="U436">
            <v>128610000</v>
          </cell>
          <cell r="V436">
            <v>0.25</v>
          </cell>
          <cell r="W436">
            <v>32152500</v>
          </cell>
          <cell r="X436">
            <v>0</v>
          </cell>
          <cell r="Y436">
            <v>0</v>
          </cell>
          <cell r="Z436" t="str">
            <v>不要</v>
          </cell>
          <cell r="AA436">
            <v>41200</v>
          </cell>
          <cell r="AB436">
            <v>41179</v>
          </cell>
          <cell r="AC436">
            <v>41204</v>
          </cell>
          <cell r="AE436" t="str">
            <v/>
          </cell>
          <cell r="AF436" t="str">
            <v>中間</v>
          </cell>
          <cell r="AG436">
            <v>41207</v>
          </cell>
          <cell r="AH436">
            <v>41208</v>
          </cell>
          <cell r="AI436" t="str">
            <v/>
          </cell>
          <cell r="AJ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41425</v>
          </cell>
          <cell r="L437" t="str">
            <v/>
          </cell>
          <cell r="M437" t="str">
            <v/>
          </cell>
          <cell r="N437">
            <v>32600000</v>
          </cell>
          <cell r="O437">
            <v>0.33333333333333331</v>
          </cell>
          <cell r="P437">
            <v>10866666</v>
          </cell>
          <cell r="Q437">
            <v>41153</v>
          </cell>
          <cell r="R437">
            <v>41517</v>
          </cell>
          <cell r="S437" t="str">
            <v/>
          </cell>
          <cell r="T437">
            <v>222600000</v>
          </cell>
          <cell r="U437">
            <v>32600000</v>
          </cell>
          <cell r="V437">
            <v>0.33333333333333331</v>
          </cell>
          <cell r="W437">
            <v>10865000</v>
          </cell>
          <cell r="X437">
            <v>0</v>
          </cell>
          <cell r="Y437">
            <v>1666</v>
          </cell>
          <cell r="Z437" t="str">
            <v>要</v>
          </cell>
          <cell r="AA437">
            <v>41160</v>
          </cell>
          <cell r="AB437">
            <v>41146</v>
          </cell>
          <cell r="AC437">
            <v>41162</v>
          </cell>
          <cell r="AD437" t="str">
            <v>【補助対象設備への抵当権の設定】方法等を2012/9/7にお知らせ（高本）</v>
          </cell>
          <cell r="AE437" t="str">
            <v>高本</v>
          </cell>
          <cell r="AF437" t="str">
            <v>秋葉</v>
          </cell>
          <cell r="AG437">
            <v>41200</v>
          </cell>
          <cell r="AH437">
            <v>41164</v>
          </cell>
          <cell r="AI437">
            <v>41204</v>
          </cell>
          <cell r="AJ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v>41122</v>
          </cell>
          <cell r="K438">
            <v>42094</v>
          </cell>
          <cell r="L438" t="str">
            <v>○</v>
          </cell>
          <cell r="M438" t="str">
            <v/>
          </cell>
          <cell r="N438">
            <v>2934000000</v>
          </cell>
          <cell r="O438">
            <v>0.16666666666666666</v>
          </cell>
          <cell r="P438">
            <v>489000000</v>
          </cell>
          <cell r="Q438" t="str">
            <v/>
          </cell>
          <cell r="R438" t="str">
            <v/>
          </cell>
          <cell r="S438" t="str">
            <v/>
          </cell>
          <cell r="T438" t="str">
            <v/>
          </cell>
          <cell r="U438" t="str">
            <v/>
          </cell>
          <cell r="V438">
            <v>0.16666666666666666</v>
          </cell>
          <cell r="W438" t="str">
            <v/>
          </cell>
          <cell r="X438" t="str">
            <v/>
          </cell>
          <cell r="Y438" t="str">
            <v/>
          </cell>
          <cell r="Z438" t="str">
            <v>要</v>
          </cell>
          <cell r="AA438" t="str">
            <v/>
          </cell>
          <cell r="AB438">
            <v>41179</v>
          </cell>
          <cell r="AC438" t="str">
            <v/>
          </cell>
          <cell r="AD438" t="str">
            <v/>
          </cell>
          <cell r="AE438" t="str">
            <v/>
          </cell>
          <cell r="AF438" t="str">
            <v/>
          </cell>
          <cell r="AG438" t="str">
            <v/>
          </cell>
          <cell r="AH438" t="str">
            <v/>
          </cell>
          <cell r="AI438" t="str">
            <v/>
          </cell>
          <cell r="AJ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交付決定日以降</v>
          </cell>
          <cell r="K439">
            <v>41547</v>
          </cell>
          <cell r="L439" t="str">
            <v/>
          </cell>
          <cell r="M439" t="str">
            <v/>
          </cell>
          <cell r="N439">
            <v>33315000000</v>
          </cell>
          <cell r="O439">
            <v>0.25</v>
          </cell>
          <cell r="P439">
            <v>8328750000</v>
          </cell>
          <cell r="Q439" t="str">
            <v>平成24年8月</v>
          </cell>
          <cell r="R439">
            <v>41729</v>
          </cell>
          <cell r="S439" t="str">
            <v/>
          </cell>
          <cell r="T439">
            <v>58332000000</v>
          </cell>
          <cell r="U439">
            <v>33315000000</v>
          </cell>
          <cell r="V439">
            <v>0.25</v>
          </cell>
          <cell r="W439">
            <v>8328750000</v>
          </cell>
          <cell r="X439">
            <v>0</v>
          </cell>
          <cell r="Y439">
            <v>0</v>
          </cell>
          <cell r="Z439" t="str">
            <v>不要</v>
          </cell>
          <cell r="AA439" t="str">
            <v/>
          </cell>
          <cell r="AB439">
            <v>41127</v>
          </cell>
          <cell r="AC439" t="str">
            <v/>
          </cell>
          <cell r="AD439" t="str">
            <v>・平成23年度のみ決算実績あり。赤字のため収益納付必要なしと判断。</v>
          </cell>
          <cell r="AE439" t="str">
            <v>米山</v>
          </cell>
          <cell r="AF439" t="str">
            <v>高本</v>
          </cell>
          <cell r="AG439">
            <v>41138</v>
          </cell>
          <cell r="AH439">
            <v>41131</v>
          </cell>
          <cell r="AI439">
            <v>41145</v>
          </cell>
          <cell r="AJ439" t="str">
            <v/>
          </cell>
        </row>
        <row r="440">
          <cell r="B440" t="str">
            <v>B2066</v>
          </cell>
          <cell r="C440" t="str">
            <v>B</v>
          </cell>
          <cell r="D440" t="str">
            <v>二次</v>
          </cell>
          <cell r="E440" t="str">
            <v>万協製薬株式会社</v>
          </cell>
          <cell r="F440" t="str">
            <v>新ジャンル外皮用一般医薬品の受託製造のための生産設備導入事業　（新成長戦略　ライフイノベーション分野　医療・健康）</v>
          </cell>
          <cell r="G440" t="str">
            <v>中小企業</v>
          </cell>
          <cell r="H440" t="str">
            <v>米山</v>
          </cell>
          <cell r="I440" t="str">
            <v>中間</v>
          </cell>
          <cell r="J440" t="str">
            <v>交付決定日以降</v>
          </cell>
          <cell r="K440">
            <v>41699</v>
          </cell>
          <cell r="L440" t="str">
            <v/>
          </cell>
          <cell r="M440" t="str">
            <v/>
          </cell>
          <cell r="N440">
            <v>592905000</v>
          </cell>
          <cell r="O440">
            <v>0.33333333333333331</v>
          </cell>
          <cell r="P440">
            <v>197635000</v>
          </cell>
          <cell r="Q440" t="str">
            <v>交付決定日</v>
          </cell>
          <cell r="R440">
            <v>41699</v>
          </cell>
          <cell r="S440" t="str">
            <v/>
          </cell>
          <cell r="T440">
            <v>842905000</v>
          </cell>
          <cell r="U440">
            <v>592905000</v>
          </cell>
          <cell r="V440">
            <v>0.33333333333333331</v>
          </cell>
          <cell r="W440">
            <v>197635000</v>
          </cell>
          <cell r="X440">
            <v>0</v>
          </cell>
          <cell r="Y440">
            <v>0</v>
          </cell>
          <cell r="Z440" t="str">
            <v>不要</v>
          </cell>
          <cell r="AA440">
            <v>41172</v>
          </cell>
          <cell r="AB440">
            <v>41183</v>
          </cell>
          <cell r="AC440" t="str">
            <v/>
          </cell>
          <cell r="AE440" t="str">
            <v/>
          </cell>
          <cell r="AF440" t="str">
            <v>中間</v>
          </cell>
          <cell r="AG440">
            <v>41207</v>
          </cell>
          <cell r="AH440">
            <v>41208</v>
          </cell>
          <cell r="AI440" t="str">
            <v/>
          </cell>
          <cell r="AJ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t="str">
            <v>交付決定日以降</v>
          </cell>
          <cell r="K441">
            <v>41729</v>
          </cell>
          <cell r="L441" t="str">
            <v/>
          </cell>
          <cell r="M441" t="str">
            <v/>
          </cell>
          <cell r="N441">
            <v>251500000</v>
          </cell>
          <cell r="O441">
            <v>0.33333333333333331</v>
          </cell>
          <cell r="P441">
            <v>83833333</v>
          </cell>
          <cell r="Q441">
            <v>41214</v>
          </cell>
          <cell r="R441">
            <v>41608</v>
          </cell>
          <cell r="S441" t="str">
            <v/>
          </cell>
          <cell r="T441">
            <v>243560000</v>
          </cell>
          <cell r="U441">
            <v>243560000</v>
          </cell>
          <cell r="V441">
            <v>0.33333333333333331</v>
          </cell>
          <cell r="W441">
            <v>81186666</v>
          </cell>
          <cell r="X441">
            <v>7940000</v>
          </cell>
          <cell r="Y441">
            <v>2646667</v>
          </cell>
          <cell r="Z441" t="str">
            <v>不要</v>
          </cell>
          <cell r="AA441">
            <v>41179</v>
          </cell>
          <cell r="AB441">
            <v>41183</v>
          </cell>
          <cell r="AC441" t="str">
            <v/>
          </cell>
          <cell r="AD441" t="str">
            <v>応募時からの減額については、機種変更及び仕様変更によるもの。（METI確認依頼を以てMETIご報告）
※被災地への波及効果精査中。（きちんと記載されているものの意味が通りにくい部分があるため）</v>
          </cell>
          <cell r="AE441" t="str">
            <v/>
          </cell>
          <cell r="AF441" t="str">
            <v>中間</v>
          </cell>
          <cell r="AG441">
            <v>41207</v>
          </cell>
          <cell r="AH441">
            <v>41208</v>
          </cell>
          <cell r="AI441" t="str">
            <v/>
          </cell>
          <cell r="AJ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v>41122</v>
          </cell>
          <cell r="K442">
            <v>41517</v>
          </cell>
          <cell r="L442" t="str">
            <v/>
          </cell>
          <cell r="M442" t="str">
            <v/>
          </cell>
          <cell r="N442">
            <v>237291350</v>
          </cell>
          <cell r="O442">
            <v>0.4</v>
          </cell>
          <cell r="P442">
            <v>94916540</v>
          </cell>
          <cell r="Q442" t="str">
            <v>交付決定日</v>
          </cell>
          <cell r="R442">
            <v>41511</v>
          </cell>
          <cell r="S442" t="str">
            <v/>
          </cell>
          <cell r="T442">
            <v>262291350</v>
          </cell>
          <cell r="U442">
            <v>237291350</v>
          </cell>
          <cell r="V442">
            <v>0.4</v>
          </cell>
          <cell r="W442">
            <v>94916540</v>
          </cell>
          <cell r="X442">
            <v>0</v>
          </cell>
          <cell r="Y442">
            <v>0</v>
          </cell>
          <cell r="Z442" t="str">
            <v>要</v>
          </cell>
          <cell r="AA442">
            <v>41138</v>
          </cell>
          <cell r="AB442">
            <v>41114</v>
          </cell>
          <cell r="AC442">
            <v>41158</v>
          </cell>
          <cell r="AD442" t="str">
            <v>・平成24年4月期決算実績の有無について確認中
【補助対象設備への抵当権の設定】方法等を2012/9/7にお知らせ（高本）</v>
          </cell>
          <cell r="AE442" t="str">
            <v>米山</v>
          </cell>
          <cell r="AF442" t="str">
            <v>高本</v>
          </cell>
          <cell r="AG442">
            <v>41170</v>
          </cell>
          <cell r="AH442">
            <v>41172</v>
          </cell>
          <cell r="AI442">
            <v>41173</v>
          </cell>
          <cell r="AJ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41091</v>
          </cell>
          <cell r="K443">
            <v>41729</v>
          </cell>
          <cell r="L443" t="str">
            <v/>
          </cell>
          <cell r="M443" t="str">
            <v/>
          </cell>
          <cell r="N443">
            <v>51499500</v>
          </cell>
          <cell r="O443">
            <v>0.33333333333333331</v>
          </cell>
          <cell r="P443">
            <v>17166500</v>
          </cell>
          <cell r="Q443">
            <v>41172</v>
          </cell>
          <cell r="R443">
            <v>41729</v>
          </cell>
          <cell r="S443" t="str">
            <v/>
          </cell>
          <cell r="T443">
            <v>54036000</v>
          </cell>
          <cell r="U443">
            <v>51499500</v>
          </cell>
          <cell r="V443">
            <v>0.33333333333333331</v>
          </cell>
          <cell r="W443">
            <v>17166500</v>
          </cell>
          <cell r="X443">
            <v>0</v>
          </cell>
          <cell r="Y443">
            <v>0</v>
          </cell>
          <cell r="Z443" t="str">
            <v>要</v>
          </cell>
          <cell r="AA443">
            <v>41155</v>
          </cell>
          <cell r="AB443">
            <v>41155</v>
          </cell>
          <cell r="AC443">
            <v>41177</v>
          </cell>
          <cell r="AD443" t="str">
            <v/>
          </cell>
          <cell r="AE443" t="str">
            <v>高本</v>
          </cell>
          <cell r="AF443" t="str">
            <v>米山</v>
          </cell>
          <cell r="AG443">
            <v>41184</v>
          </cell>
          <cell r="AH443">
            <v>41180</v>
          </cell>
          <cell r="AI443">
            <v>41194</v>
          </cell>
          <cell r="AJ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41122</v>
          </cell>
          <cell r="K444">
            <v>42094</v>
          </cell>
          <cell r="L444" t="str">
            <v>○</v>
          </cell>
          <cell r="M444" t="str">
            <v/>
          </cell>
          <cell r="N444">
            <v>5970000000</v>
          </cell>
          <cell r="O444">
            <v>0.16666666666666666</v>
          </cell>
          <cell r="P444">
            <v>995000000</v>
          </cell>
          <cell r="Q444">
            <v>41183</v>
          </cell>
          <cell r="R444">
            <v>42094</v>
          </cell>
          <cell r="S444" t="str">
            <v>○</v>
          </cell>
          <cell r="T444">
            <v>5970000000</v>
          </cell>
          <cell r="U444">
            <v>5970000000</v>
          </cell>
          <cell r="V444">
            <v>0.16666666666666666</v>
          </cell>
          <cell r="W444">
            <v>995000000</v>
          </cell>
          <cell r="X444">
            <v>0</v>
          </cell>
          <cell r="Y444">
            <v>0</v>
          </cell>
          <cell r="Z444" t="str">
            <v>不要</v>
          </cell>
          <cell r="AA444">
            <v>41163</v>
          </cell>
          <cell r="AB444">
            <v>41124</v>
          </cell>
          <cell r="AC444">
            <v>41165</v>
          </cell>
          <cell r="AD444" t="str">
            <v>・担当者変更連絡。
・期間延長申請受理→METI確認済み</v>
          </cell>
          <cell r="AE444" t="str">
            <v>高本</v>
          </cell>
          <cell r="AF444" t="str">
            <v>米山</v>
          </cell>
          <cell r="AG444">
            <v>41170</v>
          </cell>
          <cell r="AH444">
            <v>41170</v>
          </cell>
          <cell r="AI444">
            <v>41176</v>
          </cell>
          <cell r="AJ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41122</v>
          </cell>
          <cell r="K445">
            <v>41729</v>
          </cell>
          <cell r="L445" t="str">
            <v/>
          </cell>
          <cell r="M445" t="str">
            <v/>
          </cell>
          <cell r="N445">
            <v>175000000</v>
          </cell>
          <cell r="O445">
            <v>0.33333333333333331</v>
          </cell>
          <cell r="P445">
            <v>58333333</v>
          </cell>
          <cell r="Q445">
            <v>41183</v>
          </cell>
          <cell r="R445">
            <v>41729</v>
          </cell>
          <cell r="S445" t="str">
            <v/>
          </cell>
          <cell r="T445">
            <v>240400000</v>
          </cell>
          <cell r="U445">
            <v>175000000</v>
          </cell>
          <cell r="V445">
            <v>0.33333333333333331</v>
          </cell>
          <cell r="W445">
            <v>58333333</v>
          </cell>
          <cell r="X445">
            <v>0</v>
          </cell>
          <cell r="Y445">
            <v>0</v>
          </cell>
          <cell r="Z445" t="str">
            <v>要</v>
          </cell>
          <cell r="AA445">
            <v>41164</v>
          </cell>
          <cell r="AB445">
            <v>41170</v>
          </cell>
          <cell r="AC445" t="str">
            <v/>
          </cell>
          <cell r="AD445" t="str">
            <v/>
          </cell>
          <cell r="AE445" t="str">
            <v/>
          </cell>
          <cell r="AF445" t="str">
            <v/>
          </cell>
          <cell r="AG445">
            <v>41207</v>
          </cell>
          <cell r="AH445">
            <v>41204</v>
          </cell>
          <cell r="AI445" t="str">
            <v/>
          </cell>
          <cell r="AJ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41321</v>
          </cell>
          <cell r="K446">
            <v>41501</v>
          </cell>
          <cell r="L446" t="str">
            <v/>
          </cell>
          <cell r="M446" t="str">
            <v/>
          </cell>
          <cell r="N446">
            <v>130000000</v>
          </cell>
          <cell r="O446">
            <v>0.4</v>
          </cell>
          <cell r="P446">
            <v>52000000</v>
          </cell>
          <cell r="Q446">
            <v>41244</v>
          </cell>
          <cell r="R446">
            <v>41501</v>
          </cell>
          <cell r="S446" t="str">
            <v/>
          </cell>
          <cell r="T446">
            <v>146000000</v>
          </cell>
          <cell r="U446">
            <v>130000000</v>
          </cell>
          <cell r="V446">
            <v>0.4</v>
          </cell>
          <cell r="W446">
            <v>52000000</v>
          </cell>
          <cell r="X446">
            <v>0</v>
          </cell>
          <cell r="Y446">
            <v>0</v>
          </cell>
          <cell r="Z446" t="str">
            <v>不要</v>
          </cell>
          <cell r="AA446">
            <v>41180</v>
          </cell>
          <cell r="AB446">
            <v>41180</v>
          </cell>
          <cell r="AC446">
            <v>41197</v>
          </cell>
          <cell r="AD446" t="str">
            <v/>
          </cell>
          <cell r="AE446" t="str">
            <v>高本</v>
          </cell>
          <cell r="AF446" t="str">
            <v>徳重</v>
          </cell>
          <cell r="AG446">
            <v>41207</v>
          </cell>
          <cell r="AH446">
            <v>41200</v>
          </cell>
          <cell r="AI446" t="str">
            <v/>
          </cell>
          <cell r="AJ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41729</v>
          </cell>
          <cell r="L447" t="str">
            <v/>
          </cell>
          <cell r="M447" t="str">
            <v/>
          </cell>
          <cell r="N447">
            <v>6770538000</v>
          </cell>
          <cell r="O447">
            <v>0.16666666666666666</v>
          </cell>
          <cell r="P447">
            <v>1128423000</v>
          </cell>
          <cell r="Q447">
            <v>41153</v>
          </cell>
          <cell r="R447">
            <v>42094</v>
          </cell>
          <cell r="S447" t="str">
            <v>○</v>
          </cell>
          <cell r="T447">
            <v>10280000000</v>
          </cell>
          <cell r="U447">
            <v>6770538000</v>
          </cell>
          <cell r="V447">
            <v>0.16666666666666666</v>
          </cell>
          <cell r="W447">
            <v>1128422985</v>
          </cell>
          <cell r="X447">
            <v>0</v>
          </cell>
          <cell r="Y447">
            <v>15</v>
          </cell>
          <cell r="Z447" t="str">
            <v>要</v>
          </cell>
          <cell r="AA447">
            <v>41124</v>
          </cell>
          <cell r="AB447">
            <v>41127</v>
          </cell>
          <cell r="AC447">
            <v>41148</v>
          </cell>
          <cell r="AD447" t="str">
            <v>事業完了がH26年3月末を越える旨、METI確認済。</v>
          </cell>
          <cell r="AE447" t="str">
            <v/>
          </cell>
          <cell r="AF447" t="str">
            <v>中間</v>
          </cell>
          <cell r="AG447">
            <v>41155</v>
          </cell>
          <cell r="AH447">
            <v>41152</v>
          </cell>
          <cell r="AI447">
            <v>41159</v>
          </cell>
          <cell r="AJ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v>41244</v>
          </cell>
          <cell r="K448">
            <v>42094</v>
          </cell>
          <cell r="L448" t="str">
            <v>○</v>
          </cell>
          <cell r="M448" t="str">
            <v/>
          </cell>
          <cell r="N448">
            <v>945368000</v>
          </cell>
          <cell r="O448">
            <v>0.25</v>
          </cell>
          <cell r="P448">
            <v>236342000</v>
          </cell>
          <cell r="Q448" t="str">
            <v/>
          </cell>
          <cell r="R448" t="str">
            <v/>
          </cell>
          <cell r="S448" t="str">
            <v/>
          </cell>
          <cell r="T448" t="str">
            <v/>
          </cell>
          <cell r="U448" t="str">
            <v/>
          </cell>
          <cell r="V448">
            <v>0.25</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v>41142</v>
          </cell>
          <cell r="K449">
            <v>41729</v>
          </cell>
          <cell r="L449" t="str">
            <v/>
          </cell>
          <cell r="M449" t="str">
            <v/>
          </cell>
          <cell r="N449">
            <v>921600000</v>
          </cell>
          <cell r="O449">
            <v>0.16666666666666666</v>
          </cell>
          <cell r="P449">
            <v>153600000</v>
          </cell>
          <cell r="Q449" t="str">
            <v/>
          </cell>
          <cell r="R449" t="str">
            <v/>
          </cell>
          <cell r="S449" t="str">
            <v/>
          </cell>
          <cell r="T449" t="str">
            <v/>
          </cell>
          <cell r="U449" t="str">
            <v/>
          </cell>
          <cell r="V449">
            <v>0.16666666666666666</v>
          </cell>
          <cell r="W449" t="str">
            <v/>
          </cell>
          <cell r="X449" t="str">
            <v/>
          </cell>
          <cell r="Y449" t="str">
            <v/>
          </cell>
          <cell r="Z449" t="str">
            <v>不要</v>
          </cell>
          <cell r="AA449" t="str">
            <v/>
          </cell>
          <cell r="AB449">
            <v>41176</v>
          </cell>
          <cell r="AC449" t="str">
            <v/>
          </cell>
          <cell r="AD449" t="str">
            <v>・「IT化推進（電子手順書）」は補助対象外。</v>
          </cell>
          <cell r="AE449" t="str">
            <v/>
          </cell>
          <cell r="AF449" t="str">
            <v/>
          </cell>
          <cell r="AG449" t="str">
            <v/>
          </cell>
          <cell r="AH449" t="str">
            <v/>
          </cell>
          <cell r="AI449" t="str">
            <v/>
          </cell>
          <cell r="AJ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41122</v>
          </cell>
          <cell r="K450">
            <v>41243</v>
          </cell>
          <cell r="L450" t="str">
            <v/>
          </cell>
          <cell r="M450" t="str">
            <v/>
          </cell>
          <cell r="N450">
            <v>176500000</v>
          </cell>
          <cell r="O450">
            <v>0.33333333333333331</v>
          </cell>
          <cell r="P450">
            <v>58833333</v>
          </cell>
          <cell r="Q450">
            <v>41145</v>
          </cell>
          <cell r="R450">
            <v>41243</v>
          </cell>
          <cell r="S450" t="str">
            <v/>
          </cell>
          <cell r="T450">
            <v>176500000</v>
          </cell>
          <cell r="U450">
            <v>176500000</v>
          </cell>
          <cell r="V450">
            <v>0.33333333333333331</v>
          </cell>
          <cell r="W450">
            <v>58833333</v>
          </cell>
          <cell r="X450">
            <v>0</v>
          </cell>
          <cell r="Y450">
            <v>0</v>
          </cell>
          <cell r="Z450" t="str">
            <v>要</v>
          </cell>
          <cell r="AA450">
            <v>41124</v>
          </cell>
          <cell r="AB450">
            <v>41127</v>
          </cell>
          <cell r="AC450">
            <v>41136</v>
          </cell>
          <cell r="AD450" t="str">
            <v/>
          </cell>
          <cell r="AE450" t="str">
            <v/>
          </cell>
          <cell r="AF450" t="str">
            <v>中間</v>
          </cell>
          <cell r="AG450">
            <v>41170</v>
          </cell>
          <cell r="AH450">
            <v>41170</v>
          </cell>
          <cell r="AI450">
            <v>41173</v>
          </cell>
          <cell r="AJ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41122</v>
          </cell>
          <cell r="K451">
            <v>41305</v>
          </cell>
          <cell r="L451" t="str">
            <v/>
          </cell>
          <cell r="M451" t="str">
            <v/>
          </cell>
          <cell r="N451">
            <v>100180000</v>
          </cell>
          <cell r="O451">
            <v>0.33333333333333331</v>
          </cell>
          <cell r="P451">
            <v>33393333</v>
          </cell>
          <cell r="Q451">
            <v>41131</v>
          </cell>
          <cell r="R451">
            <v>41263</v>
          </cell>
          <cell r="S451" t="str">
            <v/>
          </cell>
          <cell r="T451">
            <v>100180000</v>
          </cell>
          <cell r="U451">
            <v>100180000</v>
          </cell>
          <cell r="V451">
            <v>0.33333333333333331</v>
          </cell>
          <cell r="W451">
            <v>33390000</v>
          </cell>
          <cell r="X451">
            <v>0</v>
          </cell>
          <cell r="Y451">
            <v>3333</v>
          </cell>
          <cell r="Z451" t="str">
            <v>不要</v>
          </cell>
          <cell r="AA451">
            <v>41144</v>
          </cell>
          <cell r="AB451">
            <v>41115</v>
          </cell>
          <cell r="AC451">
            <v>41148</v>
          </cell>
          <cell r="AD451" t="str">
            <v/>
          </cell>
          <cell r="AE451" t="str">
            <v/>
          </cell>
          <cell r="AF451" t="str">
            <v>中間</v>
          </cell>
          <cell r="AG451">
            <v>41155</v>
          </cell>
          <cell r="AH451">
            <v>41156</v>
          </cell>
          <cell r="AI451">
            <v>41159</v>
          </cell>
          <cell r="AJ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41699</v>
          </cell>
          <cell r="L452" t="str">
            <v/>
          </cell>
          <cell r="M452" t="str">
            <v/>
          </cell>
          <cell r="N452">
            <v>1988000000</v>
          </cell>
          <cell r="O452">
            <v>0.33333333333333331</v>
          </cell>
          <cell r="P452">
            <v>662666666</v>
          </cell>
          <cell r="Q452">
            <v>41306</v>
          </cell>
          <cell r="R452">
            <v>41729</v>
          </cell>
          <cell r="S452" t="str">
            <v/>
          </cell>
          <cell r="T452">
            <v>2310500000</v>
          </cell>
          <cell r="U452">
            <v>1910500000</v>
          </cell>
          <cell r="V452">
            <v>0.33333333333333331</v>
          </cell>
          <cell r="W452">
            <v>636833000</v>
          </cell>
          <cell r="X452">
            <v>77500000</v>
          </cell>
          <cell r="Y452">
            <v>25833666</v>
          </cell>
          <cell r="Z452" t="str">
            <v>要</v>
          </cell>
          <cell r="AA452">
            <v>41197</v>
          </cell>
          <cell r="AB452">
            <v>41176</v>
          </cell>
          <cell r="AC452">
            <v>41201</v>
          </cell>
          <cell r="AD452" t="str">
            <v>交付申請書到着（先に交付決定連絡済み）</v>
          </cell>
          <cell r="AE452" t="str">
            <v>高本</v>
          </cell>
          <cell r="AF452" t="str">
            <v>徳重</v>
          </cell>
          <cell r="AH452">
            <v>41199</v>
          </cell>
          <cell r="AI452" t="str">
            <v/>
          </cell>
          <cell r="AJ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41122</v>
          </cell>
          <cell r="K453">
            <v>41729</v>
          </cell>
          <cell r="L453" t="str">
            <v/>
          </cell>
          <cell r="M453" t="str">
            <v/>
          </cell>
          <cell r="N453">
            <v>45000000000</v>
          </cell>
          <cell r="O453">
            <v>0.2</v>
          </cell>
          <cell r="P453">
            <v>9000000000</v>
          </cell>
          <cell r="Q453">
            <v>41176</v>
          </cell>
          <cell r="R453">
            <v>41729</v>
          </cell>
          <cell r="S453" t="str">
            <v/>
          </cell>
          <cell r="T453">
            <v>45000000000</v>
          </cell>
          <cell r="U453">
            <v>45000000000</v>
          </cell>
          <cell r="V453">
            <v>0.2</v>
          </cell>
          <cell r="W453">
            <v>9000000000</v>
          </cell>
          <cell r="X453">
            <v>0</v>
          </cell>
          <cell r="Y453">
            <v>0</v>
          </cell>
          <cell r="Z453" t="str">
            <v>要</v>
          </cell>
          <cell r="AA453">
            <v>41145</v>
          </cell>
          <cell r="AB453">
            <v>41148</v>
          </cell>
          <cell r="AC453">
            <v>41166</v>
          </cell>
          <cell r="AD453" t="str">
            <v>・サンディスクのみH21年度～23年度すべて黒字。収益納付方法については確認中。
⇒サンディスクのみ収益納付有。METI田枝様確認。</v>
          </cell>
          <cell r="AE453" t="str">
            <v>高本</v>
          </cell>
          <cell r="AF453" t="str">
            <v>米山</v>
          </cell>
          <cell r="AG453">
            <v>41170</v>
          </cell>
          <cell r="AH453">
            <v>41171</v>
          </cell>
          <cell r="AI453" t="str">
            <v/>
          </cell>
          <cell r="AJ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41122</v>
          </cell>
          <cell r="K454">
            <v>41729</v>
          </cell>
          <cell r="L454" t="str">
            <v/>
          </cell>
          <cell r="M454" t="str">
            <v/>
          </cell>
          <cell r="N454">
            <v>1531174000</v>
          </cell>
          <cell r="O454">
            <v>0.33333333333333331</v>
          </cell>
          <cell r="P454">
            <v>510391333</v>
          </cell>
          <cell r="Q454">
            <v>41153</v>
          </cell>
          <cell r="R454">
            <v>41729</v>
          </cell>
          <cell r="S454" t="str">
            <v/>
          </cell>
          <cell r="T454">
            <v>2296174000</v>
          </cell>
          <cell r="U454">
            <v>1531174000</v>
          </cell>
          <cell r="V454">
            <v>0.33333333333333331</v>
          </cell>
          <cell r="W454">
            <v>510391333</v>
          </cell>
          <cell r="X454">
            <v>0</v>
          </cell>
          <cell r="Y454">
            <v>0</v>
          </cell>
          <cell r="Z454" t="str">
            <v>不要</v>
          </cell>
          <cell r="AA454">
            <v>41143</v>
          </cell>
          <cell r="AB454">
            <v>41149</v>
          </cell>
          <cell r="AC454" t="str">
            <v/>
          </cell>
          <cell r="AD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E454" t="str">
            <v/>
          </cell>
          <cell r="AF454" t="str">
            <v>中間</v>
          </cell>
          <cell r="AG454">
            <v>41170</v>
          </cell>
          <cell r="AH454">
            <v>41172</v>
          </cell>
          <cell r="AI454">
            <v>41173</v>
          </cell>
          <cell r="AJ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v>41273</v>
          </cell>
          <cell r="K455">
            <v>41718</v>
          </cell>
          <cell r="L455" t="str">
            <v/>
          </cell>
          <cell r="M455" t="str">
            <v/>
          </cell>
          <cell r="N455">
            <v>4555000000</v>
          </cell>
          <cell r="O455">
            <v>0.25</v>
          </cell>
          <cell r="P455">
            <v>1138750000</v>
          </cell>
          <cell r="Q455" t="str">
            <v/>
          </cell>
          <cell r="R455" t="str">
            <v/>
          </cell>
          <cell r="S455" t="str">
            <v/>
          </cell>
          <cell r="T455" t="str">
            <v/>
          </cell>
          <cell r="U455" t="str">
            <v/>
          </cell>
          <cell r="V455">
            <v>0.25</v>
          </cell>
          <cell r="W455" t="str">
            <v/>
          </cell>
          <cell r="X455" t="str">
            <v/>
          </cell>
          <cell r="Y455" t="str">
            <v/>
          </cell>
          <cell r="Z455" t="str">
            <v>不要</v>
          </cell>
          <cell r="AA455" t="str">
            <v/>
          </cell>
          <cell r="AB455">
            <v>41178</v>
          </cell>
          <cell r="AC455" t="str">
            <v/>
          </cell>
          <cell r="AD455" t="str">
            <v>・派遣雇用を含んでいたので、雇用減（点数影響無し）</v>
          </cell>
          <cell r="AE455" t="str">
            <v/>
          </cell>
          <cell r="AF455" t="str">
            <v>中間</v>
          </cell>
          <cell r="AG455" t="str">
            <v/>
          </cell>
          <cell r="AH455" t="str">
            <v/>
          </cell>
          <cell r="AI455" t="str">
            <v/>
          </cell>
          <cell r="AJ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v>41122</v>
          </cell>
          <cell r="K456">
            <v>41729</v>
          </cell>
          <cell r="L456" t="str">
            <v/>
          </cell>
          <cell r="M456" t="str">
            <v/>
          </cell>
          <cell r="N456">
            <v>991000000</v>
          </cell>
          <cell r="O456">
            <v>0.4</v>
          </cell>
          <cell r="P456">
            <v>396400000</v>
          </cell>
          <cell r="Q456" t="str">
            <v/>
          </cell>
          <cell r="R456" t="str">
            <v/>
          </cell>
          <cell r="S456" t="str">
            <v/>
          </cell>
          <cell r="T456" t="str">
            <v/>
          </cell>
          <cell r="U456" t="str">
            <v/>
          </cell>
          <cell r="V456">
            <v>0.4</v>
          </cell>
          <cell r="W456" t="str">
            <v/>
          </cell>
          <cell r="X456" t="str">
            <v/>
          </cell>
          <cell r="Y456" t="str">
            <v/>
          </cell>
          <cell r="Z456" t="str">
            <v/>
          </cell>
          <cell r="AA456" t="str">
            <v/>
          </cell>
          <cell r="AB456">
            <v>41179</v>
          </cell>
          <cell r="AC456" t="str">
            <v/>
          </cell>
          <cell r="AD456" t="str">
            <v/>
          </cell>
          <cell r="AE456" t="str">
            <v>米山</v>
          </cell>
          <cell r="AF456" t="str">
            <v>高本</v>
          </cell>
          <cell r="AG456" t="str">
            <v/>
          </cell>
          <cell r="AH456" t="str">
            <v/>
          </cell>
          <cell r="AI456" t="str">
            <v/>
          </cell>
          <cell r="AJ456" t="str">
            <v/>
          </cell>
        </row>
        <row r="457">
          <cell r="B457" t="str">
            <v>B2095</v>
          </cell>
          <cell r="C457" t="str">
            <v>B</v>
          </cell>
          <cell r="D457" t="str">
            <v>二次</v>
          </cell>
          <cell r="E457" t="str">
            <v>株式会社岡野エレクトロニクス</v>
          </cell>
          <cell r="F457" t="str">
            <v>WL-CSPﾃｰﾋﾟﾝｸﾞ品生産拡大に伴う設備投資について</v>
          </cell>
          <cell r="G457" t="str">
            <v>中小企業</v>
          </cell>
          <cell r="H457" t="str">
            <v>高本</v>
          </cell>
          <cell r="I457" t="str">
            <v>秋葉</v>
          </cell>
          <cell r="J457">
            <v>41120</v>
          </cell>
          <cell r="K457">
            <v>41182</v>
          </cell>
          <cell r="L457" t="str">
            <v/>
          </cell>
          <cell r="M457" t="str">
            <v/>
          </cell>
          <cell r="N457">
            <v>156000000</v>
          </cell>
          <cell r="O457">
            <v>0.4</v>
          </cell>
          <cell r="P457">
            <v>62400000</v>
          </cell>
          <cell r="Q457">
            <v>41212</v>
          </cell>
          <cell r="R457">
            <v>41273</v>
          </cell>
          <cell r="S457" t="str">
            <v/>
          </cell>
          <cell r="T457">
            <v>156000000</v>
          </cell>
          <cell r="U457">
            <v>156000000</v>
          </cell>
          <cell r="V457">
            <v>0.4</v>
          </cell>
          <cell r="W457">
            <v>62400000</v>
          </cell>
          <cell r="X457">
            <v>0</v>
          </cell>
          <cell r="Y457">
            <v>0</v>
          </cell>
          <cell r="Z457" t="str">
            <v>不要</v>
          </cell>
          <cell r="AA457">
            <v>41185</v>
          </cell>
          <cell r="AB457">
            <v>41193</v>
          </cell>
          <cell r="AC457">
            <v>41193</v>
          </cell>
          <cell r="AD457" t="str">
            <v>・交付申請書は到着済。（先に交付決定日を連絡済み）</v>
          </cell>
          <cell r="AE457" t="str">
            <v>高本</v>
          </cell>
          <cell r="AF457" t="str">
            <v>秋葉</v>
          </cell>
          <cell r="AG457">
            <v>41207</v>
          </cell>
          <cell r="AH457">
            <v>41197</v>
          </cell>
          <cell r="AI457" t="str">
            <v/>
          </cell>
          <cell r="AJ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41183</v>
          </cell>
          <cell r="K458">
            <v>41729</v>
          </cell>
          <cell r="L458" t="str">
            <v/>
          </cell>
          <cell r="M458" t="str">
            <v/>
          </cell>
          <cell r="N458">
            <v>599827200</v>
          </cell>
          <cell r="O458">
            <v>0.16666666666666666</v>
          </cell>
          <cell r="P458">
            <v>99971200</v>
          </cell>
          <cell r="Q458">
            <v>41228</v>
          </cell>
          <cell r="R458">
            <v>41718</v>
          </cell>
          <cell r="S458" t="str">
            <v/>
          </cell>
          <cell r="T458">
            <v>599827200</v>
          </cell>
          <cell r="U458">
            <v>585877200</v>
          </cell>
          <cell r="V458">
            <v>0.16666666666666666</v>
          </cell>
          <cell r="W458">
            <v>97646200</v>
          </cell>
          <cell r="X458">
            <v>13950000</v>
          </cell>
          <cell r="Y458">
            <v>2325000</v>
          </cell>
          <cell r="Z458" t="str">
            <v>不要</v>
          </cell>
          <cell r="AA458">
            <v>41180</v>
          </cell>
          <cell r="AB458">
            <v>41183</v>
          </cell>
          <cell r="AC458">
            <v>41197</v>
          </cell>
          <cell r="AD458" t="str">
            <v>応募時からの減額については、補助対象外設備を除外したことによるもの。（METI確認依頼を以てMETIご報告）
※被災地への波及効果については要精査</v>
          </cell>
          <cell r="AE458" t="str">
            <v>高本</v>
          </cell>
          <cell r="AF458" t="str">
            <v>米山</v>
          </cell>
          <cell r="AG458">
            <v>41207</v>
          </cell>
          <cell r="AH458">
            <v>41197</v>
          </cell>
          <cell r="AI458" t="str">
            <v/>
          </cell>
          <cell r="AJ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v>41214</v>
          </cell>
          <cell r="K459">
            <v>41729</v>
          </cell>
          <cell r="L459" t="str">
            <v/>
          </cell>
          <cell r="M459" t="str">
            <v/>
          </cell>
          <cell r="N459">
            <v>560000000</v>
          </cell>
          <cell r="O459">
            <v>0.25</v>
          </cell>
          <cell r="P459">
            <v>140000000</v>
          </cell>
          <cell r="Q459" t="str">
            <v/>
          </cell>
          <cell r="R459" t="str">
            <v/>
          </cell>
          <cell r="S459" t="str">
            <v/>
          </cell>
          <cell r="T459" t="str">
            <v/>
          </cell>
          <cell r="U459" t="str">
            <v/>
          </cell>
          <cell r="V459">
            <v>0.25</v>
          </cell>
          <cell r="W459" t="str">
            <v/>
          </cell>
          <cell r="X459" t="str">
            <v/>
          </cell>
          <cell r="Y459" t="str">
            <v/>
          </cell>
          <cell r="Z459" t="str">
            <v/>
          </cell>
          <cell r="AA459" t="str">
            <v/>
          </cell>
          <cell r="AB459">
            <v>41180</v>
          </cell>
          <cell r="AC459" t="str">
            <v>○</v>
          </cell>
          <cell r="AD459" t="str">
            <v/>
          </cell>
          <cell r="AE459" t="str">
            <v/>
          </cell>
          <cell r="AF459" t="str">
            <v>中間</v>
          </cell>
          <cell r="AG459" t="str">
            <v/>
          </cell>
          <cell r="AH459" t="str">
            <v/>
          </cell>
          <cell r="AI459" t="str">
            <v/>
          </cell>
          <cell r="AJ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41183</v>
          </cell>
          <cell r="K460">
            <v>41698</v>
          </cell>
          <cell r="L460" t="str">
            <v/>
          </cell>
          <cell r="M460" t="str">
            <v/>
          </cell>
          <cell r="N460">
            <v>299300000</v>
          </cell>
          <cell r="O460">
            <v>0.16666666666666666</v>
          </cell>
          <cell r="P460">
            <v>49883333</v>
          </cell>
          <cell r="Q460">
            <v>41187</v>
          </cell>
          <cell r="R460">
            <v>41690</v>
          </cell>
          <cell r="S460" t="str">
            <v/>
          </cell>
          <cell r="T460">
            <v>314265000</v>
          </cell>
          <cell r="U460">
            <v>299300000</v>
          </cell>
          <cell r="V460">
            <v>0.16666666666666666</v>
          </cell>
          <cell r="W460">
            <v>49883326</v>
          </cell>
          <cell r="X460">
            <v>0</v>
          </cell>
          <cell r="Y460">
            <v>7</v>
          </cell>
          <cell r="Z460" t="str">
            <v>不要</v>
          </cell>
          <cell r="AA460">
            <v>41159</v>
          </cell>
          <cell r="AB460">
            <v>41170</v>
          </cell>
          <cell r="AC460">
            <v>41170</v>
          </cell>
          <cell r="AD460" t="str">
            <v/>
          </cell>
          <cell r="AE460" t="str">
            <v>高本</v>
          </cell>
          <cell r="AF460" t="str">
            <v/>
          </cell>
          <cell r="AG460">
            <v>41207</v>
          </cell>
          <cell r="AH460">
            <v>41185</v>
          </cell>
          <cell r="AI460" t="str">
            <v/>
          </cell>
          <cell r="AJ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v>41120</v>
          </cell>
          <cell r="K461">
            <v>41305</v>
          </cell>
          <cell r="L461" t="str">
            <v/>
          </cell>
          <cell r="M461" t="str">
            <v/>
          </cell>
          <cell r="N461">
            <v>75000000</v>
          </cell>
          <cell r="O461">
            <v>0.33333333333333331</v>
          </cell>
          <cell r="P461">
            <v>25000000</v>
          </cell>
          <cell r="Q461" t="str">
            <v/>
          </cell>
          <cell r="R461" t="str">
            <v/>
          </cell>
          <cell r="S461" t="str">
            <v/>
          </cell>
          <cell r="T461" t="str">
            <v/>
          </cell>
          <cell r="U461" t="str">
            <v/>
          </cell>
          <cell r="V461">
            <v>0.33333333333333331</v>
          </cell>
          <cell r="W461" t="str">
            <v/>
          </cell>
          <cell r="X461" t="str">
            <v/>
          </cell>
          <cell r="Y461" t="str">
            <v/>
          </cell>
          <cell r="Z461" t="str">
            <v>不要</v>
          </cell>
          <cell r="AA461" t="str">
            <v/>
          </cell>
          <cell r="AB461">
            <v>41193</v>
          </cell>
          <cell r="AC461" t="str">
            <v/>
          </cell>
          <cell r="AD461" t="str">
            <v/>
          </cell>
          <cell r="AE461" t="str">
            <v/>
          </cell>
          <cell r="AF461" t="str">
            <v>中間</v>
          </cell>
          <cell r="AG461" t="str">
            <v/>
          </cell>
          <cell r="AH461" t="str">
            <v/>
          </cell>
          <cell r="AI461" t="str">
            <v/>
          </cell>
          <cell r="AJ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v>41364</v>
          </cell>
          <cell r="K462">
            <v>41548</v>
          </cell>
          <cell r="L462" t="str">
            <v/>
          </cell>
          <cell r="M462" t="str">
            <v/>
          </cell>
          <cell r="N462">
            <v>370959000</v>
          </cell>
          <cell r="O462">
            <v>0.25</v>
          </cell>
          <cell r="P462">
            <v>92739750</v>
          </cell>
          <cell r="Q462" t="str">
            <v/>
          </cell>
          <cell r="R462" t="str">
            <v/>
          </cell>
          <cell r="S462" t="str">
            <v/>
          </cell>
          <cell r="T462" t="str">
            <v/>
          </cell>
          <cell r="U462" t="str">
            <v/>
          </cell>
          <cell r="V462">
            <v>0.25</v>
          </cell>
          <cell r="W462" t="str">
            <v/>
          </cell>
          <cell r="X462" t="str">
            <v/>
          </cell>
          <cell r="Y462" t="str">
            <v/>
          </cell>
          <cell r="Z462" t="str">
            <v>要</v>
          </cell>
          <cell r="AA462" t="str">
            <v/>
          </cell>
          <cell r="AB462">
            <v>41177</v>
          </cell>
          <cell r="AC462" t="str">
            <v/>
          </cell>
          <cell r="AD462" t="str">
            <v/>
          </cell>
          <cell r="AE462" t="str">
            <v/>
          </cell>
          <cell r="AF462" t="str">
            <v>中間</v>
          </cell>
          <cell r="AG462" t="str">
            <v/>
          </cell>
          <cell r="AH462" t="str">
            <v/>
          </cell>
          <cell r="AI462" t="str">
            <v/>
          </cell>
          <cell r="AJ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v>41244</v>
          </cell>
          <cell r="K463">
            <v>41729</v>
          </cell>
          <cell r="L463" t="str">
            <v/>
          </cell>
          <cell r="M463" t="str">
            <v/>
          </cell>
          <cell r="N463">
            <v>91000000</v>
          </cell>
          <cell r="O463">
            <v>0.4</v>
          </cell>
          <cell r="P463">
            <v>36400000</v>
          </cell>
          <cell r="Q463" t="str">
            <v/>
          </cell>
          <cell r="R463" t="str">
            <v/>
          </cell>
          <cell r="S463" t="str">
            <v/>
          </cell>
          <cell r="T463" t="str">
            <v/>
          </cell>
          <cell r="U463" t="str">
            <v/>
          </cell>
          <cell r="V463">
            <v>0.4</v>
          </cell>
          <cell r="W463" t="str">
            <v/>
          </cell>
          <cell r="X463" t="str">
            <v/>
          </cell>
          <cell r="Y463" t="str">
            <v/>
          </cell>
          <cell r="Z463" t="str">
            <v>不要</v>
          </cell>
          <cell r="AA463" t="str">
            <v/>
          </cell>
          <cell r="AB463">
            <v>41180</v>
          </cell>
          <cell r="AC463" t="str">
            <v/>
          </cell>
          <cell r="AD463" t="str">
            <v/>
          </cell>
          <cell r="AE463" t="str">
            <v/>
          </cell>
          <cell r="AF463" t="str">
            <v>中間</v>
          </cell>
          <cell r="AG463" t="str">
            <v/>
          </cell>
          <cell r="AH463" t="str">
            <v/>
          </cell>
          <cell r="AI463" t="str">
            <v/>
          </cell>
          <cell r="AJ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41152</v>
          </cell>
          <cell r="K464">
            <v>41729</v>
          </cell>
          <cell r="L464" t="str">
            <v/>
          </cell>
          <cell r="M464" t="str">
            <v/>
          </cell>
          <cell r="N464">
            <v>2893200000</v>
          </cell>
          <cell r="O464">
            <v>0.25</v>
          </cell>
          <cell r="P464">
            <v>723300000</v>
          </cell>
          <cell r="Q464">
            <v>41167</v>
          </cell>
          <cell r="R464">
            <v>41729</v>
          </cell>
          <cell r="S464" t="str">
            <v/>
          </cell>
          <cell r="T464">
            <v>3483200000</v>
          </cell>
          <cell r="U464">
            <v>2893200000</v>
          </cell>
          <cell r="V464">
            <v>0.25</v>
          </cell>
          <cell r="W464">
            <v>723300000</v>
          </cell>
          <cell r="X464">
            <v>0</v>
          </cell>
          <cell r="Y464">
            <v>0</v>
          </cell>
          <cell r="Z464" t="str">
            <v>不要</v>
          </cell>
          <cell r="AA464">
            <v>41148</v>
          </cell>
          <cell r="AB464">
            <v>41149</v>
          </cell>
          <cell r="AC464" t="str">
            <v/>
          </cell>
          <cell r="AD464" t="str">
            <v/>
          </cell>
          <cell r="AE464" t="str">
            <v/>
          </cell>
          <cell r="AF464" t="str">
            <v/>
          </cell>
          <cell r="AG464">
            <v>41170</v>
          </cell>
          <cell r="AH464">
            <v>41172</v>
          </cell>
          <cell r="AI464">
            <v>41173</v>
          </cell>
          <cell r="AJ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41122</v>
          </cell>
          <cell r="K465">
            <v>41729</v>
          </cell>
          <cell r="L465" t="str">
            <v/>
          </cell>
          <cell r="M465" t="str">
            <v/>
          </cell>
          <cell r="N465">
            <v>1194000000</v>
          </cell>
          <cell r="O465">
            <v>0.33333333333333331</v>
          </cell>
          <cell r="P465">
            <v>398000000</v>
          </cell>
          <cell r="Q465">
            <v>41183</v>
          </cell>
          <cell r="R465">
            <v>41729</v>
          </cell>
          <cell r="S465" t="str">
            <v/>
          </cell>
          <cell r="T465">
            <v>1515000000</v>
          </cell>
          <cell r="U465">
            <v>1194000000</v>
          </cell>
          <cell r="V465">
            <v>0.33333333333333331</v>
          </cell>
          <cell r="W465">
            <v>398000000</v>
          </cell>
          <cell r="X465">
            <v>0</v>
          </cell>
          <cell r="Y465">
            <v>0</v>
          </cell>
          <cell r="Z465" t="str">
            <v>不要</v>
          </cell>
          <cell r="AA465">
            <v>41176</v>
          </cell>
          <cell r="AB465">
            <v>41173</v>
          </cell>
          <cell r="AC465" t="str">
            <v/>
          </cell>
          <cell r="AD465" t="str">
            <v>・「フォークリフト」は補助対象外。</v>
          </cell>
          <cell r="AE465" t="str">
            <v>高本</v>
          </cell>
          <cell r="AF465" t="str">
            <v>米山</v>
          </cell>
          <cell r="AG465">
            <v>41200</v>
          </cell>
          <cell r="AH465">
            <v>41191</v>
          </cell>
          <cell r="AI465">
            <v>41204</v>
          </cell>
          <cell r="AJ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v>41122</v>
          </cell>
          <cell r="K466">
            <v>41729</v>
          </cell>
          <cell r="L466" t="str">
            <v/>
          </cell>
          <cell r="M466" t="str">
            <v/>
          </cell>
          <cell r="N466">
            <v>192000000</v>
          </cell>
          <cell r="O466">
            <v>0.33333333333333331</v>
          </cell>
          <cell r="P466">
            <v>64000000</v>
          </cell>
          <cell r="Q466" t="str">
            <v/>
          </cell>
          <cell r="R466" t="str">
            <v/>
          </cell>
          <cell r="S466" t="str">
            <v/>
          </cell>
          <cell r="T466" t="str">
            <v/>
          </cell>
          <cell r="U466" t="str">
            <v/>
          </cell>
          <cell r="V466">
            <v>0.33333333333333331</v>
          </cell>
          <cell r="W466" t="str">
            <v/>
          </cell>
          <cell r="X466" t="str">
            <v/>
          </cell>
          <cell r="Y466" t="str">
            <v/>
          </cell>
          <cell r="Z466" t="str">
            <v/>
          </cell>
          <cell r="AA466" t="str">
            <v/>
          </cell>
          <cell r="AB466">
            <v>41127</v>
          </cell>
          <cell r="AC466" t="str">
            <v/>
          </cell>
          <cell r="AD466" t="str">
            <v/>
          </cell>
          <cell r="AE466" t="str">
            <v>米山</v>
          </cell>
          <cell r="AF466" t="str">
            <v>高本</v>
          </cell>
          <cell r="AG466" t="str">
            <v/>
          </cell>
          <cell r="AH466" t="str">
            <v/>
          </cell>
          <cell r="AI466" t="str">
            <v/>
          </cell>
          <cell r="AJ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v>41197</v>
          </cell>
          <cell r="K467">
            <v>41348</v>
          </cell>
          <cell r="L467" t="str">
            <v/>
          </cell>
          <cell r="M467" t="str">
            <v/>
          </cell>
          <cell r="N467">
            <v>126000000</v>
          </cell>
          <cell r="O467">
            <v>0.33333333333333331</v>
          </cell>
          <cell r="P467">
            <v>42000000</v>
          </cell>
          <cell r="Q467" t="str">
            <v/>
          </cell>
          <cell r="R467" t="str">
            <v/>
          </cell>
          <cell r="S467" t="str">
            <v/>
          </cell>
          <cell r="T467" t="str">
            <v/>
          </cell>
          <cell r="U467" t="str">
            <v/>
          </cell>
          <cell r="V467">
            <v>0.33333333333333331</v>
          </cell>
          <cell r="W467" t="str">
            <v/>
          </cell>
          <cell r="X467" t="str">
            <v/>
          </cell>
          <cell r="Y467" t="str">
            <v/>
          </cell>
          <cell r="Z467" t="str">
            <v/>
          </cell>
          <cell r="AA467" t="str">
            <v/>
          </cell>
          <cell r="AB467">
            <v>41193</v>
          </cell>
          <cell r="AC467" t="str">
            <v/>
          </cell>
          <cell r="AD467" t="str">
            <v>・交付申請書は10/25到着予定。（先に交付決定日を連絡済み）</v>
          </cell>
          <cell r="AE467" t="str">
            <v>高本</v>
          </cell>
          <cell r="AF467" t="str">
            <v>米山</v>
          </cell>
          <cell r="AG467" t="str">
            <v/>
          </cell>
          <cell r="AH467">
            <v>41208</v>
          </cell>
          <cell r="AI467" t="str">
            <v/>
          </cell>
          <cell r="AJ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41122</v>
          </cell>
          <cell r="K468">
            <v>41455</v>
          </cell>
          <cell r="L468" t="str">
            <v/>
          </cell>
          <cell r="M468" t="str">
            <v/>
          </cell>
          <cell r="N468">
            <v>415670000</v>
          </cell>
          <cell r="O468">
            <v>0.4</v>
          </cell>
          <cell r="P468">
            <v>166268000</v>
          </cell>
          <cell r="Q468">
            <v>41153</v>
          </cell>
          <cell r="R468">
            <v>41455</v>
          </cell>
          <cell r="S468" t="str">
            <v/>
          </cell>
          <cell r="T468">
            <v>725603000</v>
          </cell>
          <cell r="U468">
            <v>415670000</v>
          </cell>
          <cell r="V468">
            <v>0.4</v>
          </cell>
          <cell r="W468">
            <v>166268000</v>
          </cell>
          <cell r="X468">
            <v>0</v>
          </cell>
          <cell r="Y468">
            <v>0</v>
          </cell>
          <cell r="Z468" t="str">
            <v>要</v>
          </cell>
          <cell r="AA468">
            <v>41148</v>
          </cell>
          <cell r="AB468">
            <v>41135</v>
          </cell>
          <cell r="AC468">
            <v>41150</v>
          </cell>
          <cell r="AD468" t="str">
            <v/>
          </cell>
          <cell r="AE468" t="str">
            <v/>
          </cell>
          <cell r="AF468" t="str">
            <v>中間</v>
          </cell>
          <cell r="AG468">
            <v>41155</v>
          </cell>
          <cell r="AH468">
            <v>41156</v>
          </cell>
          <cell r="AI468">
            <v>41159</v>
          </cell>
          <cell r="AJ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v>41275</v>
          </cell>
          <cell r="K469">
            <v>41718</v>
          </cell>
          <cell r="L469" t="str">
            <v/>
          </cell>
          <cell r="M469" t="str">
            <v/>
          </cell>
          <cell r="N469">
            <v>651000000</v>
          </cell>
          <cell r="O469">
            <v>0.25</v>
          </cell>
          <cell r="P469">
            <v>162750000</v>
          </cell>
          <cell r="Q469" t="str">
            <v/>
          </cell>
          <cell r="R469" t="str">
            <v/>
          </cell>
          <cell r="S469" t="str">
            <v/>
          </cell>
          <cell r="T469" t="str">
            <v/>
          </cell>
          <cell r="U469" t="str">
            <v/>
          </cell>
          <cell r="V469">
            <v>0.25</v>
          </cell>
          <cell r="W469" t="str">
            <v/>
          </cell>
          <cell r="X469" t="str">
            <v/>
          </cell>
          <cell r="Y469" t="str">
            <v/>
          </cell>
          <cell r="Z469" t="str">
            <v/>
          </cell>
          <cell r="AA469" t="str">
            <v/>
          </cell>
          <cell r="AB469">
            <v>41179</v>
          </cell>
          <cell r="AC469" t="str">
            <v/>
          </cell>
          <cell r="AD469" t="str">
            <v>・事業実施場所の変更、METIの事前承認済</v>
          </cell>
          <cell r="AE469" t="str">
            <v>高本</v>
          </cell>
          <cell r="AF469" t="str">
            <v>米山</v>
          </cell>
          <cell r="AG469" t="str">
            <v/>
          </cell>
          <cell r="AH469" t="str">
            <v/>
          </cell>
          <cell r="AI469" t="str">
            <v/>
          </cell>
          <cell r="AJ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41122</v>
          </cell>
          <cell r="K470">
            <v>41696</v>
          </cell>
          <cell r="L470" t="str">
            <v/>
          </cell>
          <cell r="M470" t="str">
            <v/>
          </cell>
          <cell r="N470">
            <v>627001000</v>
          </cell>
          <cell r="O470">
            <v>0.16666666666666666</v>
          </cell>
          <cell r="P470">
            <v>104500166</v>
          </cell>
          <cell r="Q470">
            <v>41155</v>
          </cell>
          <cell r="R470">
            <v>41712</v>
          </cell>
          <cell r="S470" t="str">
            <v/>
          </cell>
          <cell r="T470">
            <v>1006763000</v>
          </cell>
          <cell r="U470">
            <v>627001000</v>
          </cell>
          <cell r="V470">
            <v>0.16666666666666666</v>
          </cell>
          <cell r="W470">
            <v>104500166</v>
          </cell>
          <cell r="X470">
            <v>0</v>
          </cell>
          <cell r="Y470">
            <v>0</v>
          </cell>
          <cell r="Z470" t="str">
            <v>要</v>
          </cell>
          <cell r="AA470">
            <v>41131</v>
          </cell>
          <cell r="AB470">
            <v>41134</v>
          </cell>
          <cell r="AC470" t="str">
            <v/>
          </cell>
          <cell r="AD470" t="str">
            <v>（8/24）被災地の具体性だけ足りないので、被災地部分だけ差し替え依頼</v>
          </cell>
          <cell r="AE470" t="str">
            <v>米山</v>
          </cell>
          <cell r="AF470" t="str">
            <v>中間</v>
          </cell>
          <cell r="AG470">
            <v>41170</v>
          </cell>
          <cell r="AH470">
            <v>41156</v>
          </cell>
          <cell r="AI470">
            <v>41176</v>
          </cell>
          <cell r="AJ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v>41183</v>
          </cell>
          <cell r="K471">
            <v>41729</v>
          </cell>
          <cell r="L471" t="str">
            <v/>
          </cell>
          <cell r="M471" t="str">
            <v/>
          </cell>
          <cell r="N471">
            <v>152000000</v>
          </cell>
          <cell r="O471">
            <v>0.4</v>
          </cell>
          <cell r="P471">
            <v>60800000</v>
          </cell>
          <cell r="Q471" t="str">
            <v/>
          </cell>
          <cell r="R471" t="str">
            <v/>
          </cell>
          <cell r="S471" t="str">
            <v/>
          </cell>
          <cell r="T471" t="str">
            <v/>
          </cell>
          <cell r="U471" t="str">
            <v/>
          </cell>
          <cell r="V471">
            <v>0.4</v>
          </cell>
          <cell r="W471" t="str">
            <v/>
          </cell>
          <cell r="X471" t="str">
            <v/>
          </cell>
          <cell r="Y471" t="str">
            <v/>
          </cell>
          <cell r="Z471" t="str">
            <v/>
          </cell>
          <cell r="AA471" t="str">
            <v/>
          </cell>
          <cell r="AB471">
            <v>41172</v>
          </cell>
          <cell r="AC471">
            <v>41184</v>
          </cell>
          <cell r="AD471" t="str">
            <v/>
          </cell>
          <cell r="AE471" t="str">
            <v>高本</v>
          </cell>
          <cell r="AF471" t="str">
            <v>徳重</v>
          </cell>
          <cell r="AG471" t="str">
            <v/>
          </cell>
          <cell r="AH471">
            <v>41186</v>
          </cell>
          <cell r="AI471" t="str">
            <v/>
          </cell>
          <cell r="AJ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41122</v>
          </cell>
          <cell r="K472">
            <v>41729</v>
          </cell>
          <cell r="L472" t="str">
            <v/>
          </cell>
          <cell r="M472" t="str">
            <v/>
          </cell>
          <cell r="N472">
            <v>549500000</v>
          </cell>
          <cell r="O472">
            <v>0.4</v>
          </cell>
          <cell r="P472">
            <v>219800000</v>
          </cell>
          <cell r="Q472">
            <v>41197</v>
          </cell>
          <cell r="R472">
            <v>41729</v>
          </cell>
          <cell r="S472" t="str">
            <v/>
          </cell>
          <cell r="T472">
            <v>794700000</v>
          </cell>
          <cell r="U472">
            <v>529700000</v>
          </cell>
          <cell r="V472">
            <v>0.4</v>
          </cell>
          <cell r="W472">
            <v>211880000</v>
          </cell>
          <cell r="X472">
            <v>19800000</v>
          </cell>
          <cell r="Y472">
            <v>7920000</v>
          </cell>
          <cell r="Z472" t="str">
            <v>要</v>
          </cell>
          <cell r="AA472">
            <v>41182</v>
          </cell>
          <cell r="AB472">
            <v>41182</v>
          </cell>
          <cell r="AC472" t="str">
            <v/>
          </cell>
          <cell r="AD472" t="str">
            <v>応募時からの減額については確認中</v>
          </cell>
          <cell r="AE472" t="str">
            <v>高本</v>
          </cell>
          <cell r="AF472" t="str">
            <v>徳重</v>
          </cell>
          <cell r="AG472">
            <v>41207</v>
          </cell>
          <cell r="AH472">
            <v>41194</v>
          </cell>
          <cell r="AI472" t="str">
            <v/>
          </cell>
          <cell r="AJ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v>41122</v>
          </cell>
          <cell r="K473">
            <v>41455</v>
          </cell>
          <cell r="L473" t="str">
            <v/>
          </cell>
          <cell r="M473" t="str">
            <v/>
          </cell>
          <cell r="N473">
            <v>128406000</v>
          </cell>
          <cell r="O473">
            <v>0.33333333333333331</v>
          </cell>
          <cell r="P473">
            <v>42802000</v>
          </cell>
          <cell r="Q473" t="str">
            <v/>
          </cell>
          <cell r="R473" t="str">
            <v/>
          </cell>
          <cell r="S473" t="str">
            <v/>
          </cell>
          <cell r="T473" t="str">
            <v/>
          </cell>
          <cell r="U473" t="str">
            <v/>
          </cell>
          <cell r="V473">
            <v>0.33333333333333331</v>
          </cell>
          <cell r="W473" t="str">
            <v/>
          </cell>
          <cell r="X473" t="str">
            <v/>
          </cell>
          <cell r="Y473" t="str">
            <v/>
          </cell>
          <cell r="Z473" t="str">
            <v/>
          </cell>
          <cell r="AA473" t="str">
            <v/>
          </cell>
          <cell r="AB473" t="str">
            <v/>
          </cell>
          <cell r="AC473" t="str">
            <v/>
          </cell>
          <cell r="AD473" t="str">
            <v>【補助対象設備への抵当権の設定】方法等を2012/9/7にお知らせ（高本）</v>
          </cell>
          <cell r="AE473" t="str">
            <v>米山</v>
          </cell>
          <cell r="AF473" t="str">
            <v>高本</v>
          </cell>
          <cell r="AG473" t="str">
            <v/>
          </cell>
          <cell r="AH473" t="str">
            <v/>
          </cell>
          <cell r="AI473" t="str">
            <v/>
          </cell>
          <cell r="AJ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v>41153</v>
          </cell>
          <cell r="K474">
            <v>41517</v>
          </cell>
          <cell r="L474" t="str">
            <v/>
          </cell>
          <cell r="M474" t="str">
            <v/>
          </cell>
          <cell r="N474">
            <v>148935200</v>
          </cell>
          <cell r="O474">
            <v>0.33333333333333331</v>
          </cell>
          <cell r="P474">
            <v>49645066</v>
          </cell>
          <cell r="Q474" t="str">
            <v/>
          </cell>
          <cell r="R474" t="str">
            <v/>
          </cell>
          <cell r="S474" t="str">
            <v/>
          </cell>
          <cell r="T474" t="str">
            <v/>
          </cell>
          <cell r="U474" t="str">
            <v/>
          </cell>
          <cell r="V474">
            <v>0.33333333333333331</v>
          </cell>
          <cell r="W474" t="str">
            <v/>
          </cell>
          <cell r="X474" t="str">
            <v/>
          </cell>
          <cell r="Y474" t="str">
            <v/>
          </cell>
          <cell r="Z474" t="str">
            <v/>
          </cell>
          <cell r="AA474" t="str">
            <v/>
          </cell>
          <cell r="AB474">
            <v>41186</v>
          </cell>
          <cell r="AC474" t="str">
            <v/>
          </cell>
          <cell r="AD474" t="str">
            <v>（注）黒田機型単独申請に変更、補助対象経費減少　→ＭＥＴIに事前相談・了承とのこと（様式第５での報告あり）</v>
          </cell>
          <cell r="AE474" t="str">
            <v>米山</v>
          </cell>
          <cell r="AF474" t="str">
            <v>高本</v>
          </cell>
          <cell r="AG474" t="str">
            <v/>
          </cell>
          <cell r="AH474" t="str">
            <v/>
          </cell>
          <cell r="AI474" t="str">
            <v/>
          </cell>
          <cell r="AJ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41100</v>
          </cell>
          <cell r="K475">
            <v>41363</v>
          </cell>
          <cell r="L475" t="str">
            <v/>
          </cell>
          <cell r="M475" t="str">
            <v/>
          </cell>
          <cell r="N475">
            <v>63450000</v>
          </cell>
          <cell r="O475">
            <v>0.4</v>
          </cell>
          <cell r="P475">
            <v>25380000</v>
          </cell>
          <cell r="Q475">
            <v>41136</v>
          </cell>
          <cell r="R475">
            <v>41363</v>
          </cell>
          <cell r="S475" t="str">
            <v/>
          </cell>
          <cell r="T475">
            <v>75850000</v>
          </cell>
          <cell r="U475">
            <v>63450000</v>
          </cell>
          <cell r="V475">
            <v>0.4</v>
          </cell>
          <cell r="W475">
            <v>25380000</v>
          </cell>
          <cell r="X475">
            <v>0</v>
          </cell>
          <cell r="Y475">
            <v>0</v>
          </cell>
          <cell r="Z475" t="str">
            <v>要</v>
          </cell>
          <cell r="AA475" t="str">
            <v/>
          </cell>
          <cell r="AB475">
            <v>41121</v>
          </cell>
          <cell r="AC475">
            <v>41127</v>
          </cell>
          <cell r="AD475" t="str">
            <v>・「搬送台車」は補助対象外。</v>
          </cell>
          <cell r="AE475" t="str">
            <v>高本</v>
          </cell>
          <cell r="AF475" t="str">
            <v>徳重</v>
          </cell>
          <cell r="AG475">
            <v>41138</v>
          </cell>
          <cell r="AH475">
            <v>41134</v>
          </cell>
          <cell r="AI475">
            <v>41145</v>
          </cell>
          <cell r="AJ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v>41183</v>
          </cell>
          <cell r="K476">
            <v>41729</v>
          </cell>
          <cell r="L476" t="str">
            <v/>
          </cell>
          <cell r="M476" t="str">
            <v/>
          </cell>
          <cell r="N476">
            <v>1463190000</v>
          </cell>
          <cell r="O476">
            <v>0.25</v>
          </cell>
          <cell r="P476">
            <v>365797500</v>
          </cell>
          <cell r="Q476" t="str">
            <v/>
          </cell>
          <cell r="R476" t="str">
            <v/>
          </cell>
          <cell r="S476" t="str">
            <v/>
          </cell>
          <cell r="T476" t="str">
            <v/>
          </cell>
          <cell r="U476" t="str">
            <v/>
          </cell>
          <cell r="V476">
            <v>0.25</v>
          </cell>
          <cell r="W476" t="str">
            <v/>
          </cell>
          <cell r="X476" t="str">
            <v/>
          </cell>
          <cell r="Y476" t="str">
            <v/>
          </cell>
          <cell r="Z476" t="str">
            <v/>
          </cell>
          <cell r="AA476" t="str">
            <v/>
          </cell>
          <cell r="AB476">
            <v>41172</v>
          </cell>
          <cell r="AC476" t="str">
            <v/>
          </cell>
          <cell r="AD476" t="str">
            <v/>
          </cell>
          <cell r="AE476" t="str">
            <v/>
          </cell>
          <cell r="AF476" t="str">
            <v>中間</v>
          </cell>
          <cell r="AG476" t="str">
            <v/>
          </cell>
          <cell r="AH476" t="str">
            <v/>
          </cell>
          <cell r="AI476" t="str">
            <v/>
          </cell>
          <cell r="AJ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v>41353</v>
          </cell>
          <cell r="K477">
            <v>41729</v>
          </cell>
          <cell r="L477" t="str">
            <v/>
          </cell>
          <cell r="M477" t="str">
            <v/>
          </cell>
          <cell r="N477">
            <v>576480000</v>
          </cell>
          <cell r="O477">
            <v>0.33333333333333331</v>
          </cell>
          <cell r="P477">
            <v>192160000</v>
          </cell>
          <cell r="Q477" t="str">
            <v/>
          </cell>
          <cell r="R477" t="str">
            <v/>
          </cell>
          <cell r="S477" t="str">
            <v/>
          </cell>
          <cell r="T477" t="str">
            <v/>
          </cell>
          <cell r="U477" t="str">
            <v/>
          </cell>
          <cell r="V477">
            <v>0.33333333333333331</v>
          </cell>
          <cell r="W477" t="str">
            <v/>
          </cell>
          <cell r="X477" t="str">
            <v/>
          </cell>
          <cell r="Y477" t="str">
            <v/>
          </cell>
          <cell r="Z477" t="str">
            <v/>
          </cell>
          <cell r="AA477" t="str">
            <v/>
          </cell>
          <cell r="AB477">
            <v>41177</v>
          </cell>
          <cell r="AC477" t="str">
            <v/>
          </cell>
          <cell r="AD477" t="str">
            <v>・経理担当・藤本さんと電話。03-6431-7810
　①外部に設備発注＋改造委託。
　②交付申請書は9月中旬にメール。発注は12月ごろ。
・ハタノさん（10/9）→雇用は公募時が正しいと思う。修正中。</v>
          </cell>
          <cell r="AE477" t="str">
            <v>高本</v>
          </cell>
          <cell r="AF477" t="str">
            <v>米山</v>
          </cell>
          <cell r="AG477" t="str">
            <v/>
          </cell>
          <cell r="AH477" t="str">
            <v/>
          </cell>
          <cell r="AI477" t="str">
            <v/>
          </cell>
          <cell r="AJ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交付決定日以降</v>
          </cell>
          <cell r="K478">
            <v>41426</v>
          </cell>
          <cell r="L478" t="str">
            <v/>
          </cell>
          <cell r="M478" t="str">
            <v/>
          </cell>
          <cell r="N478">
            <v>5624700000</v>
          </cell>
          <cell r="O478">
            <v>0.16666666666666666</v>
          </cell>
          <cell r="P478">
            <v>937450000</v>
          </cell>
          <cell r="Q478" t="str">
            <v>交付決定日</v>
          </cell>
          <cell r="R478">
            <v>41638</v>
          </cell>
          <cell r="S478" t="str">
            <v/>
          </cell>
          <cell r="T478">
            <v>6916100000</v>
          </cell>
          <cell r="U478">
            <v>5624700000</v>
          </cell>
          <cell r="V478">
            <v>0.16666666666666666</v>
          </cell>
          <cell r="W478">
            <v>937450000</v>
          </cell>
          <cell r="X478">
            <v>0</v>
          </cell>
          <cell r="Y478">
            <v>0</v>
          </cell>
          <cell r="Z478" t="str">
            <v>要</v>
          </cell>
          <cell r="AA478" t="str">
            <v/>
          </cell>
          <cell r="AB478">
            <v>41116</v>
          </cell>
          <cell r="AC478" t="str">
            <v/>
          </cell>
          <cell r="AD478" t="str">
            <v/>
          </cell>
          <cell r="AE478" t="str">
            <v>高本</v>
          </cell>
          <cell r="AF478" t="str">
            <v>徳重</v>
          </cell>
          <cell r="AG478">
            <v>41138</v>
          </cell>
          <cell r="AH478">
            <v>41127</v>
          </cell>
          <cell r="AI478">
            <v>41145</v>
          </cell>
          <cell r="AJ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v>41153</v>
          </cell>
          <cell r="K479">
            <v>41639</v>
          </cell>
          <cell r="L479" t="str">
            <v/>
          </cell>
          <cell r="M479" t="str">
            <v/>
          </cell>
          <cell r="N479">
            <v>36500000</v>
          </cell>
          <cell r="O479">
            <v>0.33333333333333331</v>
          </cell>
          <cell r="P479">
            <v>12166666</v>
          </cell>
          <cell r="Q479" t="str">
            <v/>
          </cell>
          <cell r="R479" t="str">
            <v/>
          </cell>
          <cell r="S479" t="str">
            <v/>
          </cell>
          <cell r="T479" t="str">
            <v/>
          </cell>
          <cell r="U479" t="str">
            <v/>
          </cell>
          <cell r="V479">
            <v>0.33333333333333331</v>
          </cell>
          <cell r="W479" t="str">
            <v/>
          </cell>
          <cell r="X479" t="str">
            <v/>
          </cell>
          <cell r="Y479" t="str">
            <v/>
          </cell>
          <cell r="Z479" t="str">
            <v/>
          </cell>
          <cell r="AA479" t="str">
            <v/>
          </cell>
          <cell r="AB479">
            <v>41183</v>
          </cell>
          <cell r="AC479" t="str">
            <v/>
          </cell>
          <cell r="AD479" t="str">
            <v/>
          </cell>
          <cell r="AE479" t="str">
            <v>高本</v>
          </cell>
          <cell r="AF479" t="str">
            <v>米山</v>
          </cell>
          <cell r="AG479" t="str">
            <v/>
          </cell>
          <cell r="AH479" t="str">
            <v/>
          </cell>
          <cell r="AI479" t="str">
            <v/>
          </cell>
          <cell r="AJ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t="str">
            <v/>
          </cell>
          <cell r="N480">
            <v>549050000</v>
          </cell>
          <cell r="O480">
            <v>0.4</v>
          </cell>
          <cell r="P480">
            <v>219620000</v>
          </cell>
          <cell r="Q480">
            <v>41167</v>
          </cell>
          <cell r="R480">
            <v>41729</v>
          </cell>
          <cell r="S480" t="str">
            <v/>
          </cell>
          <cell r="T480">
            <v>867050000</v>
          </cell>
          <cell r="U480">
            <v>549050000</v>
          </cell>
          <cell r="V480">
            <v>0.4</v>
          </cell>
          <cell r="W480">
            <v>219620000</v>
          </cell>
          <cell r="X480">
            <v>0</v>
          </cell>
          <cell r="Y480">
            <v>0</v>
          </cell>
          <cell r="Z480" t="str">
            <v>不要</v>
          </cell>
          <cell r="AA480">
            <v>41131</v>
          </cell>
          <cell r="AB480">
            <v>41142</v>
          </cell>
          <cell r="AC480" t="str">
            <v/>
          </cell>
          <cell r="AD480" t="str">
            <v>申請日付誤り。修正依頼中。
⇒差し替え済</v>
          </cell>
          <cell r="AE480" t="str">
            <v>米山</v>
          </cell>
          <cell r="AF480" t="str">
            <v>中間</v>
          </cell>
          <cell r="AG480">
            <v>41200</v>
          </cell>
          <cell r="AH480">
            <v>41184</v>
          </cell>
          <cell r="AI480">
            <v>41204</v>
          </cell>
          <cell r="AJ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41122</v>
          </cell>
          <cell r="K481">
            <v>42094</v>
          </cell>
          <cell r="L481" t="str">
            <v>○</v>
          </cell>
          <cell r="M481" t="str">
            <v/>
          </cell>
          <cell r="N481">
            <v>129700000</v>
          </cell>
          <cell r="O481">
            <v>0.33333333333333331</v>
          </cell>
          <cell r="P481">
            <v>43233333</v>
          </cell>
          <cell r="Q481">
            <v>41156</v>
          </cell>
          <cell r="R481">
            <v>41547</v>
          </cell>
          <cell r="S481" t="str">
            <v/>
          </cell>
          <cell r="T481">
            <v>192000000</v>
          </cell>
          <cell r="U481">
            <v>129700000</v>
          </cell>
          <cell r="V481">
            <v>0.33333333333333331</v>
          </cell>
          <cell r="W481">
            <v>43233333</v>
          </cell>
          <cell r="X481">
            <v>0</v>
          </cell>
          <cell r="Y481">
            <v>0</v>
          </cell>
          <cell r="Z481" t="str">
            <v>不要</v>
          </cell>
          <cell r="AA481">
            <v>41150</v>
          </cell>
          <cell r="AB481" t="str">
            <v/>
          </cell>
          <cell r="AC481" t="str">
            <v/>
          </cell>
          <cell r="AD481" t="str">
            <v/>
          </cell>
          <cell r="AE481" t="str">
            <v>高本</v>
          </cell>
          <cell r="AF481" t="str">
            <v>米山</v>
          </cell>
          <cell r="AG481">
            <v>41155</v>
          </cell>
          <cell r="AH481">
            <v>41157</v>
          </cell>
          <cell r="AI481">
            <v>41159</v>
          </cell>
          <cell r="AJ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v>41122</v>
          </cell>
          <cell r="K482">
            <v>41274</v>
          </cell>
          <cell r="L482" t="str">
            <v/>
          </cell>
          <cell r="M482" t="str">
            <v/>
          </cell>
          <cell r="N482">
            <v>19500000</v>
          </cell>
          <cell r="O482">
            <v>0.33333333333333331</v>
          </cell>
          <cell r="P482">
            <v>6500000</v>
          </cell>
          <cell r="Q482" t="str">
            <v/>
          </cell>
          <cell r="R482" t="str">
            <v/>
          </cell>
          <cell r="S482" t="str">
            <v/>
          </cell>
          <cell r="T482" t="str">
            <v/>
          </cell>
          <cell r="U482" t="str">
            <v/>
          </cell>
          <cell r="V482">
            <v>0.33333333333333331</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row>
        <row r="483">
          <cell r="B483" t="str">
            <v>B2147</v>
          </cell>
          <cell r="C483" t="str">
            <v>B</v>
          </cell>
          <cell r="D483" t="str">
            <v>二次</v>
          </cell>
          <cell r="E483" t="str">
            <v>日本ケミコン株式会社
ケミコン山形株式会社
ケミコン米沢株式会社</v>
          </cell>
          <cell r="F483" t="str">
            <v>車載用低抵抗型電気二重層キャパシタ量産ラインの増設</v>
          </cell>
          <cell r="G483" t="str">
            <v>大企業</v>
          </cell>
          <cell r="H483" t="str">
            <v>米山</v>
          </cell>
          <cell r="I483" t="str">
            <v>中間</v>
          </cell>
          <cell r="J483" t="str">
            <v>交付決定日以降</v>
          </cell>
          <cell r="K483">
            <v>41729</v>
          </cell>
          <cell r="L483" t="str">
            <v/>
          </cell>
          <cell r="M483" t="str">
            <v/>
          </cell>
          <cell r="N483">
            <v>1737500000</v>
          </cell>
          <cell r="O483">
            <v>0.25</v>
          </cell>
          <cell r="P483">
            <v>434375000</v>
          </cell>
          <cell r="Q483" t="str">
            <v>交付決定日</v>
          </cell>
          <cell r="R483">
            <v>41729</v>
          </cell>
          <cell r="S483" t="str">
            <v/>
          </cell>
          <cell r="T483">
            <v>2095600000</v>
          </cell>
          <cell r="U483">
            <v>1737500000</v>
          </cell>
          <cell r="V483">
            <v>0.25</v>
          </cell>
          <cell r="W483">
            <v>434375000</v>
          </cell>
          <cell r="X483">
            <v>0</v>
          </cell>
          <cell r="Y483">
            <v>0</v>
          </cell>
          <cell r="Z483" t="str">
            <v>不要</v>
          </cell>
          <cell r="AA483">
            <v>41176</v>
          </cell>
          <cell r="AB483" t="str">
            <v/>
          </cell>
          <cell r="AC483" t="str">
            <v/>
          </cell>
          <cell r="AD483" t="str">
            <v>共同申請への切り替え（日本ケミコン＋ケミコン山形、ケミコン米沢）についてはMETI確認済。（9/12）</v>
          </cell>
          <cell r="AE483" t="str">
            <v/>
          </cell>
          <cell r="AF483" t="str">
            <v/>
          </cell>
          <cell r="AG483">
            <v>41200</v>
          </cell>
          <cell r="AH483">
            <v>41178</v>
          </cell>
          <cell r="AI483">
            <v>41204</v>
          </cell>
          <cell r="AJ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41113</v>
          </cell>
          <cell r="K484">
            <v>41639</v>
          </cell>
          <cell r="L484" t="str">
            <v/>
          </cell>
          <cell r="M484" t="str">
            <v/>
          </cell>
          <cell r="N484">
            <v>264000000</v>
          </cell>
          <cell r="O484">
            <v>0.25</v>
          </cell>
          <cell r="P484">
            <v>66000000</v>
          </cell>
          <cell r="Q484">
            <v>41127</v>
          </cell>
          <cell r="R484">
            <v>41364</v>
          </cell>
          <cell r="S484" t="str">
            <v/>
          </cell>
          <cell r="T484">
            <v>264000000</v>
          </cell>
          <cell r="U484">
            <v>264000000</v>
          </cell>
          <cell r="V484">
            <v>0.25</v>
          </cell>
          <cell r="W484">
            <v>66000000</v>
          </cell>
          <cell r="X484">
            <v>0</v>
          </cell>
          <cell r="Y484">
            <v>0</v>
          </cell>
          <cell r="Z484" t="str">
            <v>不要</v>
          </cell>
          <cell r="AA484" t="str">
            <v/>
          </cell>
          <cell r="AB484" t="str">
            <v/>
          </cell>
          <cell r="AC484" t="str">
            <v/>
          </cell>
          <cell r="AD484" t="str">
            <v>・平成23年度のみ決算実績あり（申請書上は見込みとなっているが実績）。赤字のため収益納付必要なしと判断。
【１回目の支払完了連絡　→　10月ごろ中間検査】</v>
          </cell>
          <cell r="AE484" t="str">
            <v>高本</v>
          </cell>
          <cell r="AF484" t="str">
            <v>米山</v>
          </cell>
          <cell r="AG484">
            <v>41138</v>
          </cell>
          <cell r="AH484">
            <v>41127</v>
          </cell>
          <cell r="AI484">
            <v>41145</v>
          </cell>
          <cell r="AJ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v>41197</v>
          </cell>
          <cell r="K485">
            <v>42094</v>
          </cell>
          <cell r="L485" t="str">
            <v>○</v>
          </cell>
          <cell r="M485" t="str">
            <v/>
          </cell>
          <cell r="N485">
            <v>2615430000</v>
          </cell>
          <cell r="O485">
            <v>0.16666666666666666</v>
          </cell>
          <cell r="P485">
            <v>435905000</v>
          </cell>
          <cell r="Q485" t="str">
            <v/>
          </cell>
          <cell r="R485" t="str">
            <v/>
          </cell>
          <cell r="S485" t="str">
            <v/>
          </cell>
          <cell r="T485" t="str">
            <v/>
          </cell>
          <cell r="U485" t="str">
            <v/>
          </cell>
          <cell r="V485">
            <v>0.16666666666666666</v>
          </cell>
          <cell r="W485" t="str">
            <v/>
          </cell>
          <cell r="X485" t="str">
            <v/>
          </cell>
          <cell r="Y485" t="str">
            <v/>
          </cell>
          <cell r="Z485" t="str">
            <v>不要</v>
          </cell>
          <cell r="AA485" t="str">
            <v/>
          </cell>
          <cell r="AB485">
            <v>41179</v>
          </cell>
          <cell r="AC485" t="str">
            <v/>
          </cell>
          <cell r="AD485" t="str">
            <v/>
          </cell>
          <cell r="AE485" t="str">
            <v/>
          </cell>
          <cell r="AF485" t="str">
            <v>中間</v>
          </cell>
          <cell r="AG485" t="str">
            <v/>
          </cell>
          <cell r="AH485" t="str">
            <v/>
          </cell>
          <cell r="AI485" t="str">
            <v/>
          </cell>
          <cell r="AJ485" t="str">
            <v/>
          </cell>
        </row>
        <row r="486">
          <cell r="B486" t="str">
            <v>B2150</v>
          </cell>
          <cell r="C486" t="str">
            <v>B</v>
          </cell>
          <cell r="D486" t="str">
            <v>二次</v>
          </cell>
          <cell r="E486" t="str">
            <v>株式会社アヤボ</v>
          </cell>
          <cell r="F486" t="str">
            <v>再生可能エネルギー分野で用いられる高精度深穴ＢＴＡ工具およびソリッド・刃先交換式ドリルの製造・リサイクル処理の事業化</v>
          </cell>
          <cell r="G486" t="str">
            <v>中小企業</v>
          </cell>
          <cell r="H486" t="str">
            <v>高本</v>
          </cell>
          <cell r="I486" t="str">
            <v>米山</v>
          </cell>
          <cell r="J486" t="str">
            <v>交付決定日以降</v>
          </cell>
          <cell r="K486">
            <v>41364</v>
          </cell>
          <cell r="L486" t="str">
            <v/>
          </cell>
          <cell r="M486" t="str">
            <v/>
          </cell>
          <cell r="N486">
            <v>278800000</v>
          </cell>
          <cell r="O486">
            <v>0.33333333333333331</v>
          </cell>
          <cell r="P486">
            <v>92933333</v>
          </cell>
          <cell r="Q486">
            <v>41169</v>
          </cell>
          <cell r="R486">
            <v>41364</v>
          </cell>
          <cell r="S486" t="str">
            <v/>
          </cell>
          <cell r="T486">
            <v>448494000</v>
          </cell>
          <cell r="U486">
            <v>278800000</v>
          </cell>
          <cell r="V486">
            <v>0.33333333333333331</v>
          </cell>
          <cell r="W486">
            <v>92933333</v>
          </cell>
          <cell r="X486">
            <v>0</v>
          </cell>
          <cell r="Y486">
            <v>0</v>
          </cell>
          <cell r="Z486" t="str">
            <v>不要</v>
          </cell>
          <cell r="AA486">
            <v>41165</v>
          </cell>
          <cell r="AB486">
            <v>41143</v>
          </cell>
          <cell r="AC486">
            <v>41170</v>
          </cell>
          <cell r="AD486" t="str">
            <v>・METI・田枝様の要請により、事業名を修正。</v>
          </cell>
          <cell r="AE486" t="str">
            <v>高本</v>
          </cell>
          <cell r="AF486" t="str">
            <v>（代）中間</v>
          </cell>
          <cell r="AG486">
            <v>41170</v>
          </cell>
          <cell r="AH486">
            <v>41172</v>
          </cell>
          <cell r="AI486">
            <v>41176</v>
          </cell>
          <cell r="AJ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41153</v>
          </cell>
          <cell r="K487">
            <v>41729</v>
          </cell>
          <cell r="L487" t="str">
            <v/>
          </cell>
          <cell r="M487" t="str">
            <v/>
          </cell>
          <cell r="N487">
            <v>380275000</v>
          </cell>
          <cell r="O487">
            <v>0.33333333333333331</v>
          </cell>
          <cell r="P487">
            <v>126758333</v>
          </cell>
          <cell r="Q487">
            <v>41183</v>
          </cell>
          <cell r="R487">
            <v>41729</v>
          </cell>
          <cell r="S487" t="str">
            <v/>
          </cell>
          <cell r="T487">
            <v>1076770000</v>
          </cell>
          <cell r="U487">
            <v>380275000</v>
          </cell>
          <cell r="V487">
            <v>0.33333333333333331</v>
          </cell>
          <cell r="W487">
            <v>126758328</v>
          </cell>
          <cell r="X487">
            <v>0</v>
          </cell>
          <cell r="Y487">
            <v>5</v>
          </cell>
          <cell r="Z487" t="str">
            <v>要</v>
          </cell>
          <cell r="AA487">
            <v>41180</v>
          </cell>
          <cell r="AB487">
            <v>41166</v>
          </cell>
          <cell r="AC487" t="str">
            <v/>
          </cell>
          <cell r="AD487" t="str">
            <v>・「組み立てライン用机、ドリルドライバー等」は補助対象外。
・実質的な事業主体であるグラフィカが全期黒字のため、収益納付対象として判断。</v>
          </cell>
          <cell r="AE487" t="str">
            <v>高本</v>
          </cell>
          <cell r="AF487" t="str">
            <v>徳重</v>
          </cell>
          <cell r="AG487">
            <v>41200</v>
          </cell>
          <cell r="AH487">
            <v>41191</v>
          </cell>
          <cell r="AI487">
            <v>41204</v>
          </cell>
          <cell r="AJ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v>41131</v>
          </cell>
          <cell r="K488">
            <v>41729</v>
          </cell>
          <cell r="L488" t="str">
            <v/>
          </cell>
          <cell r="M488" t="str">
            <v/>
          </cell>
          <cell r="N488">
            <v>250000000</v>
          </cell>
          <cell r="O488">
            <v>0.33333333333333331</v>
          </cell>
          <cell r="P488">
            <v>83333333</v>
          </cell>
          <cell r="Q488" t="str">
            <v/>
          </cell>
          <cell r="R488" t="str">
            <v/>
          </cell>
          <cell r="S488" t="str">
            <v/>
          </cell>
          <cell r="T488" t="str">
            <v/>
          </cell>
          <cell r="U488" t="str">
            <v/>
          </cell>
          <cell r="V488">
            <v>0.33333333333333331</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v>41183</v>
          </cell>
          <cell r="K489">
            <v>41729</v>
          </cell>
          <cell r="L489" t="str">
            <v/>
          </cell>
          <cell r="M489" t="str">
            <v/>
          </cell>
          <cell r="N489">
            <v>2720000000</v>
          </cell>
          <cell r="O489">
            <v>0.16666666666666666</v>
          </cell>
          <cell r="P489">
            <v>453333333</v>
          </cell>
          <cell r="Q489" t="str">
            <v/>
          </cell>
          <cell r="R489" t="str">
            <v/>
          </cell>
          <cell r="S489" t="str">
            <v/>
          </cell>
          <cell r="T489" t="str">
            <v/>
          </cell>
          <cell r="U489" t="str">
            <v/>
          </cell>
          <cell r="V489">
            <v>0.16666666666666666</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v>41122</v>
          </cell>
          <cell r="K490">
            <v>41729</v>
          </cell>
          <cell r="L490" t="str">
            <v/>
          </cell>
          <cell r="M490" t="str">
            <v/>
          </cell>
          <cell r="N490">
            <v>554000000</v>
          </cell>
          <cell r="O490">
            <v>0.33333333333333331</v>
          </cell>
          <cell r="P490">
            <v>184666666</v>
          </cell>
          <cell r="Q490" t="str">
            <v/>
          </cell>
          <cell r="R490" t="str">
            <v/>
          </cell>
          <cell r="S490" t="str">
            <v/>
          </cell>
          <cell r="T490" t="str">
            <v/>
          </cell>
          <cell r="U490" t="str">
            <v/>
          </cell>
          <cell r="V490">
            <v>0.33333333333333331</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v>41275</v>
          </cell>
          <cell r="K491">
            <v>41912</v>
          </cell>
          <cell r="L491" t="str">
            <v>○</v>
          </cell>
          <cell r="M491" t="str">
            <v/>
          </cell>
          <cell r="N491">
            <v>190000000</v>
          </cell>
          <cell r="O491">
            <v>0.16666666666666666</v>
          </cell>
          <cell r="P491">
            <v>31666666</v>
          </cell>
          <cell r="Q491" t="str">
            <v/>
          </cell>
          <cell r="R491" t="str">
            <v/>
          </cell>
          <cell r="S491" t="str">
            <v/>
          </cell>
          <cell r="T491" t="str">
            <v/>
          </cell>
          <cell r="U491" t="str">
            <v/>
          </cell>
          <cell r="V491">
            <v>0.16666666666666666</v>
          </cell>
          <cell r="W491" t="str">
            <v/>
          </cell>
          <cell r="X491" t="str">
            <v/>
          </cell>
          <cell r="Y491" t="str">
            <v/>
          </cell>
          <cell r="Z491" t="str">
            <v/>
          </cell>
          <cell r="AA491" t="str">
            <v/>
          </cell>
          <cell r="AB491">
            <v>41180</v>
          </cell>
          <cell r="AC491" t="str">
            <v/>
          </cell>
          <cell r="AE491" t="str">
            <v>米山</v>
          </cell>
          <cell r="AF491" t="str">
            <v>高本</v>
          </cell>
          <cell r="AG491" t="str">
            <v/>
          </cell>
          <cell r="AH491" t="str">
            <v/>
          </cell>
          <cell r="AI491" t="str">
            <v/>
          </cell>
          <cell r="AJ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41153</v>
          </cell>
          <cell r="K492">
            <v>41729</v>
          </cell>
          <cell r="L492" t="str">
            <v/>
          </cell>
          <cell r="M492" t="str">
            <v/>
          </cell>
          <cell r="N492">
            <v>120000000</v>
          </cell>
          <cell r="O492">
            <v>0.33333333333333331</v>
          </cell>
          <cell r="P492">
            <v>40000000</v>
          </cell>
          <cell r="Q492">
            <v>41197</v>
          </cell>
          <cell r="R492">
            <v>41639</v>
          </cell>
          <cell r="S492" t="str">
            <v/>
          </cell>
          <cell r="T492">
            <v>130000000</v>
          </cell>
          <cell r="U492">
            <v>120000000</v>
          </cell>
          <cell r="V492">
            <v>0.33333333333333331</v>
          </cell>
          <cell r="W492">
            <v>40000000</v>
          </cell>
          <cell r="X492">
            <v>0</v>
          </cell>
          <cell r="Y492">
            <v>0</v>
          </cell>
          <cell r="Z492" t="str">
            <v>要</v>
          </cell>
          <cell r="AA492">
            <v>41177</v>
          </cell>
          <cell r="AB492">
            <v>41170</v>
          </cell>
          <cell r="AC492">
            <v>41193</v>
          </cell>
          <cell r="AD492" t="str">
            <v/>
          </cell>
          <cell r="AE492" t="str">
            <v>高本</v>
          </cell>
          <cell r="AF492" t="str">
            <v>米山</v>
          </cell>
          <cell r="AG492">
            <v>41207</v>
          </cell>
          <cell r="AH492">
            <v>41197</v>
          </cell>
          <cell r="AI492" t="str">
            <v/>
          </cell>
          <cell r="AJ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t="str">
            <v/>
          </cell>
          <cell r="N493">
            <v>500000000</v>
          </cell>
          <cell r="O493">
            <v>0.25</v>
          </cell>
          <cell r="P493">
            <v>125000000</v>
          </cell>
          <cell r="Q493">
            <v>41115</v>
          </cell>
          <cell r="R493">
            <v>41729</v>
          </cell>
          <cell r="S493" t="str">
            <v/>
          </cell>
          <cell r="T493">
            <v>8466000000</v>
          </cell>
          <cell r="U493">
            <v>500000000</v>
          </cell>
          <cell r="V493">
            <v>0.25</v>
          </cell>
          <cell r="W493">
            <v>125000000</v>
          </cell>
          <cell r="X493">
            <v>0</v>
          </cell>
          <cell r="Y493">
            <v>0</v>
          </cell>
          <cell r="Z493" t="str">
            <v/>
          </cell>
          <cell r="AA493">
            <v>41113</v>
          </cell>
          <cell r="AB493" t="str">
            <v/>
          </cell>
          <cell r="AC493" t="str">
            <v/>
          </cell>
          <cell r="AD493" t="str">
            <v/>
          </cell>
          <cell r="AE493" t="str">
            <v/>
          </cell>
          <cell r="AF493" t="str">
            <v/>
          </cell>
          <cell r="AG493">
            <v>41127</v>
          </cell>
          <cell r="AH493">
            <v>41114</v>
          </cell>
          <cell r="AI493">
            <v>41128</v>
          </cell>
          <cell r="AJ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交付決定日以降</v>
          </cell>
          <cell r="K494">
            <v>41639</v>
          </cell>
          <cell r="L494" t="str">
            <v/>
          </cell>
          <cell r="M494" t="str">
            <v/>
          </cell>
          <cell r="N494">
            <v>70000000</v>
          </cell>
          <cell r="O494">
            <v>0.33333333333333331</v>
          </cell>
          <cell r="P494">
            <v>23333333</v>
          </cell>
          <cell r="Q494" t="str">
            <v/>
          </cell>
          <cell r="R494" t="str">
            <v/>
          </cell>
          <cell r="S494" t="str">
            <v/>
          </cell>
          <cell r="T494" t="str">
            <v/>
          </cell>
          <cell r="U494" t="str">
            <v/>
          </cell>
          <cell r="V494">
            <v>0.33333333333333331</v>
          </cell>
          <cell r="W494" t="str">
            <v/>
          </cell>
          <cell r="X494" t="str">
            <v/>
          </cell>
          <cell r="Y494" t="str">
            <v/>
          </cell>
          <cell r="Z494" t="str">
            <v/>
          </cell>
          <cell r="AA494" t="str">
            <v/>
          </cell>
          <cell r="AB494">
            <v>41194</v>
          </cell>
          <cell r="AC494" t="str">
            <v/>
          </cell>
          <cell r="AD494" t="str">
            <v/>
          </cell>
          <cell r="AE494" t="str">
            <v>高本</v>
          </cell>
          <cell r="AF494" t="str">
            <v>米山</v>
          </cell>
          <cell r="AG494" t="str">
            <v/>
          </cell>
          <cell r="AH494" t="str">
            <v/>
          </cell>
          <cell r="AI494" t="str">
            <v/>
          </cell>
          <cell r="AJ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v>41244</v>
          </cell>
          <cell r="K495">
            <v>42094</v>
          </cell>
          <cell r="L495" t="str">
            <v>○</v>
          </cell>
          <cell r="M495" t="str">
            <v/>
          </cell>
          <cell r="N495">
            <v>33063700</v>
          </cell>
          <cell r="O495">
            <v>0.33333333333333331</v>
          </cell>
          <cell r="P495">
            <v>11021233</v>
          </cell>
          <cell r="Q495" t="str">
            <v/>
          </cell>
          <cell r="R495" t="str">
            <v/>
          </cell>
          <cell r="S495" t="str">
            <v/>
          </cell>
          <cell r="T495" t="str">
            <v/>
          </cell>
          <cell r="U495" t="str">
            <v/>
          </cell>
          <cell r="V495">
            <v>0.33333333333333331</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交付決定日以降</v>
          </cell>
          <cell r="K496">
            <v>41618</v>
          </cell>
          <cell r="L496" t="str">
            <v/>
          </cell>
          <cell r="M496" t="str">
            <v/>
          </cell>
          <cell r="N496">
            <v>1400000000</v>
          </cell>
          <cell r="O496">
            <v>0.33333333333333331</v>
          </cell>
          <cell r="P496">
            <v>466666666</v>
          </cell>
          <cell r="Q496" t="str">
            <v/>
          </cell>
          <cell r="R496" t="str">
            <v/>
          </cell>
          <cell r="T496" t="str">
            <v/>
          </cell>
          <cell r="U496" t="str">
            <v/>
          </cell>
          <cell r="V496">
            <v>0.33333333333333331</v>
          </cell>
          <cell r="W496" t="str">
            <v/>
          </cell>
          <cell r="AB496">
            <v>41155</v>
          </cell>
          <cell r="AC496">
            <v>41204</v>
          </cell>
          <cell r="AJ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t="str">
            <v/>
          </cell>
          <cell r="N497">
            <v>225900000</v>
          </cell>
          <cell r="O497">
            <v>0.66666666666666663</v>
          </cell>
          <cell r="P497">
            <v>150600000</v>
          </cell>
          <cell r="Q497">
            <v>41115</v>
          </cell>
          <cell r="R497">
            <v>41729</v>
          </cell>
          <cell r="S497" t="str">
            <v/>
          </cell>
          <cell r="T497">
            <v>241100000</v>
          </cell>
          <cell r="U497">
            <v>225900000</v>
          </cell>
          <cell r="V497">
            <v>0.66666666666666663</v>
          </cell>
          <cell r="W497">
            <v>150600000</v>
          </cell>
          <cell r="X497">
            <v>0</v>
          </cell>
          <cell r="Y497">
            <v>0</v>
          </cell>
          <cell r="Z497" t="str">
            <v>不要</v>
          </cell>
          <cell r="AA497">
            <v>41131</v>
          </cell>
          <cell r="AB497">
            <v>41134</v>
          </cell>
          <cell r="AC497">
            <v>41170</v>
          </cell>
          <cell r="AD497" t="str">
            <v>交付決定日は9月18日以前を希望。</v>
          </cell>
          <cell r="AE497" t="str">
            <v/>
          </cell>
          <cell r="AF497" t="str">
            <v/>
          </cell>
          <cell r="AG497">
            <v>41170</v>
          </cell>
          <cell r="AH497">
            <v>41166</v>
          </cell>
          <cell r="AI497">
            <v>41176</v>
          </cell>
          <cell r="AJ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41122</v>
          </cell>
          <cell r="K498">
            <v>41729</v>
          </cell>
          <cell r="L498" t="str">
            <v/>
          </cell>
          <cell r="M498" t="str">
            <v/>
          </cell>
          <cell r="N498">
            <v>1072200000</v>
          </cell>
          <cell r="O498">
            <v>0.66666666666666663</v>
          </cell>
          <cell r="P498">
            <v>714800000</v>
          </cell>
          <cell r="Q498">
            <v>41141</v>
          </cell>
          <cell r="R498">
            <v>41729</v>
          </cell>
          <cell r="S498" t="str">
            <v/>
          </cell>
          <cell r="T498">
            <v>1112200000</v>
          </cell>
          <cell r="U498">
            <v>1072200000</v>
          </cell>
          <cell r="V498">
            <v>0.66666666666666663</v>
          </cell>
          <cell r="W498">
            <v>714800000</v>
          </cell>
          <cell r="X498">
            <v>0</v>
          </cell>
          <cell r="Y498">
            <v>0</v>
          </cell>
          <cell r="Z498" t="str">
            <v>不要</v>
          </cell>
          <cell r="AA498" t="str">
            <v/>
          </cell>
          <cell r="AB498">
            <v>41134</v>
          </cell>
          <cell r="AC498">
            <v>41134</v>
          </cell>
          <cell r="AD498" t="str">
            <v/>
          </cell>
          <cell r="AE498" t="str">
            <v/>
          </cell>
          <cell r="AF498" t="str">
            <v/>
          </cell>
          <cell r="AG498">
            <v>41138</v>
          </cell>
          <cell r="AH498">
            <v>41141</v>
          </cell>
          <cell r="AI498">
            <v>41145</v>
          </cell>
          <cell r="AJ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v>
          </cell>
          <cell r="G499" t="str">
            <v>中小企業</v>
          </cell>
          <cell r="H499" t="str">
            <v>宮田</v>
          </cell>
          <cell r="I499" t="str">
            <v>中田</v>
          </cell>
          <cell r="J499" t="str">
            <v>交付決定日以降</v>
          </cell>
          <cell r="K499">
            <v>41274</v>
          </cell>
          <cell r="L499" t="str">
            <v/>
          </cell>
          <cell r="M499" t="str">
            <v/>
          </cell>
          <cell r="N499">
            <v>407383000</v>
          </cell>
          <cell r="O499">
            <v>0.66666666666666663</v>
          </cell>
          <cell r="P499">
            <v>271588666</v>
          </cell>
          <cell r="Q499" t="str">
            <v>交付決定日</v>
          </cell>
          <cell r="R499">
            <v>41364</v>
          </cell>
          <cell r="S499" t="str">
            <v/>
          </cell>
          <cell r="T499">
            <v>466733000</v>
          </cell>
          <cell r="U499">
            <v>407383000</v>
          </cell>
          <cell r="V499">
            <v>0.66666666666666663</v>
          </cell>
          <cell r="W499">
            <v>271588645</v>
          </cell>
          <cell r="X499">
            <v>0</v>
          </cell>
          <cell r="Y499">
            <v>21</v>
          </cell>
          <cell r="Z499" t="str">
            <v>不要</v>
          </cell>
          <cell r="AA499">
            <v>41122</v>
          </cell>
          <cell r="AB499">
            <v>41134</v>
          </cell>
          <cell r="AC499">
            <v>41159</v>
          </cell>
          <cell r="AD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E499" t="str">
            <v/>
          </cell>
          <cell r="AF499" t="str">
            <v/>
          </cell>
          <cell r="AG499">
            <v>41170</v>
          </cell>
          <cell r="AH499">
            <v>41155</v>
          </cell>
          <cell r="AI499">
            <v>41176</v>
          </cell>
          <cell r="AJ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v>41122</v>
          </cell>
          <cell r="K500">
            <v>41729</v>
          </cell>
          <cell r="L500" t="str">
            <v/>
          </cell>
          <cell r="M500" t="str">
            <v/>
          </cell>
          <cell r="N500">
            <v>115700000</v>
          </cell>
          <cell r="O500">
            <v>0.66666666666666663</v>
          </cell>
          <cell r="P500">
            <v>77133333</v>
          </cell>
          <cell r="Q500" t="str">
            <v/>
          </cell>
          <cell r="R500" t="str">
            <v/>
          </cell>
          <cell r="S500" t="str">
            <v/>
          </cell>
          <cell r="T500" t="str">
            <v/>
          </cell>
          <cell r="U500" t="str">
            <v/>
          </cell>
          <cell r="V500">
            <v>0.66666666666666663</v>
          </cell>
          <cell r="W500" t="str">
            <v/>
          </cell>
          <cell r="X500" t="str">
            <v/>
          </cell>
          <cell r="Y500" t="str">
            <v/>
          </cell>
          <cell r="Z500" t="str">
            <v/>
          </cell>
          <cell r="AA500" t="str">
            <v/>
          </cell>
          <cell r="AB500">
            <v>41170</v>
          </cell>
          <cell r="AC500">
            <v>41179</v>
          </cell>
          <cell r="AD500" t="str">
            <v/>
          </cell>
          <cell r="AE500" t="str">
            <v>宮田</v>
          </cell>
          <cell r="AF500" t="str">
            <v/>
          </cell>
          <cell r="AG500" t="str">
            <v/>
          </cell>
          <cell r="AH500" t="str">
            <v/>
          </cell>
          <cell r="AI500" t="str">
            <v/>
          </cell>
          <cell r="AJ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41121</v>
          </cell>
          <cell r="K501">
            <v>41486</v>
          </cell>
          <cell r="L501" t="str">
            <v/>
          </cell>
          <cell r="M501" t="str">
            <v/>
          </cell>
          <cell r="N501">
            <v>313090477</v>
          </cell>
          <cell r="O501">
            <v>0.5</v>
          </cell>
          <cell r="P501">
            <v>156545238</v>
          </cell>
          <cell r="Q501">
            <v>41152</v>
          </cell>
          <cell r="R501">
            <v>41333</v>
          </cell>
          <cell r="S501" t="str">
            <v/>
          </cell>
          <cell r="T501">
            <v>411565740</v>
          </cell>
          <cell r="U501">
            <v>281565740</v>
          </cell>
          <cell r="V501">
            <v>0.5</v>
          </cell>
          <cell r="W501">
            <v>140782870</v>
          </cell>
          <cell r="X501">
            <v>31524737</v>
          </cell>
          <cell r="Y501">
            <v>15762368</v>
          </cell>
          <cell r="Z501" t="str">
            <v>要</v>
          </cell>
          <cell r="AA501">
            <v>41129</v>
          </cell>
          <cell r="AB501">
            <v>41123</v>
          </cell>
          <cell r="AC501">
            <v>41134</v>
          </cell>
          <cell r="AD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E501" t="str">
            <v>中田</v>
          </cell>
          <cell r="AF501" t="str">
            <v/>
          </cell>
          <cell r="AG501">
            <v>41155</v>
          </cell>
          <cell r="AH501">
            <v>41151</v>
          </cell>
          <cell r="AI501">
            <v>41159</v>
          </cell>
          <cell r="AJ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v>41214</v>
          </cell>
          <cell r="K502">
            <v>41729</v>
          </cell>
          <cell r="L502" t="str">
            <v/>
          </cell>
          <cell r="M502" t="str">
            <v/>
          </cell>
          <cell r="N502">
            <v>567200000</v>
          </cell>
          <cell r="O502">
            <v>0.66666666666666663</v>
          </cell>
          <cell r="P502">
            <v>378133333</v>
          </cell>
          <cell r="Q502" t="str">
            <v/>
          </cell>
          <cell r="R502" t="str">
            <v/>
          </cell>
          <cell r="S502" t="str">
            <v/>
          </cell>
          <cell r="T502" t="str">
            <v/>
          </cell>
          <cell r="U502" t="str">
            <v/>
          </cell>
          <cell r="V502">
            <v>0.66666666666666663</v>
          </cell>
          <cell r="W502" t="str">
            <v/>
          </cell>
          <cell r="X502" t="str">
            <v/>
          </cell>
          <cell r="Y502" t="str">
            <v/>
          </cell>
          <cell r="Z502" t="str">
            <v/>
          </cell>
          <cell r="AA502" t="str">
            <v/>
          </cell>
          <cell r="AB502">
            <v>41158</v>
          </cell>
          <cell r="AC502">
            <v>41176</v>
          </cell>
          <cell r="AD502" t="str">
            <v>9/26土地減額について、中企庁照会</v>
          </cell>
          <cell r="AE502" t="str">
            <v>中田</v>
          </cell>
          <cell r="AF502" t="str">
            <v/>
          </cell>
          <cell r="AG502" t="str">
            <v/>
          </cell>
          <cell r="AH502" t="str">
            <v/>
          </cell>
          <cell r="AI502" t="str">
            <v/>
          </cell>
          <cell r="AJ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v>41153</v>
          </cell>
          <cell r="K503">
            <v>41729</v>
          </cell>
          <cell r="L503" t="str">
            <v/>
          </cell>
          <cell r="M503" t="str">
            <v/>
          </cell>
          <cell r="N503">
            <v>60370000</v>
          </cell>
          <cell r="O503">
            <v>0.66666666666666663</v>
          </cell>
          <cell r="P503">
            <v>40246666</v>
          </cell>
          <cell r="Q503" t="str">
            <v/>
          </cell>
          <cell r="R503" t="str">
            <v/>
          </cell>
          <cell r="S503" t="str">
            <v/>
          </cell>
          <cell r="T503" t="str">
            <v/>
          </cell>
          <cell r="U503" t="str">
            <v/>
          </cell>
          <cell r="V503">
            <v>0.66666666666666663</v>
          </cell>
          <cell r="W503" t="str">
            <v/>
          </cell>
          <cell r="X503" t="str">
            <v/>
          </cell>
          <cell r="Y503" t="str">
            <v/>
          </cell>
          <cell r="Z503" t="str">
            <v/>
          </cell>
          <cell r="AA503" t="str">
            <v/>
          </cell>
          <cell r="AB503">
            <v>41170</v>
          </cell>
          <cell r="AC503">
            <v>41170</v>
          </cell>
          <cell r="AD503" t="str">
            <v/>
          </cell>
          <cell r="AE503" t="str">
            <v/>
          </cell>
          <cell r="AF503" t="str">
            <v/>
          </cell>
          <cell r="AG503" t="str">
            <v/>
          </cell>
          <cell r="AH503" t="str">
            <v/>
          </cell>
          <cell r="AI503" t="str">
            <v/>
          </cell>
          <cell r="AJ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v>41153</v>
          </cell>
          <cell r="K504">
            <v>41729</v>
          </cell>
          <cell r="L504" t="str">
            <v/>
          </cell>
          <cell r="M504" t="str">
            <v/>
          </cell>
          <cell r="N504">
            <v>1225000000</v>
          </cell>
          <cell r="O504">
            <v>0.66666666666666663</v>
          </cell>
          <cell r="P504">
            <v>816666666</v>
          </cell>
          <cell r="Q504" t="str">
            <v/>
          </cell>
          <cell r="R504" t="str">
            <v/>
          </cell>
          <cell r="S504" t="str">
            <v/>
          </cell>
          <cell r="T504" t="str">
            <v/>
          </cell>
          <cell r="U504" t="str">
            <v/>
          </cell>
          <cell r="V504">
            <v>0.66666666666666663</v>
          </cell>
          <cell r="W504" t="str">
            <v/>
          </cell>
          <cell r="X504" t="str">
            <v/>
          </cell>
          <cell r="Y504" t="str">
            <v/>
          </cell>
          <cell r="Z504" t="str">
            <v/>
          </cell>
          <cell r="AA504" t="str">
            <v/>
          </cell>
          <cell r="AB504">
            <v>41178</v>
          </cell>
          <cell r="AC504" t="str">
            <v/>
          </cell>
          <cell r="AD504" t="str">
            <v>8/21
加治金属工業の経営悪化に伴い、平和産業でその分の設備投資をするようにしたいとの申し出があった。中企庁山本さんと相談の結果、関東局に説明してもらうことにした。</v>
          </cell>
          <cell r="AE504" t="str">
            <v/>
          </cell>
          <cell r="AF504" t="str">
            <v/>
          </cell>
          <cell r="AG504" t="str">
            <v/>
          </cell>
          <cell r="AH504" t="str">
            <v/>
          </cell>
          <cell r="AI504" t="str">
            <v/>
          </cell>
          <cell r="AJ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41122</v>
          </cell>
          <cell r="K505">
            <v>41729</v>
          </cell>
          <cell r="L505" t="str">
            <v/>
          </cell>
          <cell r="M505" t="str">
            <v/>
          </cell>
          <cell r="N505">
            <v>1272000000</v>
          </cell>
          <cell r="O505">
            <v>0.66666666666666663</v>
          </cell>
          <cell r="P505">
            <v>848000000</v>
          </cell>
          <cell r="Q505">
            <v>41183</v>
          </cell>
          <cell r="R505">
            <v>41729</v>
          </cell>
          <cell r="S505" t="str">
            <v/>
          </cell>
          <cell r="T505">
            <v>1572000000</v>
          </cell>
          <cell r="U505">
            <v>1272000000</v>
          </cell>
          <cell r="V505">
            <v>0.66666666666666663</v>
          </cell>
          <cell r="W505">
            <v>848000000</v>
          </cell>
          <cell r="X505">
            <v>0</v>
          </cell>
          <cell r="Y505">
            <v>0</v>
          </cell>
          <cell r="Z505" t="str">
            <v>不要</v>
          </cell>
          <cell r="AA505">
            <v>41172</v>
          </cell>
          <cell r="AB505">
            <v>41176</v>
          </cell>
          <cell r="AC505" t="str">
            <v/>
          </cell>
          <cell r="AD505" t="str">
            <v/>
          </cell>
          <cell r="AE505" t="str">
            <v/>
          </cell>
          <cell r="AF505" t="str">
            <v/>
          </cell>
          <cell r="AG505">
            <v>41207</v>
          </cell>
          <cell r="AH505">
            <v>41208</v>
          </cell>
          <cell r="AI505" t="str">
            <v/>
          </cell>
          <cell r="AJ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交付決定日以降</v>
          </cell>
          <cell r="K506">
            <v>41729</v>
          </cell>
          <cell r="L506" t="str">
            <v/>
          </cell>
          <cell r="M506" t="str">
            <v/>
          </cell>
          <cell r="N506">
            <v>3903099000</v>
          </cell>
          <cell r="O506">
            <v>0.5</v>
          </cell>
          <cell r="P506">
            <v>1951549500</v>
          </cell>
          <cell r="Q506" t="str">
            <v>交付決定日</v>
          </cell>
          <cell r="R506">
            <v>41729</v>
          </cell>
          <cell r="S506" t="str">
            <v/>
          </cell>
          <cell r="T506">
            <v>7664728000</v>
          </cell>
          <cell r="U506">
            <v>3892587000</v>
          </cell>
          <cell r="V506">
            <v>0.5</v>
          </cell>
          <cell r="W506">
            <v>1946293500</v>
          </cell>
          <cell r="X506">
            <v>10512000</v>
          </cell>
          <cell r="Y506">
            <v>5256000</v>
          </cell>
          <cell r="Z506" t="str">
            <v>要</v>
          </cell>
          <cell r="AA506">
            <v>41121</v>
          </cell>
          <cell r="AB506">
            <v>41127</v>
          </cell>
          <cell r="AC506">
            <v>41152</v>
          </cell>
          <cell r="AD506" t="str">
            <v>オートテクニカの雇用数が応募時点から減少。
理由書は提出済。8/9中企庁の承認を得た。
ワイテック社は、20年度に赤字があるが、23年度決算が出ているので、赤字なしと判定。
※減額理由については確認中</v>
          </cell>
          <cell r="AE506" t="str">
            <v>中田</v>
          </cell>
          <cell r="AF506" t="str">
            <v>宮田</v>
          </cell>
          <cell r="AG506">
            <v>41155</v>
          </cell>
          <cell r="AH506">
            <v>41131</v>
          </cell>
          <cell r="AI506">
            <v>41159</v>
          </cell>
          <cell r="AJ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v>41122</v>
          </cell>
          <cell r="K507">
            <v>41729</v>
          </cell>
          <cell r="L507" t="str">
            <v/>
          </cell>
          <cell r="M507" t="str">
            <v/>
          </cell>
          <cell r="N507">
            <v>2064000000</v>
          </cell>
          <cell r="O507">
            <v>0.66666666666666663</v>
          </cell>
          <cell r="P507">
            <v>1376000000</v>
          </cell>
          <cell r="Q507" t="str">
            <v/>
          </cell>
          <cell r="R507" t="str">
            <v/>
          </cell>
          <cell r="S507" t="str">
            <v/>
          </cell>
          <cell r="T507" t="str">
            <v/>
          </cell>
          <cell r="U507" t="str">
            <v/>
          </cell>
          <cell r="V507">
            <v>0.66666666666666663</v>
          </cell>
          <cell r="W507" t="str">
            <v/>
          </cell>
          <cell r="X507" t="str">
            <v/>
          </cell>
          <cell r="Y507" t="str">
            <v/>
          </cell>
          <cell r="Z507" t="str">
            <v/>
          </cell>
          <cell r="AA507" t="str">
            <v/>
          </cell>
          <cell r="AB507" t="str">
            <v/>
          </cell>
          <cell r="AD507" t="str">
            <v/>
          </cell>
          <cell r="AE507" t="str">
            <v/>
          </cell>
          <cell r="AF507" t="str">
            <v/>
          </cell>
          <cell r="AG507" t="str">
            <v/>
          </cell>
          <cell r="AH507" t="str">
            <v/>
          </cell>
          <cell r="AI507" t="str">
            <v/>
          </cell>
          <cell r="AJ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v>41153</v>
          </cell>
          <cell r="K508">
            <v>41882</v>
          </cell>
          <cell r="L508" t="str">
            <v>○</v>
          </cell>
          <cell r="M508" t="str">
            <v/>
          </cell>
          <cell r="N508">
            <v>594000000</v>
          </cell>
          <cell r="O508">
            <v>0.66666666666666663</v>
          </cell>
          <cell r="P508">
            <v>396000000</v>
          </cell>
          <cell r="Q508" t="str">
            <v/>
          </cell>
          <cell r="R508" t="str">
            <v/>
          </cell>
          <cell r="S508" t="str">
            <v/>
          </cell>
          <cell r="T508" t="str">
            <v/>
          </cell>
          <cell r="U508" t="str">
            <v/>
          </cell>
          <cell r="V508">
            <v>0.66666666666666663</v>
          </cell>
          <cell r="W508" t="str">
            <v/>
          </cell>
          <cell r="X508" t="str">
            <v/>
          </cell>
          <cell r="Y508" t="str">
            <v/>
          </cell>
          <cell r="Z508" t="str">
            <v/>
          </cell>
          <cell r="AA508" t="str">
            <v/>
          </cell>
          <cell r="AB508">
            <v>41178</v>
          </cell>
          <cell r="AC508">
            <v>41178</v>
          </cell>
          <cell r="AD508" t="str">
            <v/>
          </cell>
          <cell r="AE508" t="str">
            <v>中田</v>
          </cell>
          <cell r="AF508" t="str">
            <v/>
          </cell>
          <cell r="AG508" t="str">
            <v/>
          </cell>
          <cell r="AH508" t="str">
            <v/>
          </cell>
          <cell r="AI508" t="str">
            <v/>
          </cell>
          <cell r="AJ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交付決定日以降</v>
          </cell>
          <cell r="K509">
            <v>41609</v>
          </cell>
          <cell r="L509" t="str">
            <v/>
          </cell>
          <cell r="M509" t="str">
            <v/>
          </cell>
          <cell r="N509">
            <v>460000000</v>
          </cell>
          <cell r="O509">
            <v>0.66666666666666663</v>
          </cell>
          <cell r="P509">
            <v>306666666</v>
          </cell>
          <cell r="Q509" t="str">
            <v/>
          </cell>
          <cell r="R509" t="str">
            <v/>
          </cell>
          <cell r="S509" t="str">
            <v/>
          </cell>
          <cell r="T509" t="str">
            <v/>
          </cell>
          <cell r="U509" t="str">
            <v/>
          </cell>
          <cell r="V509">
            <v>0.66666666666666663</v>
          </cell>
          <cell r="W509" t="str">
            <v/>
          </cell>
          <cell r="X509" t="str">
            <v/>
          </cell>
          <cell r="Y509" t="str">
            <v/>
          </cell>
          <cell r="Z509" t="str">
            <v/>
          </cell>
          <cell r="AA509" t="str">
            <v/>
          </cell>
          <cell r="AB509">
            <v>41176</v>
          </cell>
          <cell r="AC509">
            <v>41193</v>
          </cell>
          <cell r="AD509" t="str">
            <v/>
          </cell>
          <cell r="AE509" t="str">
            <v>中田</v>
          </cell>
          <cell r="AF509" t="str">
            <v/>
          </cell>
          <cell r="AG509" t="str">
            <v/>
          </cell>
          <cell r="AH509" t="str">
            <v/>
          </cell>
          <cell r="AI509" t="str">
            <v/>
          </cell>
          <cell r="AJ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v>41153</v>
          </cell>
          <cell r="K510">
            <v>41729</v>
          </cell>
          <cell r="L510" t="str">
            <v/>
          </cell>
          <cell r="M510" t="str">
            <v/>
          </cell>
          <cell r="N510">
            <v>872650000</v>
          </cell>
          <cell r="O510">
            <v>0.66666666666666663</v>
          </cell>
          <cell r="P510">
            <v>581766666</v>
          </cell>
          <cell r="Q510" t="str">
            <v/>
          </cell>
          <cell r="R510" t="str">
            <v/>
          </cell>
          <cell r="S510" t="str">
            <v/>
          </cell>
          <cell r="T510" t="str">
            <v/>
          </cell>
          <cell r="U510" t="str">
            <v/>
          </cell>
          <cell r="V510">
            <v>0.66666666666666663</v>
          </cell>
          <cell r="W510" t="str">
            <v/>
          </cell>
          <cell r="X510" t="str">
            <v/>
          </cell>
          <cell r="Y510" t="str">
            <v/>
          </cell>
          <cell r="Z510" t="str">
            <v/>
          </cell>
          <cell r="AA510" t="str">
            <v/>
          </cell>
          <cell r="AB510">
            <v>41177</v>
          </cell>
          <cell r="AC510">
            <v>41193</v>
          </cell>
          <cell r="AD510" t="str">
            <v/>
          </cell>
          <cell r="AE510" t="str">
            <v>宮田</v>
          </cell>
          <cell r="AF510" t="str">
            <v>中田</v>
          </cell>
          <cell r="AG510" t="str">
            <v/>
          </cell>
          <cell r="AH510">
            <v>41193</v>
          </cell>
          <cell r="AI510" t="str">
            <v/>
          </cell>
          <cell r="AJ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v>41091</v>
          </cell>
          <cell r="K511">
            <v>41639</v>
          </cell>
          <cell r="L511" t="str">
            <v/>
          </cell>
          <cell r="M511" t="str">
            <v/>
          </cell>
          <cell r="N511">
            <v>953000000</v>
          </cell>
          <cell r="O511">
            <v>0.66666666666666663</v>
          </cell>
          <cell r="P511">
            <v>635333333</v>
          </cell>
          <cell r="Q511" t="str">
            <v/>
          </cell>
          <cell r="R511" t="str">
            <v/>
          </cell>
          <cell r="S511" t="str">
            <v/>
          </cell>
          <cell r="T511" t="str">
            <v/>
          </cell>
          <cell r="U511" t="str">
            <v/>
          </cell>
          <cell r="V511">
            <v>0.66666666666666663</v>
          </cell>
          <cell r="W511" t="str">
            <v/>
          </cell>
          <cell r="X511" t="str">
            <v/>
          </cell>
          <cell r="Y511" t="str">
            <v/>
          </cell>
          <cell r="Z511" t="str">
            <v/>
          </cell>
          <cell r="AA511" t="str">
            <v/>
          </cell>
          <cell r="AB511">
            <v>41176</v>
          </cell>
          <cell r="AC511">
            <v>41176</v>
          </cell>
          <cell r="AD511" t="str">
            <v/>
          </cell>
          <cell r="AE511" t="str">
            <v/>
          </cell>
          <cell r="AF511" t="str">
            <v/>
          </cell>
          <cell r="AG511" t="str">
            <v/>
          </cell>
          <cell r="AH511">
            <v>41180</v>
          </cell>
          <cell r="AI511" t="str">
            <v/>
          </cell>
          <cell r="AJ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v>41122</v>
          </cell>
          <cell r="K512">
            <v>41729</v>
          </cell>
          <cell r="L512" t="str">
            <v/>
          </cell>
          <cell r="M512" t="str">
            <v/>
          </cell>
          <cell r="N512">
            <v>1855000000</v>
          </cell>
          <cell r="O512">
            <v>0.66666666666666663</v>
          </cell>
          <cell r="P512">
            <v>1236666666</v>
          </cell>
          <cell r="Q512" t="str">
            <v/>
          </cell>
          <cell r="R512" t="str">
            <v/>
          </cell>
          <cell r="S512" t="str">
            <v/>
          </cell>
          <cell r="T512" t="str">
            <v/>
          </cell>
          <cell r="U512" t="str">
            <v/>
          </cell>
          <cell r="V512">
            <v>0.66666666666666663</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row>
        <row r="513">
          <cell r="B513" t="str">
            <v>C3020</v>
          </cell>
          <cell r="C513" t="str">
            <v>C</v>
          </cell>
          <cell r="D513" t="str">
            <v>二次</v>
          </cell>
          <cell r="E513" t="str">
            <v>葛城工業株式会社
株式会社林パイプ工業所</v>
          </cell>
          <cell r="F513" t="str">
            <v>溶接レスユニットバスフレームの生産拠点分散化への対応</v>
          </cell>
          <cell r="G513" t="str">
            <v>中小企業</v>
          </cell>
          <cell r="H513" t="str">
            <v>中田</v>
          </cell>
          <cell r="I513" t="str">
            <v>宮田</v>
          </cell>
          <cell r="J513">
            <v>41105</v>
          </cell>
          <cell r="K513">
            <v>41364</v>
          </cell>
          <cell r="L513" t="str">
            <v/>
          </cell>
          <cell r="M513" t="str">
            <v/>
          </cell>
          <cell r="N513">
            <v>152400000</v>
          </cell>
          <cell r="O513">
            <v>0.66666666666666663</v>
          </cell>
          <cell r="P513">
            <v>101600000</v>
          </cell>
          <cell r="Q513" t="str">
            <v>交付決定日</v>
          </cell>
          <cell r="R513">
            <v>41364</v>
          </cell>
          <cell r="S513" t="str">
            <v/>
          </cell>
          <cell r="T513">
            <v>152400000</v>
          </cell>
          <cell r="U513">
            <v>152400000</v>
          </cell>
          <cell r="V513">
            <v>0.66666666666666663</v>
          </cell>
          <cell r="W513">
            <v>101599999</v>
          </cell>
          <cell r="X513">
            <v>0</v>
          </cell>
          <cell r="Y513">
            <v>1</v>
          </cell>
          <cell r="Z513" t="str">
            <v>不要</v>
          </cell>
          <cell r="AA513">
            <v>41138</v>
          </cell>
          <cell r="AB513">
            <v>41121</v>
          </cell>
          <cell r="AC513">
            <v>41145</v>
          </cell>
          <cell r="AD513" t="str">
            <v/>
          </cell>
          <cell r="AE513" t="str">
            <v>中田</v>
          </cell>
          <cell r="AF513" t="str">
            <v>宮田</v>
          </cell>
          <cell r="AG513">
            <v>41155</v>
          </cell>
          <cell r="AH513">
            <v>41145</v>
          </cell>
          <cell r="AI513">
            <v>41159</v>
          </cell>
          <cell r="AJ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41153</v>
          </cell>
          <cell r="K514">
            <v>41723</v>
          </cell>
          <cell r="L514" t="str">
            <v/>
          </cell>
          <cell r="M514" t="str">
            <v/>
          </cell>
          <cell r="N514">
            <v>2776680000</v>
          </cell>
          <cell r="O514">
            <v>0.66666666666666663</v>
          </cell>
          <cell r="P514">
            <v>1851120000</v>
          </cell>
          <cell r="Q514">
            <v>41180</v>
          </cell>
          <cell r="R514">
            <v>41723</v>
          </cell>
          <cell r="S514" t="str">
            <v/>
          </cell>
          <cell r="T514">
            <v>3776680000</v>
          </cell>
          <cell r="U514">
            <v>2776680000</v>
          </cell>
          <cell r="V514">
            <v>0.66666666666666663</v>
          </cell>
          <cell r="W514">
            <v>1851120000</v>
          </cell>
          <cell r="X514">
            <v>0</v>
          </cell>
          <cell r="Y514">
            <v>0</v>
          </cell>
          <cell r="Z514" t="str">
            <v>不要</v>
          </cell>
          <cell r="AA514">
            <v>41176</v>
          </cell>
          <cell r="AB514">
            <v>41170</v>
          </cell>
          <cell r="AC514" t="str">
            <v/>
          </cell>
          <cell r="AD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E514" t="str">
            <v>宮田</v>
          </cell>
          <cell r="AF514" t="str">
            <v>中田</v>
          </cell>
          <cell r="AG514" t="str">
            <v/>
          </cell>
          <cell r="AH514">
            <v>41205</v>
          </cell>
          <cell r="AI514" t="str">
            <v/>
          </cell>
          <cell r="AJ514" t="str">
            <v/>
          </cell>
        </row>
      </sheetData>
      <sheetData sheetId="2">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交付申請内容開始予定日</v>
          </cell>
          <cell r="K1" t="str">
            <v>交付申請内容完了予定日</v>
          </cell>
          <cell r="L1" t="str">
            <v>交付申請内容延長</v>
          </cell>
          <cell r="M1" t="str">
            <v>交付申請内容補助事業に要する経費</v>
          </cell>
          <cell r="N1" t="str">
            <v>交付申請内容補助対象経費</v>
          </cell>
          <cell r="O1" t="str">
            <v>交付申請内容補助率</v>
          </cell>
          <cell r="P1" t="str">
            <v>交付申請内容補助金交付申請額</v>
          </cell>
          <cell r="Q1" t="str">
            <v>交付申請書確認状況収益納付有無</v>
          </cell>
          <cell r="R1" t="str">
            <v>交付申請書確認状況交付決定上の懸念事項</v>
          </cell>
          <cell r="S1" t="str">
            <v>交付決定通知発行状況交付決定日</v>
          </cell>
          <cell r="T1" t="str">
            <v>交付決定通知発行状況通知書発送日</v>
          </cell>
          <cell r="U1" t="str">
            <v>交付決定後の留意点交付決定後の留意点</v>
          </cell>
          <cell r="V1" t="str">
            <v>交付決定後の留意点次回検査実施予定日</v>
          </cell>
          <cell r="W1" t="str">
            <v>申請内容(最新）開始予定日</v>
          </cell>
          <cell r="X1" t="str">
            <v>申請内容(最新）完了予定日</v>
          </cell>
          <cell r="Y1" t="str">
            <v>申請内容(最新）延長</v>
          </cell>
          <cell r="Z1" t="str">
            <v>申請内容(最新）補助事業に要する経費</v>
          </cell>
          <cell r="AA1" t="str">
            <v>申請内容(最新）補助対象経費</v>
          </cell>
          <cell r="AB1" t="str">
            <v>申請内容(最新）補助率</v>
          </cell>
          <cell r="AC1" t="str">
            <v>申請内容(最新）補助金交付申請額</v>
          </cell>
          <cell r="AD1" t="str">
            <v>計画変更①変更日</v>
          </cell>
          <cell r="AE1" t="str">
            <v>計画変更①提出書類</v>
          </cell>
          <cell r="AF1" t="str">
            <v>計画変更①変更内容</v>
          </cell>
          <cell r="AG1" t="str">
            <v>計画変更②変更日</v>
          </cell>
          <cell r="AH1" t="str">
            <v>計画変更②提出書類</v>
          </cell>
          <cell r="AI1" t="str">
            <v>計画変更②変更内容</v>
          </cell>
          <cell r="AJ1" t="str">
            <v>計画変更③変更日</v>
          </cell>
          <cell r="AK1" t="str">
            <v>計画変更③提出書類</v>
          </cell>
          <cell r="AL1" t="str">
            <v>計画変更③変更内容</v>
          </cell>
          <cell r="AM1" t="str">
            <v>計画変更④変更日</v>
          </cell>
          <cell r="AN1" t="str">
            <v>計画変更④提出書類</v>
          </cell>
          <cell r="AO1" t="str">
            <v>計画変更④変更内容</v>
          </cell>
          <cell r="AP1" t="str">
            <v>計画変更⑤変更日</v>
          </cell>
          <cell r="AQ1" t="str">
            <v>計画変更⑤提出書類</v>
          </cell>
          <cell r="AR1" t="str">
            <v>計画変更⑤変更内容</v>
          </cell>
          <cell r="AS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t="str">
            <v/>
          </cell>
          <cell r="O5">
            <v>0.33333333333333331</v>
          </cell>
          <cell r="P5" t="str">
            <v/>
          </cell>
          <cell r="Q5" t="str">
            <v/>
          </cell>
          <cell r="R5" t="str">
            <v>・雇用の計画大きく変更、24年度は雇用マイナス？
・カーボン系の製品も作りたいとの打診あり。かなり交付決定も遅れているので、まずは現行の計画で交付決定を済ませてから、と伝える</v>
          </cell>
          <cell r="S5" t="str">
            <v/>
          </cell>
          <cell r="T5" t="str">
            <v/>
          </cell>
          <cell r="U5" t="str">
            <v/>
          </cell>
          <cell r="W5" t="str">
            <v/>
          </cell>
          <cell r="X5" t="str">
            <v/>
          </cell>
          <cell r="Y5" t="str">
            <v/>
          </cell>
          <cell r="Z5" t="str">
            <v/>
          </cell>
          <cell r="AA5" t="str">
            <v/>
          </cell>
          <cell r="AB5">
            <v>0.33333333333333331</v>
          </cell>
          <cell r="AC5" t="str">
            <v/>
          </cell>
          <cell r="AS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t="str">
            <v/>
          </cell>
          <cell r="O6">
            <v>0.16666666666666666</v>
          </cell>
          <cell r="P6" t="str">
            <v/>
          </cell>
          <cell r="Q6" t="str">
            <v/>
          </cell>
          <cell r="R6" t="str">
            <v/>
          </cell>
          <cell r="S6" t="str">
            <v/>
          </cell>
          <cell r="T6" t="str">
            <v/>
          </cell>
          <cell r="U6" t="str">
            <v/>
          </cell>
          <cell r="W6" t="str">
            <v/>
          </cell>
          <cell r="X6" t="str">
            <v/>
          </cell>
          <cell r="Y6" t="str">
            <v/>
          </cell>
          <cell r="Z6" t="str">
            <v/>
          </cell>
          <cell r="AA6" t="str">
            <v/>
          </cell>
          <cell r="AB6">
            <v>0.16666666666666666</v>
          </cell>
          <cell r="AC6" t="str">
            <v/>
          </cell>
          <cell r="AD6" t="str">
            <v/>
          </cell>
          <cell r="AE6" t="str">
            <v/>
          </cell>
          <cell r="AF6" t="str">
            <v/>
          </cell>
          <cell r="AS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v>40940</v>
          </cell>
          <cell r="K7">
            <v>41425</v>
          </cell>
          <cell r="L7" t="str">
            <v/>
          </cell>
          <cell r="M7">
            <v>9342900000</v>
          </cell>
          <cell r="N7">
            <v>9342900000</v>
          </cell>
          <cell r="O7">
            <v>0.33333333333333331</v>
          </cell>
          <cell r="P7">
            <v>3114300000</v>
          </cell>
          <cell r="Q7" t="str">
            <v>不要</v>
          </cell>
          <cell r="R7" t="str">
            <v>（6/26）㈱リコーから東北リコー㈱に生産委託がなされている（確認済み）ため、㈱リコーの財務状況に基づいて収益納付不要と判断。</v>
          </cell>
          <cell r="S7">
            <v>41088</v>
          </cell>
          <cell r="T7">
            <v>41088</v>
          </cell>
          <cell r="U7" t="str">
            <v/>
          </cell>
          <cell r="W7">
            <v>40940</v>
          </cell>
          <cell r="X7">
            <v>41425</v>
          </cell>
          <cell r="Y7" t="str">
            <v/>
          </cell>
          <cell r="Z7">
            <v>9342900000</v>
          </cell>
          <cell r="AA7">
            <v>9342900000</v>
          </cell>
          <cell r="AB7">
            <v>0.33333333333333331</v>
          </cell>
          <cell r="AC7">
            <v>3114300000</v>
          </cell>
          <cell r="AD7" t="str">
            <v/>
          </cell>
          <cell r="AE7" t="str">
            <v/>
          </cell>
          <cell r="AF7" t="str">
            <v/>
          </cell>
          <cell r="AS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v>4130000000</v>
          </cell>
          <cell r="N8">
            <v>4130000000</v>
          </cell>
          <cell r="O8">
            <v>0.16666666666666666</v>
          </cell>
          <cell r="P8">
            <v>688333333</v>
          </cell>
          <cell r="Q8" t="str">
            <v>不要</v>
          </cell>
          <cell r="R8" t="str">
            <v/>
          </cell>
          <cell r="S8">
            <v>40966</v>
          </cell>
          <cell r="T8">
            <v>40969</v>
          </cell>
          <cell r="U8" t="str">
            <v/>
          </cell>
          <cell r="W8">
            <v>40940</v>
          </cell>
          <cell r="X8">
            <v>41729</v>
          </cell>
          <cell r="Y8" t="str">
            <v/>
          </cell>
          <cell r="Z8">
            <v>4130000000</v>
          </cell>
          <cell r="AA8">
            <v>4130000000</v>
          </cell>
          <cell r="AB8">
            <v>0.16666666666666666</v>
          </cell>
          <cell r="AC8">
            <v>688333333</v>
          </cell>
          <cell r="AD8" t="str">
            <v/>
          </cell>
          <cell r="AE8" t="str">
            <v/>
          </cell>
          <cell r="AF8" t="str">
            <v/>
          </cell>
          <cell r="AS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v>57737595000</v>
          </cell>
          <cell r="N9">
            <v>29033000000</v>
          </cell>
          <cell r="O9">
            <v>0.16666666666666666</v>
          </cell>
          <cell r="P9">
            <v>4838833332</v>
          </cell>
          <cell r="Q9" t="str">
            <v>不要</v>
          </cell>
          <cell r="R9" t="str">
            <v>公募申請時より約8億円減額。（2012/4/27METI確認済）</v>
          </cell>
          <cell r="S9">
            <v>41015</v>
          </cell>
          <cell r="T9">
            <v>41031</v>
          </cell>
          <cell r="U9" t="str">
            <v/>
          </cell>
          <cell r="W9">
            <v>41000</v>
          </cell>
          <cell r="X9">
            <v>41729</v>
          </cell>
          <cell r="Y9" t="str">
            <v/>
          </cell>
          <cell r="Z9">
            <v>57737595000</v>
          </cell>
          <cell r="AA9">
            <v>29033000000</v>
          </cell>
          <cell r="AB9">
            <v>0.16666666666666666</v>
          </cell>
          <cell r="AC9">
            <v>4838833332</v>
          </cell>
          <cell r="AD9" t="str">
            <v/>
          </cell>
          <cell r="AE9" t="str">
            <v/>
          </cell>
          <cell r="AF9" t="str">
            <v/>
          </cell>
          <cell r="AS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v>1164000000</v>
          </cell>
          <cell r="N10">
            <v>1164000000</v>
          </cell>
          <cell r="O10">
            <v>0.33333333333333331</v>
          </cell>
          <cell r="P10">
            <v>387999997</v>
          </cell>
          <cell r="Q10" t="str">
            <v>不要</v>
          </cell>
          <cell r="R10" t="str">
            <v/>
          </cell>
          <cell r="S10">
            <v>40966</v>
          </cell>
          <cell r="T10">
            <v>40969</v>
          </cell>
          <cell r="U10" t="str">
            <v/>
          </cell>
          <cell r="W10">
            <v>40909</v>
          </cell>
          <cell r="X10">
            <v>41729</v>
          </cell>
          <cell r="Y10" t="str">
            <v/>
          </cell>
          <cell r="Z10">
            <v>1164000000</v>
          </cell>
          <cell r="AA10">
            <v>1164000000</v>
          </cell>
          <cell r="AB10">
            <v>0.33333333333333331</v>
          </cell>
          <cell r="AC10">
            <v>387999997</v>
          </cell>
          <cell r="AD10">
            <v>40998</v>
          </cell>
          <cell r="AE10" t="str">
            <v/>
          </cell>
          <cell r="AF10" t="str">
            <v>生産設備の一部の設置場所変更</v>
          </cell>
          <cell r="AS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v>2167000000</v>
          </cell>
          <cell r="N11">
            <v>1575000000</v>
          </cell>
          <cell r="O11">
            <v>0.33333333333333331</v>
          </cell>
          <cell r="P11">
            <v>525000000</v>
          </cell>
          <cell r="Q11" t="str">
            <v>要</v>
          </cell>
          <cell r="R11" t="str">
            <v/>
          </cell>
          <cell r="S11">
            <v>40966</v>
          </cell>
          <cell r="T11">
            <v>40969</v>
          </cell>
          <cell r="U11" t="str">
            <v/>
          </cell>
          <cell r="W11">
            <v>40969</v>
          </cell>
          <cell r="X11">
            <v>41729</v>
          </cell>
          <cell r="Y11" t="str">
            <v/>
          </cell>
          <cell r="Z11">
            <v>2167000000</v>
          </cell>
          <cell r="AA11">
            <v>1575000000</v>
          </cell>
          <cell r="AB11">
            <v>0.33333333333333331</v>
          </cell>
          <cell r="AC11">
            <v>525000000</v>
          </cell>
          <cell r="AD11" t="str">
            <v/>
          </cell>
          <cell r="AE11" t="str">
            <v/>
          </cell>
          <cell r="AF11" t="str">
            <v/>
          </cell>
          <cell r="AS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v>829000000</v>
          </cell>
          <cell r="N12">
            <v>705000000</v>
          </cell>
          <cell r="O12">
            <v>0.16666666666666666</v>
          </cell>
          <cell r="P12">
            <v>117500000</v>
          </cell>
          <cell r="Q12" t="str">
            <v>要</v>
          </cell>
          <cell r="R12" t="str">
            <v>日本製紙パピリアに生産委託のため、共同申請に変更。</v>
          </cell>
          <cell r="S12">
            <v>41002</v>
          </cell>
          <cell r="T12">
            <v>41003</v>
          </cell>
          <cell r="U12" t="str">
            <v/>
          </cell>
          <cell r="W12">
            <v>40877</v>
          </cell>
          <cell r="X12">
            <v>41305</v>
          </cell>
          <cell r="Y12" t="str">
            <v/>
          </cell>
          <cell r="Z12">
            <v>829000000</v>
          </cell>
          <cell r="AA12">
            <v>705000000</v>
          </cell>
          <cell r="AB12">
            <v>0.16666666666666666</v>
          </cell>
          <cell r="AC12">
            <v>117500000</v>
          </cell>
          <cell r="AD12" t="str">
            <v/>
          </cell>
          <cell r="AE12" t="str">
            <v/>
          </cell>
          <cell r="AF12" t="str">
            <v/>
          </cell>
          <cell r="AS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v>40904</v>
          </cell>
          <cell r="K13">
            <v>41364</v>
          </cell>
          <cell r="L13" t="str">
            <v/>
          </cell>
          <cell r="M13">
            <v>5160300000</v>
          </cell>
          <cell r="N13">
            <v>3980000000</v>
          </cell>
          <cell r="O13">
            <v>0.5</v>
          </cell>
          <cell r="P13">
            <v>1990000000</v>
          </cell>
          <cell r="Q13" t="str">
            <v>要</v>
          </cell>
          <cell r="R13" t="str">
            <v/>
          </cell>
          <cell r="S13" t="str">
            <v/>
          </cell>
          <cell r="T13" t="str">
            <v/>
          </cell>
          <cell r="U13" t="str">
            <v/>
          </cell>
          <cell r="W13">
            <v>40904</v>
          </cell>
          <cell r="X13">
            <v>41364</v>
          </cell>
          <cell r="Y13" t="str">
            <v/>
          </cell>
          <cell r="Z13">
            <v>5160300000</v>
          </cell>
          <cell r="AA13">
            <v>3980000000</v>
          </cell>
          <cell r="AB13">
            <v>0.5</v>
          </cell>
          <cell r="AC13">
            <v>1990000000</v>
          </cell>
          <cell r="AD13" t="str">
            <v/>
          </cell>
          <cell r="AE13" t="str">
            <v/>
          </cell>
          <cell r="AF13" t="str">
            <v/>
          </cell>
          <cell r="AS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v>219986200</v>
          </cell>
          <cell r="N14">
            <v>207360000</v>
          </cell>
          <cell r="O14">
            <v>0.25</v>
          </cell>
          <cell r="P14">
            <v>51840000</v>
          </cell>
          <cell r="Q14" t="str">
            <v>不要</v>
          </cell>
          <cell r="R14" t="str">
            <v/>
          </cell>
          <cell r="S14">
            <v>40991</v>
          </cell>
          <cell r="T14">
            <v>40994</v>
          </cell>
          <cell r="U14" t="str">
            <v/>
          </cell>
          <cell r="W14">
            <v>40969</v>
          </cell>
          <cell r="X14">
            <v>41152</v>
          </cell>
          <cell r="Y14" t="str">
            <v/>
          </cell>
          <cell r="Z14">
            <v>219986200</v>
          </cell>
          <cell r="AA14">
            <v>207360000</v>
          </cell>
          <cell r="AB14">
            <v>0.25</v>
          </cell>
          <cell r="AC14">
            <v>51840000</v>
          </cell>
          <cell r="AD14" t="str">
            <v/>
          </cell>
          <cell r="AE14" t="str">
            <v/>
          </cell>
          <cell r="AF14" t="str">
            <v/>
          </cell>
          <cell r="AS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v>6100000000</v>
          </cell>
          <cell r="N15">
            <v>5900000000</v>
          </cell>
          <cell r="O15">
            <v>0.33333333333333331</v>
          </cell>
          <cell r="P15">
            <v>1966666666</v>
          </cell>
          <cell r="Q15" t="str">
            <v>不要</v>
          </cell>
          <cell r="R15" t="str">
            <v/>
          </cell>
          <cell r="S15">
            <v>40975</v>
          </cell>
          <cell r="T15">
            <v>40976</v>
          </cell>
          <cell r="U15" t="str">
            <v/>
          </cell>
          <cell r="W15">
            <v>40969</v>
          </cell>
          <cell r="X15">
            <v>41729</v>
          </cell>
          <cell r="Y15" t="str">
            <v/>
          </cell>
          <cell r="Z15">
            <v>6100000000</v>
          </cell>
          <cell r="AA15">
            <v>5900000000</v>
          </cell>
          <cell r="AB15">
            <v>0.33333333333333331</v>
          </cell>
          <cell r="AC15">
            <v>1966666666</v>
          </cell>
          <cell r="AD15" t="str">
            <v/>
          </cell>
          <cell r="AE15" t="str">
            <v/>
          </cell>
          <cell r="AF15" t="str">
            <v/>
          </cell>
          <cell r="AS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v>200716600</v>
          </cell>
          <cell r="N16">
            <v>199782516</v>
          </cell>
          <cell r="O16">
            <v>0.25</v>
          </cell>
          <cell r="P16">
            <v>49945629</v>
          </cell>
          <cell r="Q16" t="str">
            <v>不要</v>
          </cell>
          <cell r="R16" t="str">
            <v/>
          </cell>
          <cell r="S16">
            <v>40991</v>
          </cell>
          <cell r="T16">
            <v>40994</v>
          </cell>
          <cell r="U16" t="str">
            <v/>
          </cell>
          <cell r="W16">
            <v>40945</v>
          </cell>
          <cell r="X16">
            <v>41090</v>
          </cell>
          <cell r="Y16" t="str">
            <v/>
          </cell>
          <cell r="Z16">
            <v>200716600</v>
          </cell>
          <cell r="AA16">
            <v>199782516</v>
          </cell>
          <cell r="AB16">
            <v>0.25</v>
          </cell>
          <cell r="AC16">
            <v>49945629</v>
          </cell>
          <cell r="AD16" t="str">
            <v/>
          </cell>
          <cell r="AE16" t="str">
            <v/>
          </cell>
          <cell r="AF16" t="str">
            <v/>
          </cell>
          <cell r="AS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v>41054</v>
          </cell>
          <cell r="K17">
            <v>41729</v>
          </cell>
          <cell r="L17" t="str">
            <v/>
          </cell>
          <cell r="M17">
            <v>855000000</v>
          </cell>
          <cell r="N17">
            <v>675000000</v>
          </cell>
          <cell r="O17">
            <v>0.5</v>
          </cell>
          <cell r="P17">
            <v>337500000</v>
          </cell>
          <cell r="Q17" t="str">
            <v>不要</v>
          </cell>
          <cell r="R17" t="str">
            <v>（5/17）一旦既存施設に機器設置し、新工場できたらそちらに移設したい、との連絡あり。それ自体は問題ないが、移設費用は対象外とお伝えし、了承いただいた。</v>
          </cell>
          <cell r="S17">
            <v>41054</v>
          </cell>
          <cell r="T17">
            <v>41088</v>
          </cell>
          <cell r="U17" t="str">
            <v/>
          </cell>
          <cell r="W17">
            <v>41054</v>
          </cell>
          <cell r="X17">
            <v>41729</v>
          </cell>
          <cell r="Y17" t="str">
            <v/>
          </cell>
          <cell r="Z17">
            <v>855000000</v>
          </cell>
          <cell r="AA17">
            <v>675000000</v>
          </cell>
          <cell r="AB17">
            <v>0.5</v>
          </cell>
          <cell r="AC17">
            <v>337500000</v>
          </cell>
          <cell r="AD17" t="str">
            <v/>
          </cell>
          <cell r="AE17" t="str">
            <v/>
          </cell>
          <cell r="AF17" t="str">
            <v/>
          </cell>
          <cell r="AS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v>2564700000</v>
          </cell>
          <cell r="N18">
            <v>1855200000</v>
          </cell>
          <cell r="O18">
            <v>0.16666666666666666</v>
          </cell>
          <cell r="P18">
            <v>309199998</v>
          </cell>
          <cell r="Q18" t="str">
            <v>要</v>
          </cell>
          <cell r="R18" t="str">
            <v/>
          </cell>
          <cell r="S18">
            <v>40967</v>
          </cell>
          <cell r="T18">
            <v>40969</v>
          </cell>
          <cell r="U18" t="str">
            <v/>
          </cell>
          <cell r="W18">
            <v>40978</v>
          </cell>
          <cell r="X18">
            <v>41485</v>
          </cell>
          <cell r="Y18" t="str">
            <v/>
          </cell>
          <cell r="Z18">
            <v>2564700000</v>
          </cell>
          <cell r="AA18">
            <v>1855200000</v>
          </cell>
          <cell r="AB18">
            <v>0.16666666666666666</v>
          </cell>
          <cell r="AC18">
            <v>309199998</v>
          </cell>
          <cell r="AD18" t="str">
            <v/>
          </cell>
          <cell r="AE18" t="str">
            <v/>
          </cell>
          <cell r="AF18" t="str">
            <v/>
          </cell>
          <cell r="AS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v>409500000</v>
          </cell>
          <cell r="N19">
            <v>409500000</v>
          </cell>
          <cell r="O19">
            <v>0.25</v>
          </cell>
          <cell r="P19">
            <v>102375000</v>
          </cell>
          <cell r="Q19" t="str">
            <v>要</v>
          </cell>
          <cell r="R19" t="str">
            <v/>
          </cell>
          <cell r="S19">
            <v>40967</v>
          </cell>
          <cell r="T19">
            <v>40969</v>
          </cell>
          <cell r="U19" t="str">
            <v/>
          </cell>
          <cell r="W19">
            <v>41000</v>
          </cell>
          <cell r="X19">
            <v>41729</v>
          </cell>
          <cell r="Y19" t="str">
            <v/>
          </cell>
          <cell r="Z19">
            <v>409500000</v>
          </cell>
          <cell r="AA19">
            <v>409500000</v>
          </cell>
          <cell r="AB19">
            <v>0.25</v>
          </cell>
          <cell r="AC19">
            <v>102375000</v>
          </cell>
          <cell r="AD19" t="str">
            <v/>
          </cell>
          <cell r="AE19" t="str">
            <v/>
          </cell>
          <cell r="AF19" t="str">
            <v/>
          </cell>
          <cell r="AS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v>41043</v>
          </cell>
          <cell r="K20">
            <v>41394</v>
          </cell>
          <cell r="L20" t="str">
            <v/>
          </cell>
          <cell r="M20">
            <v>204590000</v>
          </cell>
          <cell r="N20">
            <v>148190000</v>
          </cell>
          <cell r="O20">
            <v>0.16666666666666666</v>
          </cell>
          <cell r="P20">
            <v>24698332</v>
          </cell>
          <cell r="Q20" t="str">
            <v>不要</v>
          </cell>
          <cell r="R20" t="str">
            <v>（5/22）申請書上は日鉱日石金属のデータが書かれているが、正しくはJXホールディングス（存続会社）であるべき。結果的に収益納付は不要。METI吉川様に確認済み。</v>
          </cell>
          <cell r="S20">
            <v>41052</v>
          </cell>
          <cell r="T20">
            <v>41061</v>
          </cell>
          <cell r="U20" t="str">
            <v/>
          </cell>
          <cell r="W20">
            <v>41043</v>
          </cell>
          <cell r="X20">
            <v>41394</v>
          </cell>
          <cell r="Y20" t="str">
            <v/>
          </cell>
          <cell r="Z20">
            <v>204590000</v>
          </cell>
          <cell r="AA20">
            <v>148190000</v>
          </cell>
          <cell r="AB20">
            <v>0.16666666666666666</v>
          </cell>
          <cell r="AC20">
            <v>24698332</v>
          </cell>
          <cell r="AD20" t="str">
            <v/>
          </cell>
          <cell r="AE20" t="str">
            <v/>
          </cell>
          <cell r="AF20" t="str">
            <v/>
          </cell>
          <cell r="AS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v>684300000</v>
          </cell>
          <cell r="N21">
            <v>633300000</v>
          </cell>
          <cell r="O21">
            <v>0.33333333333333331</v>
          </cell>
          <cell r="P21">
            <v>211099997</v>
          </cell>
          <cell r="Q21" t="str">
            <v>不要</v>
          </cell>
          <cell r="R21" t="str">
            <v/>
          </cell>
          <cell r="S21">
            <v>40977</v>
          </cell>
          <cell r="T21">
            <v>40983</v>
          </cell>
          <cell r="U21" t="str">
            <v/>
          </cell>
          <cell r="W21">
            <v>41000</v>
          </cell>
          <cell r="X21">
            <v>41274</v>
          </cell>
          <cell r="Y21" t="str">
            <v/>
          </cell>
          <cell r="Z21">
            <v>684300000</v>
          </cell>
          <cell r="AA21">
            <v>633300000</v>
          </cell>
          <cell r="AB21">
            <v>0.33333333333333331</v>
          </cell>
          <cell r="AC21">
            <v>211099997</v>
          </cell>
          <cell r="AD21" t="str">
            <v/>
          </cell>
          <cell r="AE21" t="str">
            <v/>
          </cell>
          <cell r="AF21" t="str">
            <v/>
          </cell>
          <cell r="AS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v>2092100000</v>
          </cell>
          <cell r="N22">
            <v>2092100000</v>
          </cell>
          <cell r="O22">
            <v>0.16666666666666666</v>
          </cell>
          <cell r="P22">
            <v>348683333</v>
          </cell>
          <cell r="Q22" t="str">
            <v>不要</v>
          </cell>
          <cell r="R22" t="str">
            <v/>
          </cell>
          <cell r="S22">
            <v>40975</v>
          </cell>
          <cell r="T22">
            <v>40976</v>
          </cell>
          <cell r="U22" t="str">
            <v/>
          </cell>
          <cell r="W22">
            <v>40988</v>
          </cell>
          <cell r="X22">
            <v>41729</v>
          </cell>
          <cell r="Y22" t="str">
            <v/>
          </cell>
          <cell r="Z22">
            <v>2092100000</v>
          </cell>
          <cell r="AA22">
            <v>2092100000</v>
          </cell>
          <cell r="AB22">
            <v>0.16666666666666666</v>
          </cell>
          <cell r="AC22">
            <v>348683333</v>
          </cell>
          <cell r="AD22" t="str">
            <v/>
          </cell>
          <cell r="AE22" t="str">
            <v/>
          </cell>
          <cell r="AF22" t="str">
            <v/>
          </cell>
          <cell r="AS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v>1286600000</v>
          </cell>
          <cell r="N23">
            <v>1286600000</v>
          </cell>
          <cell r="O23">
            <v>0.16666666666666666</v>
          </cell>
          <cell r="P23">
            <v>214433332</v>
          </cell>
          <cell r="Q23" t="str">
            <v>不要</v>
          </cell>
          <cell r="R23" t="str">
            <v/>
          </cell>
          <cell r="S23">
            <v>40975</v>
          </cell>
          <cell r="T23">
            <v>40976</v>
          </cell>
          <cell r="U23" t="str">
            <v/>
          </cell>
          <cell r="W23">
            <v>41000</v>
          </cell>
          <cell r="X23">
            <v>41394</v>
          </cell>
          <cell r="Y23" t="str">
            <v/>
          </cell>
          <cell r="Z23">
            <v>1286600000</v>
          </cell>
          <cell r="AA23">
            <v>1286600000</v>
          </cell>
          <cell r="AB23">
            <v>0.16666666666666666</v>
          </cell>
          <cell r="AC23">
            <v>214433332</v>
          </cell>
          <cell r="AD23" t="str">
            <v/>
          </cell>
          <cell r="AE23" t="str">
            <v/>
          </cell>
          <cell r="AF23" t="str">
            <v/>
          </cell>
          <cell r="AS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v>825850000</v>
          </cell>
          <cell r="N24">
            <v>825850000</v>
          </cell>
          <cell r="O24">
            <v>0.16666666666666666</v>
          </cell>
          <cell r="P24">
            <v>137641666</v>
          </cell>
          <cell r="Q24" t="str">
            <v>不要</v>
          </cell>
          <cell r="R24" t="str">
            <v/>
          </cell>
          <cell r="S24">
            <v>40966</v>
          </cell>
          <cell r="T24">
            <v>40969</v>
          </cell>
          <cell r="U24" t="str">
            <v/>
          </cell>
          <cell r="W24" t="str">
            <v>交付決定日</v>
          </cell>
          <cell r="X24">
            <v>41455</v>
          </cell>
          <cell r="Y24" t="str">
            <v/>
          </cell>
          <cell r="Z24">
            <v>825850000</v>
          </cell>
          <cell r="AA24">
            <v>825850000</v>
          </cell>
          <cell r="AB24">
            <v>0.16666666666666666</v>
          </cell>
          <cell r="AC24">
            <v>137641666</v>
          </cell>
          <cell r="AD24" t="str">
            <v/>
          </cell>
          <cell r="AE24" t="str">
            <v/>
          </cell>
          <cell r="AF24" t="str">
            <v/>
          </cell>
          <cell r="AS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v>3590000000</v>
          </cell>
          <cell r="N25">
            <v>2901000000</v>
          </cell>
          <cell r="O25">
            <v>0.33333333333333331</v>
          </cell>
          <cell r="P25">
            <v>967000000</v>
          </cell>
          <cell r="Q25" t="str">
            <v>不要</v>
          </cell>
          <cell r="R25" t="str">
            <v/>
          </cell>
          <cell r="S25">
            <v>40977</v>
          </cell>
          <cell r="T25">
            <v>40983</v>
          </cell>
          <cell r="U25" t="str">
            <v/>
          </cell>
          <cell r="W25" t="str">
            <v>交付決定日</v>
          </cell>
          <cell r="X25">
            <v>41547</v>
          </cell>
          <cell r="Y25" t="str">
            <v/>
          </cell>
          <cell r="Z25">
            <v>3590000000</v>
          </cell>
          <cell r="AA25">
            <v>2901000000</v>
          </cell>
          <cell r="AB25">
            <v>0.33333333333333331</v>
          </cell>
          <cell r="AC25">
            <v>967000000</v>
          </cell>
          <cell r="AD25" t="str">
            <v/>
          </cell>
          <cell r="AE25" t="str">
            <v/>
          </cell>
          <cell r="AF25" t="str">
            <v/>
          </cell>
          <cell r="AS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v>3711000000</v>
          </cell>
          <cell r="N26">
            <v>2023000000</v>
          </cell>
          <cell r="O26">
            <v>0.33333333333333331</v>
          </cell>
          <cell r="P26">
            <v>674000000</v>
          </cell>
          <cell r="Q26" t="str">
            <v>要</v>
          </cell>
          <cell r="R26" t="str">
            <v/>
          </cell>
          <cell r="S26">
            <v>40967</v>
          </cell>
          <cell r="T26">
            <v>40969</v>
          </cell>
          <cell r="U26" t="str">
            <v>先方ミスにより、期間変更予定。
設備費は5000万円程度の減額可能性。</v>
          </cell>
          <cell r="W26">
            <v>40913</v>
          </cell>
          <cell r="X26">
            <v>41228</v>
          </cell>
          <cell r="Y26" t="str">
            <v/>
          </cell>
          <cell r="Z26">
            <v>3711000000</v>
          </cell>
          <cell r="AA26">
            <v>2023000000</v>
          </cell>
          <cell r="AB26">
            <v>0.33333333333333331</v>
          </cell>
          <cell r="AC26">
            <v>674000000</v>
          </cell>
          <cell r="AD26" t="str">
            <v/>
          </cell>
          <cell r="AE26" t="str">
            <v/>
          </cell>
          <cell r="AF26" t="str">
            <v/>
          </cell>
          <cell r="AS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交付決定日</v>
          </cell>
          <cell r="K27">
            <v>42094</v>
          </cell>
          <cell r="L27" t="str">
            <v>○</v>
          </cell>
          <cell r="M27">
            <v>28713000000</v>
          </cell>
          <cell r="N27">
            <v>13657233000</v>
          </cell>
          <cell r="O27">
            <v>0.25</v>
          </cell>
          <cell r="P27">
            <v>3414308250</v>
          </cell>
          <cell r="Q27" t="str">
            <v>要確認</v>
          </cell>
          <cell r="R27" t="str">
            <v>公募申請時から約27.5億円の減額。→12/4/25METI確認済み。
事業終了がH26.3.31以降の案件。→2014/4/25METI確認済み。
収益納付について、H23年度の財務状況しか判断根拠がないため、その確かさを確認中。</v>
          </cell>
          <cell r="S27">
            <v>41029</v>
          </cell>
          <cell r="T27">
            <v>41031</v>
          </cell>
          <cell r="U27" t="str">
            <v/>
          </cell>
          <cell r="W27" t="str">
            <v>交付決定日</v>
          </cell>
          <cell r="X27">
            <v>42094</v>
          </cell>
          <cell r="Y27" t="str">
            <v>○</v>
          </cell>
          <cell r="Z27">
            <v>28713000000</v>
          </cell>
          <cell r="AA27">
            <v>13657233000</v>
          </cell>
          <cell r="AB27">
            <v>0.25</v>
          </cell>
          <cell r="AC27">
            <v>3414308250</v>
          </cell>
          <cell r="AD27" t="str">
            <v/>
          </cell>
          <cell r="AE27" t="str">
            <v/>
          </cell>
          <cell r="AF27" t="str">
            <v/>
          </cell>
          <cell r="AS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v>4211000000</v>
          </cell>
          <cell r="N28">
            <v>2031000000</v>
          </cell>
          <cell r="O28">
            <v>0.33333333333333331</v>
          </cell>
          <cell r="P28">
            <v>677000000</v>
          </cell>
          <cell r="Q28" t="str">
            <v>不要</v>
          </cell>
          <cell r="R28" t="str">
            <v/>
          </cell>
          <cell r="S28">
            <v>40966</v>
          </cell>
          <cell r="T28">
            <v>40969</v>
          </cell>
          <cell r="U28" t="str">
            <v/>
          </cell>
          <cell r="W28">
            <v>40969</v>
          </cell>
          <cell r="X28">
            <v>41729</v>
          </cell>
          <cell r="Y28" t="str">
            <v/>
          </cell>
          <cell r="Z28">
            <v>4211000000</v>
          </cell>
          <cell r="AA28">
            <v>2031000000</v>
          </cell>
          <cell r="AB28">
            <v>0.33333333333333331</v>
          </cell>
          <cell r="AC28">
            <v>677000000</v>
          </cell>
          <cell r="AD28" t="str">
            <v/>
          </cell>
          <cell r="AE28" t="str">
            <v/>
          </cell>
          <cell r="AF28" t="str">
            <v/>
          </cell>
          <cell r="AS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交付決定日</v>
          </cell>
          <cell r="K29">
            <v>41729</v>
          </cell>
          <cell r="L29" t="str">
            <v/>
          </cell>
          <cell r="M29">
            <v>11950000000</v>
          </cell>
          <cell r="N29">
            <v>10200000000</v>
          </cell>
          <cell r="O29">
            <v>0.16666666666666666</v>
          </cell>
          <cell r="P29">
            <v>1700000000</v>
          </cell>
          <cell r="Q29" t="str">
            <v>不要</v>
          </cell>
          <cell r="R29" t="str">
            <v/>
          </cell>
          <cell r="S29">
            <v>41057</v>
          </cell>
          <cell r="T29">
            <v>41061</v>
          </cell>
          <cell r="U29" t="str">
            <v/>
          </cell>
          <cell r="W29" t="str">
            <v>交付決定日</v>
          </cell>
          <cell r="X29">
            <v>41729</v>
          </cell>
          <cell r="Y29" t="str">
            <v/>
          </cell>
          <cell r="Z29">
            <v>11950000000</v>
          </cell>
          <cell r="AA29">
            <v>10200000000</v>
          </cell>
          <cell r="AB29">
            <v>0.16666666666666666</v>
          </cell>
          <cell r="AC29">
            <v>1700000000</v>
          </cell>
          <cell r="AD29" t="str">
            <v/>
          </cell>
          <cell r="AE29" t="str">
            <v/>
          </cell>
          <cell r="AF29" t="str">
            <v/>
          </cell>
          <cell r="AS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t="str">
            <v/>
          </cell>
          <cell r="O30">
            <v>0.25</v>
          </cell>
          <cell r="P30" t="str">
            <v/>
          </cell>
          <cell r="Q30" t="str">
            <v/>
          </cell>
          <cell r="R30" t="str">
            <v>・（2012/7/20）辞退届をメールで受領。</v>
          </cell>
          <cell r="S30" t="str">
            <v/>
          </cell>
          <cell r="T30" t="str">
            <v/>
          </cell>
          <cell r="U30" t="str">
            <v/>
          </cell>
          <cell r="W30" t="str">
            <v/>
          </cell>
          <cell r="X30" t="str">
            <v/>
          </cell>
          <cell r="Y30" t="str">
            <v/>
          </cell>
          <cell r="Z30" t="str">
            <v/>
          </cell>
          <cell r="AA30" t="str">
            <v/>
          </cell>
          <cell r="AB30">
            <v>0.25</v>
          </cell>
          <cell r="AC30" t="str">
            <v/>
          </cell>
          <cell r="AD30" t="str">
            <v/>
          </cell>
          <cell r="AE30" t="str">
            <v/>
          </cell>
          <cell r="AF30" t="str">
            <v/>
          </cell>
          <cell r="AS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v>21923000000</v>
          </cell>
          <cell r="N31">
            <v>16935000000</v>
          </cell>
          <cell r="O31">
            <v>0.33333333333333331</v>
          </cell>
          <cell r="P31">
            <v>5645000000</v>
          </cell>
          <cell r="Q31" t="str">
            <v>不要</v>
          </cell>
          <cell r="R31" t="str">
            <v>・事業完了日が平成27年3月末→理由書受領（METI未確認？）→8/17に理由書を田枝さんに送付。</v>
          </cell>
          <cell r="S31">
            <v>41044</v>
          </cell>
          <cell r="T31">
            <v>41044</v>
          </cell>
          <cell r="U31" t="str">
            <v/>
          </cell>
          <cell r="W31" t="str">
            <v>交付決定日</v>
          </cell>
          <cell r="X31">
            <v>42094</v>
          </cell>
          <cell r="Y31" t="str">
            <v>○</v>
          </cell>
          <cell r="Z31">
            <v>21923000000</v>
          </cell>
          <cell r="AA31">
            <v>16935000000</v>
          </cell>
          <cell r="AB31">
            <v>0.33333333333333331</v>
          </cell>
          <cell r="AC31">
            <v>5645000000</v>
          </cell>
          <cell r="AD31" t="str">
            <v/>
          </cell>
          <cell r="AE31" t="str">
            <v/>
          </cell>
          <cell r="AF31" t="str">
            <v/>
          </cell>
          <cell r="AS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v>223000000</v>
          </cell>
          <cell r="N32">
            <v>202000000</v>
          </cell>
          <cell r="O32">
            <v>0.25</v>
          </cell>
          <cell r="P32">
            <v>50500000</v>
          </cell>
          <cell r="Q32" t="str">
            <v>不要</v>
          </cell>
          <cell r="R32" t="str">
            <v/>
          </cell>
          <cell r="S32">
            <v>40975</v>
          </cell>
          <cell r="T32">
            <v>40976</v>
          </cell>
          <cell r="U32" t="str">
            <v/>
          </cell>
          <cell r="W32">
            <v>40968</v>
          </cell>
          <cell r="X32">
            <v>41333</v>
          </cell>
          <cell r="Y32" t="str">
            <v/>
          </cell>
          <cell r="Z32">
            <v>223000000</v>
          </cell>
          <cell r="AA32">
            <v>202000000</v>
          </cell>
          <cell r="AB32">
            <v>0.25</v>
          </cell>
          <cell r="AC32">
            <v>50500000</v>
          </cell>
          <cell r="AD32" t="str">
            <v/>
          </cell>
          <cell r="AE32" t="str">
            <v/>
          </cell>
          <cell r="AF32" t="str">
            <v/>
          </cell>
          <cell r="AS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v>41208</v>
          </cell>
          <cell r="K33">
            <v>41729</v>
          </cell>
          <cell r="L33" t="str">
            <v/>
          </cell>
          <cell r="M33">
            <v>1409531000</v>
          </cell>
          <cell r="N33">
            <v>1013531000</v>
          </cell>
          <cell r="O33">
            <v>0.25</v>
          </cell>
          <cell r="P33">
            <v>253382750</v>
          </cell>
          <cell r="Q33" t="str">
            <v>不要</v>
          </cell>
          <cell r="R33" t="str">
            <v>完了予定日が1年延長→建屋建設の遅れによるもの
事業経費1.6億減、補助対象経費0.4億減→見積り精査による
いずれも内容変更報告に記載済
発注期限が10/26とのことで、交付決定日を決定</v>
          </cell>
          <cell r="S33">
            <v>41208</v>
          </cell>
          <cell r="T33" t="str">
            <v/>
          </cell>
          <cell r="U33" t="str">
            <v/>
          </cell>
          <cell r="W33">
            <v>41208</v>
          </cell>
          <cell r="X33">
            <v>41729</v>
          </cell>
          <cell r="Y33" t="str">
            <v/>
          </cell>
          <cell r="Z33">
            <v>1409531000</v>
          </cell>
          <cell r="AA33">
            <v>1013531000</v>
          </cell>
          <cell r="AB33">
            <v>0.25</v>
          </cell>
          <cell r="AC33">
            <v>253382750</v>
          </cell>
          <cell r="AD33" t="str">
            <v/>
          </cell>
          <cell r="AE33" t="str">
            <v/>
          </cell>
          <cell r="AF33" t="str">
            <v/>
          </cell>
          <cell r="AS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v>41043</v>
          </cell>
          <cell r="K34">
            <v>41729</v>
          </cell>
          <cell r="L34" t="str">
            <v/>
          </cell>
          <cell r="M34">
            <v>437000000</v>
          </cell>
          <cell r="N34">
            <v>437000000</v>
          </cell>
          <cell r="O34">
            <v>0.16666666666666666</v>
          </cell>
          <cell r="P34">
            <v>72833333</v>
          </cell>
          <cell r="Q34" t="str">
            <v>不要</v>
          </cell>
          <cell r="R34" t="str">
            <v>（5/22）収益納付は不要。METI吉川様に確認済み。
（5/24）減額についてはMETI吉川様及び担当現課確認済み。</v>
          </cell>
          <cell r="S34">
            <v>41075</v>
          </cell>
          <cell r="T34">
            <v>41078</v>
          </cell>
          <cell r="U34" t="str">
            <v/>
          </cell>
          <cell r="W34">
            <v>41043</v>
          </cell>
          <cell r="X34">
            <v>41729</v>
          </cell>
          <cell r="Y34" t="str">
            <v/>
          </cell>
          <cell r="Z34">
            <v>437000000</v>
          </cell>
          <cell r="AA34">
            <v>437000000</v>
          </cell>
          <cell r="AB34">
            <v>0.16666666666666666</v>
          </cell>
          <cell r="AC34">
            <v>72833333</v>
          </cell>
          <cell r="AD34" t="str">
            <v/>
          </cell>
          <cell r="AE34" t="str">
            <v/>
          </cell>
          <cell r="AF34" t="str">
            <v/>
          </cell>
          <cell r="AS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v>6730000000</v>
          </cell>
          <cell r="N35">
            <v>5760000000</v>
          </cell>
          <cell r="O35">
            <v>0.33333333333333331</v>
          </cell>
          <cell r="P35">
            <v>1920000000</v>
          </cell>
          <cell r="Q35" t="str">
            <v>不要</v>
          </cell>
          <cell r="R35" t="str">
            <v/>
          </cell>
          <cell r="S35">
            <v>40966</v>
          </cell>
          <cell r="T35">
            <v>40969</v>
          </cell>
          <cell r="U35" t="str">
            <v/>
          </cell>
          <cell r="W35">
            <v>40969</v>
          </cell>
          <cell r="X35">
            <v>41729</v>
          </cell>
          <cell r="Y35" t="str">
            <v/>
          </cell>
          <cell r="Z35">
            <v>6730000000</v>
          </cell>
          <cell r="AA35">
            <v>5760000000</v>
          </cell>
          <cell r="AB35">
            <v>0.33333333333333331</v>
          </cell>
          <cell r="AC35">
            <v>1920000000</v>
          </cell>
          <cell r="AD35" t="str">
            <v/>
          </cell>
          <cell r="AE35" t="str">
            <v/>
          </cell>
          <cell r="AF35" t="str">
            <v/>
          </cell>
          <cell r="AS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v>79000000</v>
          </cell>
          <cell r="N36">
            <v>78000000</v>
          </cell>
          <cell r="O36">
            <v>0.33333333333333331</v>
          </cell>
          <cell r="P36">
            <v>26000000</v>
          </cell>
          <cell r="Q36" t="str">
            <v>要</v>
          </cell>
          <cell r="R36" t="str">
            <v/>
          </cell>
          <cell r="S36">
            <v>40975</v>
          </cell>
          <cell r="T36">
            <v>40976</v>
          </cell>
          <cell r="U36" t="str">
            <v/>
          </cell>
          <cell r="W36">
            <v>41000</v>
          </cell>
          <cell r="X36">
            <v>41729</v>
          </cell>
          <cell r="Y36" t="str">
            <v/>
          </cell>
          <cell r="Z36">
            <v>79000000</v>
          </cell>
          <cell r="AA36">
            <v>78000000</v>
          </cell>
          <cell r="AB36">
            <v>0.33333333333333331</v>
          </cell>
          <cell r="AC36">
            <v>26000000</v>
          </cell>
          <cell r="AD36" t="str">
            <v/>
          </cell>
          <cell r="AE36" t="str">
            <v/>
          </cell>
          <cell r="AF36" t="str">
            <v/>
          </cell>
          <cell r="AS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t="str">
            <v/>
          </cell>
          <cell r="O37">
            <v>0.25</v>
          </cell>
          <cell r="P37" t="str">
            <v/>
          </cell>
          <cell r="Q37" t="str">
            <v/>
          </cell>
          <cell r="R37" t="str">
            <v/>
          </cell>
          <cell r="S37" t="str">
            <v/>
          </cell>
          <cell r="T37" t="str">
            <v/>
          </cell>
          <cell r="U37" t="str">
            <v/>
          </cell>
          <cell r="W37" t="str">
            <v/>
          </cell>
          <cell r="X37" t="str">
            <v/>
          </cell>
          <cell r="Y37" t="str">
            <v/>
          </cell>
          <cell r="Z37" t="str">
            <v/>
          </cell>
          <cell r="AA37" t="str">
            <v/>
          </cell>
          <cell r="AB37">
            <v>0.25</v>
          </cell>
          <cell r="AC37" t="str">
            <v/>
          </cell>
          <cell r="AD37" t="str">
            <v/>
          </cell>
          <cell r="AE37" t="str">
            <v/>
          </cell>
          <cell r="AF37" t="str">
            <v/>
          </cell>
          <cell r="AS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v>30000000</v>
          </cell>
          <cell r="N38">
            <v>30000000</v>
          </cell>
          <cell r="O38">
            <v>0.16666666666666666</v>
          </cell>
          <cell r="P38">
            <v>5000000</v>
          </cell>
          <cell r="Q38" t="str">
            <v>不要</v>
          </cell>
          <cell r="R38" t="str">
            <v/>
          </cell>
          <cell r="S38">
            <v>40975</v>
          </cell>
          <cell r="T38">
            <v>40976</v>
          </cell>
          <cell r="U38" t="str">
            <v/>
          </cell>
          <cell r="W38">
            <v>40940</v>
          </cell>
          <cell r="X38">
            <v>41213</v>
          </cell>
          <cell r="Y38" t="str">
            <v/>
          </cell>
          <cell r="Z38">
            <v>30000000</v>
          </cell>
          <cell r="AA38">
            <v>30000000</v>
          </cell>
          <cell r="AB38">
            <v>0.16666666666666666</v>
          </cell>
          <cell r="AC38">
            <v>5000000</v>
          </cell>
          <cell r="AD38" t="str">
            <v/>
          </cell>
          <cell r="AE38" t="str">
            <v/>
          </cell>
          <cell r="AF38" t="str">
            <v/>
          </cell>
          <cell r="AS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v>41121</v>
          </cell>
          <cell r="K39">
            <v>41639</v>
          </cell>
          <cell r="L39" t="str">
            <v/>
          </cell>
          <cell r="M39">
            <v>1440000000</v>
          </cell>
          <cell r="N39">
            <v>1440000000</v>
          </cell>
          <cell r="O39">
            <v>0.16666666666666666</v>
          </cell>
          <cell r="P39">
            <v>240000000</v>
          </cell>
          <cell r="Q39" t="str">
            <v/>
          </cell>
          <cell r="R39" t="str">
            <v/>
          </cell>
          <cell r="S39">
            <v>41120</v>
          </cell>
          <cell r="T39">
            <v>41128</v>
          </cell>
          <cell r="U39" t="str">
            <v/>
          </cell>
          <cell r="W39">
            <v>41121</v>
          </cell>
          <cell r="X39">
            <v>41639</v>
          </cell>
          <cell r="Y39" t="str">
            <v/>
          </cell>
          <cell r="Z39">
            <v>1440000000</v>
          </cell>
          <cell r="AA39">
            <v>1440000000</v>
          </cell>
          <cell r="AB39">
            <v>0.16666666666666666</v>
          </cell>
          <cell r="AC39">
            <v>240000000</v>
          </cell>
          <cell r="AD39" t="str">
            <v/>
          </cell>
          <cell r="AE39" t="str">
            <v/>
          </cell>
          <cell r="AF39" t="str">
            <v/>
          </cell>
          <cell r="AS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v>2132814000</v>
          </cell>
          <cell r="N40">
            <v>1581000000</v>
          </cell>
          <cell r="O40">
            <v>0.5</v>
          </cell>
          <cell r="P40">
            <v>790500000</v>
          </cell>
          <cell r="Q40" t="str">
            <v>不要</v>
          </cell>
          <cell r="R40" t="str">
            <v/>
          </cell>
          <cell r="S40">
            <v>40977</v>
          </cell>
          <cell r="T40">
            <v>40983</v>
          </cell>
          <cell r="U40" t="str">
            <v>帝人ファイバー→帝人に合併
承継承認申請書を提出依頼（10/4中田）</v>
          </cell>
          <cell r="W40">
            <v>40923</v>
          </cell>
          <cell r="X40">
            <v>41633</v>
          </cell>
          <cell r="Y40" t="str">
            <v/>
          </cell>
          <cell r="Z40">
            <v>2132814000</v>
          </cell>
          <cell r="AA40">
            <v>1581000000</v>
          </cell>
          <cell r="AB40">
            <v>0.5</v>
          </cell>
          <cell r="AC40">
            <v>790500000</v>
          </cell>
          <cell r="AD40" t="str">
            <v/>
          </cell>
          <cell r="AE40" t="str">
            <v/>
          </cell>
          <cell r="AF40" t="str">
            <v/>
          </cell>
          <cell r="AS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v>630000000</v>
          </cell>
          <cell r="N41">
            <v>582070000</v>
          </cell>
          <cell r="O41">
            <v>0.25</v>
          </cell>
          <cell r="P41">
            <v>145517500</v>
          </cell>
          <cell r="Q41" t="str">
            <v>要</v>
          </cell>
          <cell r="R41" t="str">
            <v>公募申請時より約290万円減額。</v>
          </cell>
          <cell r="S41">
            <v>40997</v>
          </cell>
          <cell r="T41">
            <v>41016</v>
          </cell>
          <cell r="U41" t="str">
            <v/>
          </cell>
          <cell r="W41">
            <v>40994</v>
          </cell>
          <cell r="X41">
            <v>41547</v>
          </cell>
          <cell r="Y41" t="str">
            <v/>
          </cell>
          <cell r="Z41">
            <v>630000000</v>
          </cell>
          <cell r="AA41">
            <v>582070000</v>
          </cell>
          <cell r="AB41">
            <v>0.25</v>
          </cell>
          <cell r="AC41">
            <v>145517500</v>
          </cell>
          <cell r="AD41" t="str">
            <v/>
          </cell>
          <cell r="AE41" t="str">
            <v/>
          </cell>
          <cell r="AF41" t="str">
            <v/>
          </cell>
          <cell r="AS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v>7900000000</v>
          </cell>
          <cell r="N42">
            <v>6753000000</v>
          </cell>
          <cell r="O42">
            <v>0.16666666666666666</v>
          </cell>
          <cell r="P42">
            <v>1125500000</v>
          </cell>
          <cell r="Q42" t="str">
            <v>不要</v>
          </cell>
          <cell r="R42" t="str">
            <v/>
          </cell>
          <cell r="S42">
            <v>40966</v>
          </cell>
          <cell r="T42">
            <v>40970</v>
          </cell>
          <cell r="U42" t="str">
            <v/>
          </cell>
          <cell r="W42">
            <v>40969</v>
          </cell>
          <cell r="X42">
            <v>41729</v>
          </cell>
          <cell r="Y42" t="str">
            <v/>
          </cell>
          <cell r="Z42">
            <v>7900000000</v>
          </cell>
          <cell r="AA42">
            <v>6753000000</v>
          </cell>
          <cell r="AB42">
            <v>0.16666666666666666</v>
          </cell>
          <cell r="AC42">
            <v>1125500000</v>
          </cell>
          <cell r="AD42" t="str">
            <v/>
          </cell>
          <cell r="AE42" t="str">
            <v/>
          </cell>
          <cell r="AF42" t="str">
            <v/>
          </cell>
          <cell r="AS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v>41122</v>
          </cell>
          <cell r="K43">
            <v>41593</v>
          </cell>
          <cell r="L43" t="str">
            <v/>
          </cell>
          <cell r="M43">
            <v>1590500000</v>
          </cell>
          <cell r="N43">
            <v>1367000000</v>
          </cell>
          <cell r="O43">
            <v>0.16666666666666666</v>
          </cell>
          <cell r="P43">
            <v>226200000</v>
          </cell>
          <cell r="Q43" t="str">
            <v>要</v>
          </cell>
          <cell r="R43" t="str">
            <v/>
          </cell>
          <cell r="S43">
            <v>41128</v>
          </cell>
          <cell r="T43">
            <v>41128</v>
          </cell>
          <cell r="U43" t="str">
            <v/>
          </cell>
          <cell r="W43">
            <v>41122</v>
          </cell>
          <cell r="X43">
            <v>41593</v>
          </cell>
          <cell r="Y43" t="str">
            <v/>
          </cell>
          <cell r="Z43">
            <v>1590500000</v>
          </cell>
          <cell r="AA43">
            <v>1367000000</v>
          </cell>
          <cell r="AB43">
            <v>0.16666666666666666</v>
          </cell>
          <cell r="AC43">
            <v>226200000</v>
          </cell>
          <cell r="AD43" t="str">
            <v/>
          </cell>
          <cell r="AE43" t="str">
            <v/>
          </cell>
          <cell r="AF43" t="str">
            <v/>
          </cell>
          <cell r="AS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v>40923</v>
          </cell>
          <cell r="K44">
            <v>41274</v>
          </cell>
          <cell r="L44" t="str">
            <v/>
          </cell>
          <cell r="M44">
            <v>977300000</v>
          </cell>
          <cell r="N44">
            <v>468300000</v>
          </cell>
          <cell r="O44">
            <v>0.33333333333333331</v>
          </cell>
          <cell r="P44">
            <v>156100000</v>
          </cell>
          <cell r="Q44" t="str">
            <v>要</v>
          </cell>
          <cell r="R44" t="str">
            <v>・減額についてはMETI確認済み</v>
          </cell>
          <cell r="S44">
            <v>41044</v>
          </cell>
          <cell r="T44">
            <v>41044</v>
          </cell>
          <cell r="U44" t="str">
            <v/>
          </cell>
          <cell r="W44">
            <v>40923</v>
          </cell>
          <cell r="X44">
            <v>41274</v>
          </cell>
          <cell r="Y44" t="str">
            <v/>
          </cell>
          <cell r="Z44">
            <v>977300000</v>
          </cell>
          <cell r="AA44">
            <v>468300000</v>
          </cell>
          <cell r="AB44">
            <v>0.33333333333333331</v>
          </cell>
          <cell r="AC44">
            <v>156100000</v>
          </cell>
          <cell r="AD44" t="str">
            <v/>
          </cell>
          <cell r="AE44" t="str">
            <v/>
          </cell>
          <cell r="AF44" t="str">
            <v/>
          </cell>
          <cell r="AS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v>1677000000</v>
          </cell>
          <cell r="N45">
            <v>1677000000</v>
          </cell>
          <cell r="O45">
            <v>0.16666666666666666</v>
          </cell>
          <cell r="P45">
            <v>279500000</v>
          </cell>
          <cell r="Q45" t="str">
            <v>不要</v>
          </cell>
          <cell r="R45" t="str">
            <v/>
          </cell>
          <cell r="S45">
            <v>41002</v>
          </cell>
          <cell r="T45">
            <v>41003</v>
          </cell>
          <cell r="U45" t="str">
            <v/>
          </cell>
          <cell r="W45" t="str">
            <v>交付決定日</v>
          </cell>
          <cell r="X45">
            <v>41698</v>
          </cell>
          <cell r="Y45" t="str">
            <v/>
          </cell>
          <cell r="Z45">
            <v>1677000000</v>
          </cell>
          <cell r="AA45">
            <v>1677000000</v>
          </cell>
          <cell r="AB45">
            <v>0.16666666666666666</v>
          </cell>
          <cell r="AC45">
            <v>279500000</v>
          </cell>
          <cell r="AD45" t="str">
            <v/>
          </cell>
          <cell r="AE45" t="str">
            <v/>
          </cell>
          <cell r="AF45" t="str">
            <v/>
          </cell>
          <cell r="AS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v>40914</v>
          </cell>
          <cell r="K46">
            <v>41364</v>
          </cell>
          <cell r="L46" t="str">
            <v/>
          </cell>
          <cell r="M46">
            <v>1220388500</v>
          </cell>
          <cell r="N46">
            <v>1208985500</v>
          </cell>
          <cell r="O46">
            <v>0.16666666666666666</v>
          </cell>
          <cell r="P46">
            <v>201497583</v>
          </cell>
          <cell r="Q46" t="str">
            <v>不要</v>
          </cell>
          <cell r="R46" t="str">
            <v/>
          </cell>
          <cell r="S46">
            <v>41075</v>
          </cell>
          <cell r="T46">
            <v>41078</v>
          </cell>
          <cell r="U46" t="str">
            <v/>
          </cell>
          <cell r="W46">
            <v>40914</v>
          </cell>
          <cell r="X46">
            <v>41364</v>
          </cell>
          <cell r="Y46" t="str">
            <v/>
          </cell>
          <cell r="Z46">
            <v>1220388500</v>
          </cell>
          <cell r="AA46">
            <v>1208985500</v>
          </cell>
          <cell r="AB46">
            <v>0.16666666666666666</v>
          </cell>
          <cell r="AC46">
            <v>201497583</v>
          </cell>
          <cell r="AD46" t="str">
            <v/>
          </cell>
          <cell r="AE46" t="str">
            <v/>
          </cell>
          <cell r="AF46" t="str">
            <v/>
          </cell>
          <cell r="AS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v>7053500000</v>
          </cell>
          <cell r="N47">
            <v>4260000000</v>
          </cell>
          <cell r="O47">
            <v>0.16666666666666666</v>
          </cell>
          <cell r="P47">
            <v>710000000</v>
          </cell>
          <cell r="Q47" t="str">
            <v>要</v>
          </cell>
          <cell r="R47" t="str">
            <v/>
          </cell>
          <cell r="S47">
            <v>40975</v>
          </cell>
          <cell r="T47">
            <v>40976</v>
          </cell>
          <cell r="U47" t="str">
            <v>・一部設備の設置場所の変更について、METI吉川様に確認済→計画変更（等）承認申請書を取得予定。</v>
          </cell>
          <cell r="W47">
            <v>40926</v>
          </cell>
          <cell r="X47">
            <v>41729</v>
          </cell>
          <cell r="Y47" t="str">
            <v/>
          </cell>
          <cell r="Z47">
            <v>7053500000</v>
          </cell>
          <cell r="AA47">
            <v>4260000000</v>
          </cell>
          <cell r="AB47">
            <v>0.16666666666666666</v>
          </cell>
          <cell r="AC47">
            <v>710000000</v>
          </cell>
          <cell r="AD47" t="str">
            <v/>
          </cell>
          <cell r="AE47" t="str">
            <v/>
          </cell>
          <cell r="AF47" t="str">
            <v/>
          </cell>
          <cell r="AS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v>828600000</v>
          </cell>
          <cell r="N48">
            <v>828600000</v>
          </cell>
          <cell r="O48">
            <v>0.16666666666666666</v>
          </cell>
          <cell r="P48">
            <v>138099997</v>
          </cell>
          <cell r="Q48" t="str">
            <v>不要</v>
          </cell>
          <cell r="R48" t="str">
            <v xml:space="preserve">（3/21）曽根さんより共同申請に移行する必要がある旨を伺う
（3/30）事業スキームを確認。共同申請の必要無しと判断、曽根さんに伝達
（3/30完）吉川さんが現課に確認OK→稲川さんに連絡
</v>
          </cell>
          <cell r="S48">
            <v>41010</v>
          </cell>
          <cell r="T48">
            <v>41016</v>
          </cell>
          <cell r="U48" t="str">
            <v/>
          </cell>
          <cell r="W48">
            <v>41000</v>
          </cell>
          <cell r="X48">
            <v>41639</v>
          </cell>
          <cell r="Y48" t="str">
            <v/>
          </cell>
          <cell r="Z48">
            <v>828600000</v>
          </cell>
          <cell r="AA48">
            <v>828600000</v>
          </cell>
          <cell r="AB48">
            <v>0.16666666666666666</v>
          </cell>
          <cell r="AC48">
            <v>138099997</v>
          </cell>
          <cell r="AD48" t="str">
            <v/>
          </cell>
          <cell r="AE48" t="str">
            <v/>
          </cell>
          <cell r="AF48" t="str">
            <v/>
          </cell>
          <cell r="AS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v>40940</v>
          </cell>
          <cell r="K49">
            <v>41729</v>
          </cell>
          <cell r="L49" t="str">
            <v/>
          </cell>
          <cell r="M49">
            <v>267918000</v>
          </cell>
          <cell r="N49">
            <v>231350000</v>
          </cell>
          <cell r="O49">
            <v>0.16666666666666666</v>
          </cell>
          <cell r="P49">
            <v>38558333</v>
          </cell>
          <cell r="Q49" t="str">
            <v>不要</v>
          </cell>
          <cell r="R49" t="str">
            <v/>
          </cell>
          <cell r="S49">
            <v>41024</v>
          </cell>
          <cell r="T49">
            <v>41031</v>
          </cell>
          <cell r="U49" t="str">
            <v/>
          </cell>
          <cell r="W49">
            <v>40940</v>
          </cell>
          <cell r="X49">
            <v>41729</v>
          </cell>
          <cell r="Y49" t="str">
            <v/>
          </cell>
          <cell r="Z49">
            <v>267918000</v>
          </cell>
          <cell r="AA49">
            <v>231350000</v>
          </cell>
          <cell r="AB49">
            <v>0.16666666666666666</v>
          </cell>
          <cell r="AC49">
            <v>38558333</v>
          </cell>
          <cell r="AD49" t="str">
            <v/>
          </cell>
          <cell r="AE49" t="str">
            <v/>
          </cell>
          <cell r="AF49" t="str">
            <v/>
          </cell>
          <cell r="AS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v>40988</v>
          </cell>
          <cell r="K50">
            <v>41547</v>
          </cell>
          <cell r="L50" t="str">
            <v/>
          </cell>
          <cell r="M50">
            <v>1700000000</v>
          </cell>
          <cell r="N50">
            <v>1443900000</v>
          </cell>
          <cell r="O50">
            <v>0.25</v>
          </cell>
          <cell r="P50">
            <v>360975000</v>
          </cell>
          <cell r="Q50" t="str">
            <v>要</v>
          </cell>
          <cell r="R50" t="str">
            <v>公募申請時から約2.7億円の減額。建屋等の金額を除いていることが理由。
（4/25）申請書の進捗確認⇒申請書確認済なので、発注OKと伝えた</v>
          </cell>
          <cell r="S50">
            <v>41024</v>
          </cell>
          <cell r="T50">
            <v>41031</v>
          </cell>
          <cell r="U50" t="str">
            <v/>
          </cell>
          <cell r="V50" t="str">
            <v>11月中旬頃に中間検査希望（10/4 中田）</v>
          </cell>
          <cell r="W50">
            <v>40988</v>
          </cell>
          <cell r="X50">
            <v>41547</v>
          </cell>
          <cell r="Y50" t="str">
            <v/>
          </cell>
          <cell r="Z50">
            <v>1700000000</v>
          </cell>
          <cell r="AA50">
            <v>1443900000</v>
          </cell>
          <cell r="AB50">
            <v>0.25</v>
          </cell>
          <cell r="AC50">
            <v>360975000</v>
          </cell>
          <cell r="AD50" t="str">
            <v/>
          </cell>
          <cell r="AE50" t="str">
            <v/>
          </cell>
          <cell r="AF50" t="str">
            <v/>
          </cell>
          <cell r="AS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v>1000000000</v>
          </cell>
          <cell r="N51">
            <v>300000000</v>
          </cell>
          <cell r="O51">
            <v>0.25</v>
          </cell>
          <cell r="P51">
            <v>75000000</v>
          </cell>
          <cell r="Q51" t="str">
            <v>不要</v>
          </cell>
          <cell r="R51" t="str">
            <v/>
          </cell>
          <cell r="S51">
            <v>41002</v>
          </cell>
          <cell r="T51">
            <v>41003</v>
          </cell>
          <cell r="U51" t="str">
            <v/>
          </cell>
          <cell r="W51">
            <v>41014</v>
          </cell>
          <cell r="X51">
            <v>41729</v>
          </cell>
          <cell r="Y51" t="str">
            <v/>
          </cell>
          <cell r="Z51">
            <v>1000000000</v>
          </cell>
          <cell r="AA51">
            <v>300000000</v>
          </cell>
          <cell r="AB51">
            <v>0.25</v>
          </cell>
          <cell r="AC51">
            <v>75000000</v>
          </cell>
          <cell r="AD51" t="str">
            <v/>
          </cell>
          <cell r="AE51" t="str">
            <v/>
          </cell>
          <cell r="AF51" t="str">
            <v/>
          </cell>
          <cell r="AS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v>6214000000</v>
          </cell>
          <cell r="N52">
            <v>5054000000</v>
          </cell>
          <cell r="O52">
            <v>0.33333333333333331</v>
          </cell>
          <cell r="P52">
            <v>1684666666</v>
          </cell>
          <cell r="Q52" t="str">
            <v>要</v>
          </cell>
          <cell r="R52" t="str">
            <v/>
          </cell>
          <cell r="S52">
            <v>40967</v>
          </cell>
          <cell r="T52">
            <v>40969</v>
          </cell>
          <cell r="U52" t="str">
            <v/>
          </cell>
          <cell r="W52">
            <v>40983</v>
          </cell>
          <cell r="X52">
            <v>41729</v>
          </cell>
          <cell r="Y52" t="str">
            <v/>
          </cell>
          <cell r="Z52">
            <v>6214000000</v>
          </cell>
          <cell r="AA52">
            <v>5054000000</v>
          </cell>
          <cell r="AB52">
            <v>0.33333333333333331</v>
          </cell>
          <cell r="AC52">
            <v>1684666666</v>
          </cell>
          <cell r="AD52" t="str">
            <v/>
          </cell>
          <cell r="AE52" t="str">
            <v/>
          </cell>
          <cell r="AF52" t="str">
            <v/>
          </cell>
          <cell r="AS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t="str">
            <v/>
          </cell>
          <cell r="O53">
            <v>0.33333333333333331</v>
          </cell>
          <cell r="P53" t="str">
            <v/>
          </cell>
          <cell r="Q53" t="str">
            <v/>
          </cell>
          <cell r="R53" t="str">
            <v/>
          </cell>
          <cell r="S53" t="str">
            <v/>
          </cell>
          <cell r="T53" t="str">
            <v/>
          </cell>
          <cell r="U53" t="str">
            <v/>
          </cell>
          <cell r="W53" t="str">
            <v/>
          </cell>
          <cell r="X53" t="str">
            <v/>
          </cell>
          <cell r="Y53" t="str">
            <v/>
          </cell>
          <cell r="Z53" t="str">
            <v/>
          </cell>
          <cell r="AA53" t="str">
            <v/>
          </cell>
          <cell r="AB53">
            <v>0.33333333333333331</v>
          </cell>
          <cell r="AC53" t="str">
            <v/>
          </cell>
          <cell r="AD53" t="str">
            <v/>
          </cell>
          <cell r="AE53" t="str">
            <v/>
          </cell>
          <cell r="AF53" t="str">
            <v/>
          </cell>
          <cell r="AS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v>41109</v>
          </cell>
          <cell r="K54">
            <v>41729</v>
          </cell>
          <cell r="L54" t="str">
            <v/>
          </cell>
          <cell r="M54">
            <v>2600000000</v>
          </cell>
          <cell r="N54">
            <v>1773000000</v>
          </cell>
          <cell r="O54">
            <v>0.16666666666666666</v>
          </cell>
          <cell r="P54">
            <v>295500000</v>
          </cell>
          <cell r="Q54" t="str">
            <v>要</v>
          </cell>
          <cell r="R54" t="str">
            <v/>
          </cell>
          <cell r="S54">
            <v>41110</v>
          </cell>
          <cell r="T54">
            <v>41115</v>
          </cell>
          <cell r="U54" t="str">
            <v/>
          </cell>
          <cell r="W54">
            <v>41109</v>
          </cell>
          <cell r="X54">
            <v>41729</v>
          </cell>
          <cell r="Y54" t="str">
            <v/>
          </cell>
          <cell r="Z54">
            <v>2600000000</v>
          </cell>
          <cell r="AA54">
            <v>1773000000</v>
          </cell>
          <cell r="AB54">
            <v>0.16666666666666666</v>
          </cell>
          <cell r="AC54">
            <v>295500000</v>
          </cell>
          <cell r="AD54" t="str">
            <v/>
          </cell>
          <cell r="AE54" t="str">
            <v/>
          </cell>
          <cell r="AF54" t="str">
            <v/>
          </cell>
          <cell r="AS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t="str">
            <v/>
          </cell>
          <cell r="O55">
            <v>0.16666666666666666</v>
          </cell>
          <cell r="P55" t="str">
            <v/>
          </cell>
          <cell r="Q55" t="str">
            <v/>
          </cell>
          <cell r="R55" t="str">
            <v>取下げ理由書を作成依頼中（2012/10/4）　高本</v>
          </cell>
          <cell r="S55" t="str">
            <v/>
          </cell>
          <cell r="T55" t="str">
            <v/>
          </cell>
          <cell r="U55" t="str">
            <v/>
          </cell>
          <cell r="W55" t="str">
            <v/>
          </cell>
          <cell r="X55" t="str">
            <v/>
          </cell>
          <cell r="Y55" t="str">
            <v/>
          </cell>
          <cell r="Z55" t="str">
            <v/>
          </cell>
          <cell r="AA55" t="str">
            <v/>
          </cell>
          <cell r="AB55">
            <v>0.16666666666666666</v>
          </cell>
          <cell r="AC55" t="str">
            <v/>
          </cell>
          <cell r="AD55" t="str">
            <v/>
          </cell>
          <cell r="AE55" t="str">
            <v/>
          </cell>
          <cell r="AF55" t="str">
            <v/>
          </cell>
          <cell r="AS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v>2650000000</v>
          </cell>
          <cell r="N56">
            <v>2441000000</v>
          </cell>
          <cell r="O56">
            <v>0.16666666666666666</v>
          </cell>
          <cell r="P56">
            <v>406833333</v>
          </cell>
          <cell r="Q56" t="str">
            <v>不要</v>
          </cell>
          <cell r="R56" t="str">
            <v/>
          </cell>
          <cell r="S56">
            <v>40975</v>
          </cell>
          <cell r="T56">
            <v>40976</v>
          </cell>
          <cell r="U56" t="str">
            <v>（8/21）原料用タンクの目的外流用の疑いあり。先方に資料要求中</v>
          </cell>
          <cell r="W56">
            <v>40969</v>
          </cell>
          <cell r="X56">
            <v>41729</v>
          </cell>
          <cell r="Y56" t="str">
            <v/>
          </cell>
          <cell r="Z56">
            <v>2650000000</v>
          </cell>
          <cell r="AA56">
            <v>2441000000</v>
          </cell>
          <cell r="AB56">
            <v>0.16666666666666666</v>
          </cell>
          <cell r="AC56">
            <v>406833333</v>
          </cell>
          <cell r="AD56" t="str">
            <v/>
          </cell>
          <cell r="AE56" t="str">
            <v/>
          </cell>
          <cell r="AF56" t="str">
            <v/>
          </cell>
          <cell r="AS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v>2650000000</v>
          </cell>
          <cell r="N57">
            <v>2274967000</v>
          </cell>
          <cell r="O57">
            <v>0.33333333333333331</v>
          </cell>
          <cell r="P57">
            <v>758322327</v>
          </cell>
          <cell r="Q57" t="str">
            <v>要</v>
          </cell>
          <cell r="R57" t="str">
            <v/>
          </cell>
          <cell r="S57">
            <v>40966</v>
          </cell>
          <cell r="T57">
            <v>40969</v>
          </cell>
          <cell r="U57" t="str">
            <v/>
          </cell>
          <cell r="W57">
            <v>40968</v>
          </cell>
          <cell r="X57">
            <v>41729</v>
          </cell>
          <cell r="Y57" t="str">
            <v/>
          </cell>
          <cell r="Z57">
            <v>2650000000</v>
          </cell>
          <cell r="AA57">
            <v>2274967000</v>
          </cell>
          <cell r="AB57">
            <v>0.33333333333333331</v>
          </cell>
          <cell r="AC57">
            <v>758322327</v>
          </cell>
          <cell r="AD57" t="str">
            <v/>
          </cell>
          <cell r="AE57" t="str">
            <v/>
          </cell>
          <cell r="AF57" t="str">
            <v/>
          </cell>
          <cell r="AS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v>801635000</v>
          </cell>
          <cell r="N58">
            <v>790925000</v>
          </cell>
          <cell r="O58">
            <v>0.25</v>
          </cell>
          <cell r="P58">
            <v>197731250</v>
          </cell>
          <cell r="Q58" t="str">
            <v>不要</v>
          </cell>
          <cell r="R58" t="str">
            <v/>
          </cell>
          <cell r="S58">
            <v>40966</v>
          </cell>
          <cell r="T58">
            <v>40969</v>
          </cell>
          <cell r="U58" t="str">
            <v/>
          </cell>
          <cell r="W58">
            <v>40969</v>
          </cell>
          <cell r="X58">
            <v>41517</v>
          </cell>
          <cell r="Y58" t="str">
            <v/>
          </cell>
          <cell r="Z58">
            <v>801635000</v>
          </cell>
          <cell r="AA58">
            <v>790925000</v>
          </cell>
          <cell r="AB58">
            <v>0.25</v>
          </cell>
          <cell r="AC58">
            <v>197731250</v>
          </cell>
          <cell r="AD58" t="str">
            <v/>
          </cell>
          <cell r="AE58" t="str">
            <v/>
          </cell>
          <cell r="AF58" t="str">
            <v/>
          </cell>
          <cell r="AS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v>743820126</v>
          </cell>
          <cell r="N59">
            <v>229305930</v>
          </cell>
          <cell r="O59">
            <v>0.16666666666666666</v>
          </cell>
          <cell r="P59">
            <v>38217655</v>
          </cell>
          <cell r="Q59" t="str">
            <v>要</v>
          </cell>
          <cell r="R59" t="str">
            <v/>
          </cell>
          <cell r="S59">
            <v>40961</v>
          </cell>
          <cell r="T59">
            <v>40969</v>
          </cell>
          <cell r="U59" t="str">
            <v/>
          </cell>
          <cell r="W59">
            <v>40969</v>
          </cell>
          <cell r="X59">
            <v>41182</v>
          </cell>
          <cell r="Y59" t="str">
            <v/>
          </cell>
          <cell r="Z59">
            <v>743820126</v>
          </cell>
          <cell r="AA59">
            <v>229305930</v>
          </cell>
          <cell r="AB59">
            <v>0.16666666666666666</v>
          </cell>
          <cell r="AC59">
            <v>38217655</v>
          </cell>
          <cell r="AD59" t="str">
            <v/>
          </cell>
          <cell r="AE59" t="str">
            <v/>
          </cell>
          <cell r="AF59" t="str">
            <v/>
          </cell>
          <cell r="AS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v>1421170000</v>
          </cell>
          <cell r="N60">
            <v>196189000</v>
          </cell>
          <cell r="O60">
            <v>0.25</v>
          </cell>
          <cell r="P60">
            <v>49047250</v>
          </cell>
          <cell r="Q60" t="str">
            <v>要</v>
          </cell>
          <cell r="R60" t="str">
            <v/>
          </cell>
          <cell r="S60">
            <v>40991</v>
          </cell>
          <cell r="T60">
            <v>40994</v>
          </cell>
          <cell r="U60" t="str">
            <v/>
          </cell>
          <cell r="W60">
            <v>41060</v>
          </cell>
          <cell r="X60">
            <v>41243</v>
          </cell>
          <cell r="Y60" t="str">
            <v/>
          </cell>
          <cell r="Z60">
            <v>1421170000</v>
          </cell>
          <cell r="AA60">
            <v>196189000</v>
          </cell>
          <cell r="AB60">
            <v>0.25</v>
          </cell>
          <cell r="AC60">
            <v>49047250</v>
          </cell>
          <cell r="AD60" t="str">
            <v/>
          </cell>
          <cell r="AE60" t="str">
            <v/>
          </cell>
          <cell r="AF60" t="str">
            <v/>
          </cell>
          <cell r="AS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v>41364</v>
          </cell>
          <cell r="K61">
            <v>41729</v>
          </cell>
          <cell r="L61" t="str">
            <v/>
          </cell>
          <cell r="M61">
            <v>5350000000</v>
          </cell>
          <cell r="N61">
            <v>5350000000</v>
          </cell>
          <cell r="O61">
            <v>0.16666666666666666</v>
          </cell>
          <cell r="P61">
            <v>890000000</v>
          </cell>
          <cell r="Q61" t="str">
            <v/>
          </cell>
          <cell r="R61" t="str">
            <v/>
          </cell>
          <cell r="S61">
            <v>41128</v>
          </cell>
          <cell r="T61">
            <v>41128</v>
          </cell>
          <cell r="U61" t="str">
            <v/>
          </cell>
          <cell r="W61">
            <v>41364</v>
          </cell>
          <cell r="X61">
            <v>41729</v>
          </cell>
          <cell r="Y61" t="str">
            <v/>
          </cell>
          <cell r="Z61">
            <v>5350000000</v>
          </cell>
          <cell r="AA61">
            <v>5350000000</v>
          </cell>
          <cell r="AB61">
            <v>0.16666666666666666</v>
          </cell>
          <cell r="AC61">
            <v>890000000</v>
          </cell>
          <cell r="AD61" t="str">
            <v/>
          </cell>
          <cell r="AE61" t="str">
            <v/>
          </cell>
          <cell r="AF61" t="str">
            <v/>
          </cell>
          <cell r="AS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交付決定日</v>
          </cell>
          <cell r="K62">
            <v>41729</v>
          </cell>
          <cell r="L62" t="str">
            <v/>
          </cell>
          <cell r="M62">
            <v>963280000</v>
          </cell>
          <cell r="N62">
            <v>726000000</v>
          </cell>
          <cell r="O62">
            <v>0.66666666666666663</v>
          </cell>
          <cell r="P62">
            <v>484000000</v>
          </cell>
          <cell r="Q62" t="str">
            <v>不要</v>
          </cell>
          <cell r="R62" t="str">
            <v/>
          </cell>
          <cell r="S62">
            <v>41110</v>
          </cell>
          <cell r="T62">
            <v>41115</v>
          </cell>
          <cell r="U62" t="str">
            <v/>
          </cell>
          <cell r="W62" t="str">
            <v>交付決定日</v>
          </cell>
          <cell r="X62">
            <v>41729</v>
          </cell>
          <cell r="Y62" t="str">
            <v/>
          </cell>
          <cell r="Z62">
            <v>963280000</v>
          </cell>
          <cell r="AA62">
            <v>726000000</v>
          </cell>
          <cell r="AB62">
            <v>0.66666666666666663</v>
          </cell>
          <cell r="AC62">
            <v>484000000</v>
          </cell>
          <cell r="AD62" t="str">
            <v/>
          </cell>
          <cell r="AE62" t="str">
            <v/>
          </cell>
          <cell r="AF62" t="str">
            <v/>
          </cell>
          <cell r="AS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v>152008000</v>
          </cell>
          <cell r="N63">
            <v>137703000</v>
          </cell>
          <cell r="O63">
            <v>0.25</v>
          </cell>
          <cell r="P63">
            <v>34425750</v>
          </cell>
          <cell r="Q63" t="str">
            <v>不要</v>
          </cell>
          <cell r="R63" t="str">
            <v/>
          </cell>
          <cell r="S63">
            <v>40966</v>
          </cell>
          <cell r="T63">
            <v>40969</v>
          </cell>
          <cell r="U63" t="str">
            <v/>
          </cell>
          <cell r="W63">
            <v>41000</v>
          </cell>
          <cell r="X63">
            <v>41578</v>
          </cell>
          <cell r="Y63" t="str">
            <v/>
          </cell>
          <cell r="Z63">
            <v>152008000</v>
          </cell>
          <cell r="AA63">
            <v>137703000</v>
          </cell>
          <cell r="AB63">
            <v>0.25</v>
          </cell>
          <cell r="AC63">
            <v>34425750</v>
          </cell>
          <cell r="AD63" t="str">
            <v/>
          </cell>
          <cell r="AE63" t="str">
            <v/>
          </cell>
          <cell r="AF63" t="str">
            <v/>
          </cell>
          <cell r="AS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v>41122</v>
          </cell>
          <cell r="K64">
            <v>41729</v>
          </cell>
          <cell r="L64" t="str">
            <v/>
          </cell>
          <cell r="M64">
            <v>520000000</v>
          </cell>
          <cell r="N64">
            <v>500000000</v>
          </cell>
          <cell r="O64">
            <v>0.25</v>
          </cell>
          <cell r="P64">
            <v>125000000</v>
          </cell>
          <cell r="Q64" t="str">
            <v/>
          </cell>
          <cell r="R64" t="str">
            <v>（7/6）減額決定</v>
          </cell>
          <cell r="S64">
            <v>41128</v>
          </cell>
          <cell r="T64">
            <v>41152</v>
          </cell>
          <cell r="U64" t="str">
            <v/>
          </cell>
          <cell r="W64">
            <v>41122</v>
          </cell>
          <cell r="X64">
            <v>41729</v>
          </cell>
          <cell r="Y64" t="str">
            <v/>
          </cell>
          <cell r="Z64">
            <v>520000000</v>
          </cell>
          <cell r="AA64">
            <v>500000000</v>
          </cell>
          <cell r="AB64">
            <v>0.25</v>
          </cell>
          <cell r="AC64">
            <v>125000000</v>
          </cell>
          <cell r="AD64" t="str">
            <v/>
          </cell>
          <cell r="AE64" t="str">
            <v/>
          </cell>
          <cell r="AF64" t="str">
            <v/>
          </cell>
          <cell r="AS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v>21094900000</v>
          </cell>
          <cell r="N65">
            <v>17196600000</v>
          </cell>
          <cell r="O65">
            <v>0.16666666666666666</v>
          </cell>
          <cell r="P65">
            <v>2866100000</v>
          </cell>
          <cell r="Q65" t="str">
            <v>不要</v>
          </cell>
          <cell r="R65" t="str">
            <v/>
          </cell>
          <cell r="S65">
            <v>41002</v>
          </cell>
          <cell r="T65">
            <v>41003</v>
          </cell>
          <cell r="U65" t="str">
            <v/>
          </cell>
          <cell r="W65" t="str">
            <v>交付決定日</v>
          </cell>
          <cell r="X65">
            <v>41729</v>
          </cell>
          <cell r="Y65" t="str">
            <v/>
          </cell>
          <cell r="Z65">
            <v>21094900000</v>
          </cell>
          <cell r="AA65">
            <v>17196600000</v>
          </cell>
          <cell r="AB65">
            <v>0.16666666666666666</v>
          </cell>
          <cell r="AC65">
            <v>2866100000</v>
          </cell>
          <cell r="AD65" t="str">
            <v/>
          </cell>
          <cell r="AE65" t="str">
            <v/>
          </cell>
          <cell r="AF65" t="str">
            <v/>
          </cell>
          <cell r="AS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t="str">
            <v/>
          </cell>
          <cell r="O66">
            <v>0.25</v>
          </cell>
          <cell r="P66" t="str">
            <v/>
          </cell>
          <cell r="Q66" t="str">
            <v/>
          </cell>
          <cell r="R66" t="str">
            <v/>
          </cell>
          <cell r="S66" t="str">
            <v/>
          </cell>
          <cell r="T66" t="str">
            <v/>
          </cell>
          <cell r="U66" t="str">
            <v/>
          </cell>
          <cell r="W66" t="str">
            <v/>
          </cell>
          <cell r="X66" t="str">
            <v/>
          </cell>
          <cell r="Y66" t="str">
            <v/>
          </cell>
          <cell r="Z66" t="str">
            <v/>
          </cell>
          <cell r="AA66" t="str">
            <v/>
          </cell>
          <cell r="AB66">
            <v>0.25</v>
          </cell>
          <cell r="AC66" t="str">
            <v/>
          </cell>
          <cell r="AD66" t="str">
            <v/>
          </cell>
          <cell r="AE66" t="str">
            <v/>
          </cell>
          <cell r="AF66" t="str">
            <v/>
          </cell>
          <cell r="AS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v>5467350000</v>
          </cell>
          <cell r="N67">
            <v>3932586000</v>
          </cell>
          <cell r="O67">
            <v>0.5</v>
          </cell>
          <cell r="P67">
            <v>1966293000</v>
          </cell>
          <cell r="Q67" t="str">
            <v>要</v>
          </cell>
          <cell r="R67" t="str">
            <v/>
          </cell>
          <cell r="S67">
            <v>40991</v>
          </cell>
          <cell r="T67">
            <v>40994</v>
          </cell>
          <cell r="U67" t="str">
            <v/>
          </cell>
          <cell r="W67">
            <v>41000</v>
          </cell>
          <cell r="X67">
            <v>41577</v>
          </cell>
          <cell r="Y67" t="str">
            <v/>
          </cell>
          <cell r="Z67">
            <v>5467350000</v>
          </cell>
          <cell r="AA67">
            <v>3932586000</v>
          </cell>
          <cell r="AB67">
            <v>0.5</v>
          </cell>
          <cell r="AC67">
            <v>1966293000</v>
          </cell>
          <cell r="AD67" t="str">
            <v/>
          </cell>
          <cell r="AE67" t="str">
            <v/>
          </cell>
          <cell r="AF67" t="str">
            <v/>
          </cell>
          <cell r="AS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t="str">
            <v/>
          </cell>
          <cell r="O68">
            <v>0.25</v>
          </cell>
          <cell r="P68" t="str">
            <v/>
          </cell>
          <cell r="Q68" t="str">
            <v/>
          </cell>
          <cell r="R68" t="str">
            <v/>
          </cell>
          <cell r="S68" t="str">
            <v/>
          </cell>
          <cell r="T68" t="str">
            <v/>
          </cell>
          <cell r="U68" t="str">
            <v/>
          </cell>
          <cell r="W68" t="str">
            <v/>
          </cell>
          <cell r="X68" t="str">
            <v/>
          </cell>
          <cell r="Y68" t="str">
            <v/>
          </cell>
          <cell r="Z68" t="str">
            <v/>
          </cell>
          <cell r="AA68" t="str">
            <v/>
          </cell>
          <cell r="AB68">
            <v>0.25</v>
          </cell>
          <cell r="AC68" t="str">
            <v/>
          </cell>
          <cell r="AD68" t="str">
            <v/>
          </cell>
          <cell r="AE68" t="str">
            <v/>
          </cell>
          <cell r="AF68" t="str">
            <v/>
          </cell>
          <cell r="AS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v>1877200000</v>
          </cell>
          <cell r="N69">
            <v>574800000</v>
          </cell>
          <cell r="O69">
            <v>0.16666666666666666</v>
          </cell>
          <cell r="P69">
            <v>95800000</v>
          </cell>
          <cell r="Q69" t="str">
            <v>不要</v>
          </cell>
          <cell r="R69" t="str">
            <v/>
          </cell>
          <cell r="S69">
            <v>40966</v>
          </cell>
          <cell r="T69">
            <v>40969</v>
          </cell>
          <cell r="U69" t="str">
            <v/>
          </cell>
          <cell r="W69">
            <v>40969</v>
          </cell>
          <cell r="X69">
            <v>41258</v>
          </cell>
          <cell r="Y69" t="str">
            <v/>
          </cell>
          <cell r="Z69">
            <v>1877200000</v>
          </cell>
          <cell r="AA69">
            <v>574800000</v>
          </cell>
          <cell r="AB69">
            <v>0.16666666666666666</v>
          </cell>
          <cell r="AC69">
            <v>95800000</v>
          </cell>
          <cell r="AD69" t="str">
            <v/>
          </cell>
          <cell r="AE69" t="str">
            <v/>
          </cell>
          <cell r="AF69" t="str">
            <v/>
          </cell>
          <cell r="AS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v>1275610000</v>
          </cell>
          <cell r="N70">
            <v>1225010000</v>
          </cell>
          <cell r="O70">
            <v>0.25</v>
          </cell>
          <cell r="P70">
            <v>306252500</v>
          </cell>
          <cell r="Q70" t="str">
            <v>不要</v>
          </cell>
          <cell r="R70" t="str">
            <v/>
          </cell>
          <cell r="S70">
            <v>40967</v>
          </cell>
          <cell r="T70">
            <v>40969</v>
          </cell>
          <cell r="U70" t="str">
            <v/>
          </cell>
          <cell r="W70">
            <v>40967</v>
          </cell>
          <cell r="X70">
            <v>41729</v>
          </cell>
          <cell r="Y70" t="str">
            <v/>
          </cell>
          <cell r="Z70">
            <v>1275610000</v>
          </cell>
          <cell r="AA70">
            <v>1225010000</v>
          </cell>
          <cell r="AB70">
            <v>0.25</v>
          </cell>
          <cell r="AC70">
            <v>306252500</v>
          </cell>
          <cell r="AD70" t="str">
            <v/>
          </cell>
          <cell r="AE70" t="str">
            <v/>
          </cell>
          <cell r="AF70" t="str">
            <v/>
          </cell>
          <cell r="AS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v>41061</v>
          </cell>
          <cell r="K71">
            <v>41364</v>
          </cell>
          <cell r="L71" t="str">
            <v/>
          </cell>
          <cell r="M71">
            <v>782575000</v>
          </cell>
          <cell r="N71">
            <v>782575000</v>
          </cell>
          <cell r="O71">
            <v>0.16666666666666666</v>
          </cell>
          <cell r="P71">
            <v>130429166</v>
          </cell>
          <cell r="Q71" t="str">
            <v>不要</v>
          </cell>
          <cell r="R71" t="str">
            <v/>
          </cell>
          <cell r="S71">
            <v>41044</v>
          </cell>
          <cell r="T71">
            <v>41044</v>
          </cell>
          <cell r="U71" t="str">
            <v/>
          </cell>
          <cell r="W71">
            <v>41061</v>
          </cell>
          <cell r="X71">
            <v>41364</v>
          </cell>
          <cell r="Y71" t="str">
            <v/>
          </cell>
          <cell r="Z71">
            <v>782575000</v>
          </cell>
          <cell r="AA71">
            <v>782575000</v>
          </cell>
          <cell r="AB71">
            <v>0.16666666666666666</v>
          </cell>
          <cell r="AC71">
            <v>130429166</v>
          </cell>
          <cell r="AD71" t="str">
            <v/>
          </cell>
          <cell r="AE71" t="str">
            <v/>
          </cell>
          <cell r="AF71" t="str">
            <v/>
          </cell>
          <cell r="AS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t="str">
            <v/>
          </cell>
          <cell r="O72">
            <v>0.16666666666666666</v>
          </cell>
          <cell r="P72" t="str">
            <v/>
          </cell>
          <cell r="Q72" t="str">
            <v/>
          </cell>
          <cell r="R72" t="str">
            <v>・（2012/8/31）森下様より電話にて辞退連絡あり。辞退届の作成を依頼。</v>
          </cell>
          <cell r="S72" t="str">
            <v/>
          </cell>
          <cell r="T72" t="str">
            <v/>
          </cell>
          <cell r="U72" t="str">
            <v/>
          </cell>
          <cell r="W72" t="str">
            <v/>
          </cell>
          <cell r="X72" t="str">
            <v/>
          </cell>
          <cell r="Y72" t="str">
            <v/>
          </cell>
          <cell r="Z72" t="str">
            <v/>
          </cell>
          <cell r="AA72" t="str">
            <v/>
          </cell>
          <cell r="AB72">
            <v>0.16666666666666666</v>
          </cell>
          <cell r="AC72" t="str">
            <v/>
          </cell>
          <cell r="AD72" t="str">
            <v/>
          </cell>
          <cell r="AE72" t="str">
            <v/>
          </cell>
          <cell r="AF72" t="str">
            <v/>
          </cell>
          <cell r="AS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t="str">
            <v/>
          </cell>
          <cell r="O73">
            <v>0.25</v>
          </cell>
          <cell r="P73" t="str">
            <v/>
          </cell>
          <cell r="Q73" t="str">
            <v/>
          </cell>
          <cell r="R73" t="str">
            <v/>
          </cell>
          <cell r="S73" t="str">
            <v/>
          </cell>
          <cell r="T73" t="str">
            <v/>
          </cell>
          <cell r="U73" t="str">
            <v/>
          </cell>
          <cell r="W73" t="str">
            <v/>
          </cell>
          <cell r="X73" t="str">
            <v/>
          </cell>
          <cell r="Y73" t="str">
            <v/>
          </cell>
          <cell r="Z73" t="str">
            <v/>
          </cell>
          <cell r="AA73" t="str">
            <v/>
          </cell>
          <cell r="AB73">
            <v>0.25</v>
          </cell>
          <cell r="AC73" t="str">
            <v/>
          </cell>
          <cell r="AD73" t="str">
            <v/>
          </cell>
          <cell r="AE73" t="str">
            <v/>
          </cell>
          <cell r="AF73" t="str">
            <v/>
          </cell>
          <cell r="AS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t="str">
            <v/>
          </cell>
          <cell r="O74">
            <v>0.16666666666666666</v>
          </cell>
          <cell r="P74" t="str">
            <v/>
          </cell>
          <cell r="Q74" t="str">
            <v>要</v>
          </cell>
          <cell r="R74" t="str">
            <v>・一次公募だが、交付申請時期が遅かったため、平成23年度の決算報告書の提出が必要。</v>
          </cell>
          <cell r="S74" t="str">
            <v/>
          </cell>
          <cell r="T74" t="str">
            <v/>
          </cell>
          <cell r="U74" t="str">
            <v/>
          </cell>
          <cell r="W74" t="str">
            <v/>
          </cell>
          <cell r="X74" t="str">
            <v/>
          </cell>
          <cell r="Y74" t="str">
            <v/>
          </cell>
          <cell r="Z74" t="str">
            <v/>
          </cell>
          <cell r="AA74" t="str">
            <v/>
          </cell>
          <cell r="AB74">
            <v>0.16666666666666666</v>
          </cell>
          <cell r="AC74" t="str">
            <v/>
          </cell>
          <cell r="AD74" t="str">
            <v/>
          </cell>
          <cell r="AE74" t="str">
            <v/>
          </cell>
          <cell r="AF74" t="str">
            <v/>
          </cell>
          <cell r="AS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v>4508254000</v>
          </cell>
          <cell r="N75">
            <v>1645300000</v>
          </cell>
          <cell r="O75">
            <v>0.16666666666666666</v>
          </cell>
          <cell r="P75">
            <v>274216000</v>
          </cell>
          <cell r="Q75" t="str">
            <v>不要</v>
          </cell>
          <cell r="R75" t="str">
            <v/>
          </cell>
          <cell r="S75">
            <v>40975</v>
          </cell>
          <cell r="T75">
            <v>40976</v>
          </cell>
          <cell r="U75" t="str">
            <v/>
          </cell>
          <cell r="W75">
            <v>40924</v>
          </cell>
          <cell r="X75">
            <v>41618</v>
          </cell>
          <cell r="Y75" t="str">
            <v/>
          </cell>
          <cell r="Z75">
            <v>4508254000</v>
          </cell>
          <cell r="AA75">
            <v>1645300000</v>
          </cell>
          <cell r="AB75">
            <v>0.16666666666666666</v>
          </cell>
          <cell r="AC75">
            <v>274216000</v>
          </cell>
          <cell r="AD75" t="str">
            <v/>
          </cell>
          <cell r="AE75" t="str">
            <v/>
          </cell>
          <cell r="AF75" t="str">
            <v/>
          </cell>
          <cell r="AS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v>2824200000</v>
          </cell>
          <cell r="N76">
            <v>2658900000</v>
          </cell>
          <cell r="O76">
            <v>0.25</v>
          </cell>
          <cell r="P76">
            <v>664725000</v>
          </cell>
          <cell r="Q76" t="str">
            <v>不要</v>
          </cell>
          <cell r="R76" t="str">
            <v/>
          </cell>
          <cell r="S76">
            <v>40967</v>
          </cell>
          <cell r="T76">
            <v>40969</v>
          </cell>
          <cell r="U76" t="str">
            <v/>
          </cell>
          <cell r="W76">
            <v>40969</v>
          </cell>
          <cell r="X76">
            <v>41729</v>
          </cell>
          <cell r="Y76" t="str">
            <v/>
          </cell>
          <cell r="Z76">
            <v>2824200000</v>
          </cell>
          <cell r="AA76">
            <v>2658900000</v>
          </cell>
          <cell r="AB76">
            <v>0.25</v>
          </cell>
          <cell r="AC76">
            <v>664725000</v>
          </cell>
          <cell r="AD76" t="str">
            <v/>
          </cell>
          <cell r="AE76" t="str">
            <v/>
          </cell>
          <cell r="AF76" t="str">
            <v/>
          </cell>
          <cell r="AS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v>3758000000</v>
          </cell>
          <cell r="N77">
            <v>2363000000</v>
          </cell>
          <cell r="O77">
            <v>0.25</v>
          </cell>
          <cell r="P77">
            <v>590750000</v>
          </cell>
          <cell r="Q77" t="str">
            <v>不要</v>
          </cell>
          <cell r="R77" t="str">
            <v/>
          </cell>
          <cell r="S77">
            <v>40991</v>
          </cell>
          <cell r="T77">
            <v>40994</v>
          </cell>
          <cell r="U77" t="str">
            <v/>
          </cell>
          <cell r="W77">
            <v>41000</v>
          </cell>
          <cell r="X77">
            <v>41698</v>
          </cell>
          <cell r="Y77" t="str">
            <v/>
          </cell>
          <cell r="Z77">
            <v>3758000000</v>
          </cell>
          <cell r="AA77">
            <v>2363000000</v>
          </cell>
          <cell r="AB77">
            <v>0.25</v>
          </cell>
          <cell r="AC77">
            <v>590750000</v>
          </cell>
          <cell r="AD77">
            <v>41170</v>
          </cell>
          <cell r="AE77" t="str">
            <v>計画変更等申請承認書</v>
          </cell>
          <cell r="AF77" t="str">
            <v>設備計画の一部変更
・陽極箔の生産拡大を延期する代わりに、陰極箔に再参入する</v>
          </cell>
          <cell r="AS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v>917600000</v>
          </cell>
          <cell r="N78">
            <v>917600000</v>
          </cell>
          <cell r="O78">
            <v>0.25</v>
          </cell>
          <cell r="P78">
            <v>229400000</v>
          </cell>
          <cell r="Q78" t="str">
            <v>不要</v>
          </cell>
          <cell r="R78" t="str">
            <v/>
          </cell>
          <cell r="S78">
            <v>40966</v>
          </cell>
          <cell r="T78">
            <v>40969</v>
          </cell>
          <cell r="U78" t="str">
            <v/>
          </cell>
          <cell r="W78" t="str">
            <v>交付決定日</v>
          </cell>
          <cell r="X78">
            <v>41729</v>
          </cell>
          <cell r="Y78" t="str">
            <v/>
          </cell>
          <cell r="Z78">
            <v>917600000</v>
          </cell>
          <cell r="AA78">
            <v>917600000</v>
          </cell>
          <cell r="AB78">
            <v>0.25</v>
          </cell>
          <cell r="AC78">
            <v>229400000</v>
          </cell>
          <cell r="AD78">
            <v>41099</v>
          </cell>
          <cell r="AE78" t="str">
            <v>計画変更等申請承認書</v>
          </cell>
          <cell r="AF78" t="str">
            <v>設備計画の一部変更</v>
          </cell>
          <cell r="AS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v>54000000</v>
          </cell>
          <cell r="N79">
            <v>54000000</v>
          </cell>
          <cell r="O79">
            <v>0.25</v>
          </cell>
          <cell r="P79">
            <v>13500000</v>
          </cell>
          <cell r="Q79" t="str">
            <v>不要</v>
          </cell>
          <cell r="R79" t="str">
            <v/>
          </cell>
          <cell r="S79">
            <v>41002</v>
          </cell>
          <cell r="T79">
            <v>41003</v>
          </cell>
          <cell r="U79" t="str">
            <v/>
          </cell>
          <cell r="W79" t="str">
            <v>交付決定日</v>
          </cell>
          <cell r="X79">
            <v>41729</v>
          </cell>
          <cell r="Y79" t="str">
            <v/>
          </cell>
          <cell r="Z79">
            <v>54000000</v>
          </cell>
          <cell r="AA79">
            <v>54000000</v>
          </cell>
          <cell r="AB79">
            <v>0.25</v>
          </cell>
          <cell r="AC79">
            <v>13500000</v>
          </cell>
          <cell r="AD79" t="str">
            <v/>
          </cell>
          <cell r="AE79" t="str">
            <v/>
          </cell>
          <cell r="AF79" t="str">
            <v/>
          </cell>
          <cell r="AS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v>41132</v>
          </cell>
          <cell r="K80">
            <v>41729</v>
          </cell>
          <cell r="L80" t="str">
            <v/>
          </cell>
          <cell r="M80">
            <v>277100000</v>
          </cell>
          <cell r="N80">
            <v>277100000</v>
          </cell>
          <cell r="O80">
            <v>0.25</v>
          </cell>
          <cell r="P80">
            <v>69275000</v>
          </cell>
          <cell r="Q80" t="str">
            <v>不要</v>
          </cell>
          <cell r="R80" t="str">
            <v/>
          </cell>
          <cell r="S80">
            <v>41141</v>
          </cell>
          <cell r="T80">
            <v>41159</v>
          </cell>
          <cell r="U80" t="str">
            <v/>
          </cell>
          <cell r="W80">
            <v>41132</v>
          </cell>
          <cell r="X80">
            <v>41729</v>
          </cell>
          <cell r="Y80" t="str">
            <v/>
          </cell>
          <cell r="Z80">
            <v>277100000</v>
          </cell>
          <cell r="AA80">
            <v>277100000</v>
          </cell>
          <cell r="AB80">
            <v>0.25</v>
          </cell>
          <cell r="AC80">
            <v>69275000</v>
          </cell>
          <cell r="AD80" t="str">
            <v/>
          </cell>
          <cell r="AE80" t="str">
            <v/>
          </cell>
          <cell r="AF80" t="str">
            <v/>
          </cell>
          <cell r="AS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v>873482000</v>
          </cell>
          <cell r="N81">
            <v>124700000</v>
          </cell>
          <cell r="O81">
            <v>0.16666666666666666</v>
          </cell>
          <cell r="P81">
            <v>20783000</v>
          </cell>
          <cell r="Q81" t="str">
            <v>不要</v>
          </cell>
          <cell r="R81" t="str">
            <v/>
          </cell>
          <cell r="S81">
            <v>40991</v>
          </cell>
          <cell r="T81">
            <v>40994</v>
          </cell>
          <cell r="U81" t="str">
            <v/>
          </cell>
          <cell r="W81">
            <v>40938</v>
          </cell>
          <cell r="X81">
            <v>41060</v>
          </cell>
          <cell r="Y81" t="str">
            <v/>
          </cell>
          <cell r="Z81">
            <v>873482000</v>
          </cell>
          <cell r="AA81">
            <v>124700000</v>
          </cell>
          <cell r="AB81">
            <v>0.16666666666666666</v>
          </cell>
          <cell r="AC81">
            <v>20783000</v>
          </cell>
          <cell r="AD81" t="str">
            <v/>
          </cell>
          <cell r="AE81" t="str">
            <v/>
          </cell>
          <cell r="AF81" t="str">
            <v/>
          </cell>
          <cell r="AS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v>2405792000</v>
          </cell>
          <cell r="N82">
            <v>2245792000</v>
          </cell>
          <cell r="O82">
            <v>0.33333333333333331</v>
          </cell>
          <cell r="P82">
            <v>748597333</v>
          </cell>
          <cell r="Q82" t="str">
            <v>不要</v>
          </cell>
          <cell r="R82" t="str">
            <v/>
          </cell>
          <cell r="S82">
            <v>41015</v>
          </cell>
          <cell r="T82">
            <v>41016</v>
          </cell>
          <cell r="U82" t="str">
            <v/>
          </cell>
          <cell r="W82">
            <v>41019</v>
          </cell>
          <cell r="X82">
            <v>41729</v>
          </cell>
          <cell r="Y82" t="str">
            <v/>
          </cell>
          <cell r="Z82">
            <v>2405792000</v>
          </cell>
          <cell r="AA82">
            <v>2245792000</v>
          </cell>
          <cell r="AB82">
            <v>0.33333333333333331</v>
          </cell>
          <cell r="AC82">
            <v>748597333</v>
          </cell>
          <cell r="AD82" t="str">
            <v/>
          </cell>
          <cell r="AE82" t="str">
            <v/>
          </cell>
          <cell r="AF82" t="str">
            <v/>
          </cell>
          <cell r="AS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v>336793000</v>
          </cell>
          <cell r="N83">
            <v>336793000</v>
          </cell>
          <cell r="O83">
            <v>0.33333333333333331</v>
          </cell>
          <cell r="P83">
            <v>112264333</v>
          </cell>
          <cell r="Q83" t="str">
            <v>不要</v>
          </cell>
          <cell r="R83" t="str">
            <v>・エネルギー設備について導入を見直したいという連絡あり。</v>
          </cell>
          <cell r="S83">
            <v>40975</v>
          </cell>
          <cell r="T83">
            <v>40976</v>
          </cell>
          <cell r="U83" t="str">
            <v/>
          </cell>
          <cell r="W83">
            <v>40994</v>
          </cell>
          <cell r="X83">
            <v>41243</v>
          </cell>
          <cell r="Y83" t="str">
            <v/>
          </cell>
          <cell r="Z83">
            <v>336793000</v>
          </cell>
          <cell r="AA83">
            <v>336793000</v>
          </cell>
          <cell r="AB83">
            <v>0.33333333333333331</v>
          </cell>
          <cell r="AC83">
            <v>112264333</v>
          </cell>
          <cell r="AD83" t="str">
            <v/>
          </cell>
          <cell r="AE83" t="str">
            <v/>
          </cell>
          <cell r="AF83" t="str">
            <v/>
          </cell>
          <cell r="AS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交付決定日</v>
          </cell>
          <cell r="K84">
            <v>41729</v>
          </cell>
          <cell r="L84" t="str">
            <v/>
          </cell>
          <cell r="M84">
            <v>743200000</v>
          </cell>
          <cell r="N84">
            <v>720200000</v>
          </cell>
          <cell r="O84">
            <v>0.16666666666666666</v>
          </cell>
          <cell r="P84">
            <v>120000000</v>
          </cell>
          <cell r="Q84" t="str">
            <v>不要</v>
          </cell>
          <cell r="R84" t="str">
            <v/>
          </cell>
          <cell r="S84">
            <v>40961</v>
          </cell>
          <cell r="T84">
            <v>40969</v>
          </cell>
          <cell r="U84" t="str">
            <v/>
          </cell>
          <cell r="W84" t="str">
            <v>交付決定日</v>
          </cell>
          <cell r="X84">
            <v>41729</v>
          </cell>
          <cell r="Y84" t="str">
            <v/>
          </cell>
          <cell r="Z84">
            <v>743200000</v>
          </cell>
          <cell r="AA84">
            <v>720200000</v>
          </cell>
          <cell r="AB84">
            <v>0.16666666666666666</v>
          </cell>
          <cell r="AC84">
            <v>120000000</v>
          </cell>
          <cell r="AD84" t="str">
            <v/>
          </cell>
          <cell r="AE84" t="str">
            <v/>
          </cell>
          <cell r="AF84" t="str">
            <v/>
          </cell>
          <cell r="AS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v>2979700000</v>
          </cell>
          <cell r="N85">
            <v>2687700000</v>
          </cell>
          <cell r="O85">
            <v>0.16666666666666666</v>
          </cell>
          <cell r="P85">
            <v>447950000</v>
          </cell>
          <cell r="Q85" t="str">
            <v>不要</v>
          </cell>
          <cell r="R85" t="str">
            <v/>
          </cell>
          <cell r="S85">
            <v>40967</v>
          </cell>
          <cell r="T85">
            <v>40969</v>
          </cell>
          <cell r="U85" t="str">
            <v/>
          </cell>
          <cell r="W85">
            <v>41000</v>
          </cell>
          <cell r="X85">
            <v>41729</v>
          </cell>
          <cell r="Y85" t="str">
            <v/>
          </cell>
          <cell r="Z85">
            <v>2979700000</v>
          </cell>
          <cell r="AA85">
            <v>2687700000</v>
          </cell>
          <cell r="AB85">
            <v>0.16666666666666666</v>
          </cell>
          <cell r="AC85">
            <v>447950000</v>
          </cell>
          <cell r="AD85" t="str">
            <v/>
          </cell>
          <cell r="AE85" t="str">
            <v/>
          </cell>
          <cell r="AF85" t="str">
            <v/>
          </cell>
          <cell r="AS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t="str">
            <v/>
          </cell>
          <cell r="O86">
            <v>0.5</v>
          </cell>
          <cell r="P86" t="str">
            <v/>
          </cell>
          <cell r="Q86" t="str">
            <v/>
          </cell>
          <cell r="R86" t="str">
            <v/>
          </cell>
          <cell r="S86" t="str">
            <v/>
          </cell>
          <cell r="T86" t="str">
            <v/>
          </cell>
          <cell r="U86" t="str">
            <v/>
          </cell>
          <cell r="W86" t="str">
            <v/>
          </cell>
          <cell r="X86" t="str">
            <v/>
          </cell>
          <cell r="Y86" t="str">
            <v/>
          </cell>
          <cell r="Z86" t="str">
            <v/>
          </cell>
          <cell r="AA86" t="str">
            <v/>
          </cell>
          <cell r="AB86">
            <v>0.5</v>
          </cell>
          <cell r="AC86" t="str">
            <v/>
          </cell>
          <cell r="AD86" t="str">
            <v/>
          </cell>
          <cell r="AE86" t="str">
            <v/>
          </cell>
          <cell r="AF86" t="str">
            <v/>
          </cell>
          <cell r="AS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v>41009</v>
          </cell>
          <cell r="K87">
            <v>41729</v>
          </cell>
          <cell r="L87" t="str">
            <v/>
          </cell>
          <cell r="M87">
            <v>1390800000</v>
          </cell>
          <cell r="N87">
            <v>1363000000</v>
          </cell>
          <cell r="O87">
            <v>0.16666666666666666</v>
          </cell>
          <cell r="P87">
            <v>227166500</v>
          </cell>
          <cell r="Q87" t="str">
            <v>不要</v>
          </cell>
          <cell r="R87" t="str">
            <v/>
          </cell>
          <cell r="S87">
            <v>41029</v>
          </cell>
          <cell r="T87">
            <v>41031</v>
          </cell>
          <cell r="U87" t="str">
            <v/>
          </cell>
          <cell r="W87">
            <v>41009</v>
          </cell>
          <cell r="X87">
            <v>41729</v>
          </cell>
          <cell r="Y87" t="str">
            <v/>
          </cell>
          <cell r="Z87">
            <v>1390800000</v>
          </cell>
          <cell r="AA87">
            <v>1363000000</v>
          </cell>
          <cell r="AB87">
            <v>0.16666666666666666</v>
          </cell>
          <cell r="AC87">
            <v>227166500</v>
          </cell>
          <cell r="AD87" t="str">
            <v/>
          </cell>
          <cell r="AE87" t="str">
            <v/>
          </cell>
          <cell r="AF87" t="str">
            <v/>
          </cell>
          <cell r="AS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v>40918</v>
          </cell>
          <cell r="K88">
            <v>41729</v>
          </cell>
          <cell r="L88" t="str">
            <v/>
          </cell>
          <cell r="M88">
            <v>3214360000</v>
          </cell>
          <cell r="N88">
            <v>3214360000</v>
          </cell>
          <cell r="O88">
            <v>0.33333333333333331</v>
          </cell>
          <cell r="P88">
            <v>1071453000</v>
          </cell>
          <cell r="Q88" t="str">
            <v>不要</v>
          </cell>
          <cell r="R88" t="str">
            <v>減額については、事業者から経済産業省の伊藤課長代理に相談・承認済。（2012年4月16日メール参照）</v>
          </cell>
          <cell r="S88">
            <v>41088</v>
          </cell>
          <cell r="T88">
            <v>41088</v>
          </cell>
          <cell r="U8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W88">
            <v>40918</v>
          </cell>
          <cell r="X88">
            <v>41729</v>
          </cell>
          <cell r="Y88" t="str">
            <v/>
          </cell>
          <cell r="Z88">
            <v>3214360000</v>
          </cell>
          <cell r="AA88">
            <v>3214360000</v>
          </cell>
          <cell r="AB88">
            <v>0.33333333333333331</v>
          </cell>
          <cell r="AC88">
            <v>1071453000</v>
          </cell>
          <cell r="AD88" t="str">
            <v/>
          </cell>
          <cell r="AE88" t="str">
            <v/>
          </cell>
          <cell r="AF88" t="str">
            <v/>
          </cell>
          <cell r="AS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t="str">
            <v/>
          </cell>
          <cell r="O89">
            <v>0.16666666666666666</v>
          </cell>
          <cell r="P89" t="str">
            <v/>
          </cell>
          <cell r="Q89" t="str">
            <v>不要</v>
          </cell>
          <cell r="R89" t="str">
            <v/>
          </cell>
          <cell r="S89" t="str">
            <v/>
          </cell>
          <cell r="T89" t="str">
            <v/>
          </cell>
          <cell r="U89" t="str">
            <v/>
          </cell>
          <cell r="W89" t="str">
            <v/>
          </cell>
          <cell r="X89" t="str">
            <v/>
          </cell>
          <cell r="Y89" t="str">
            <v/>
          </cell>
          <cell r="Z89" t="str">
            <v/>
          </cell>
          <cell r="AA89" t="str">
            <v/>
          </cell>
          <cell r="AB89">
            <v>0.16666666666666666</v>
          </cell>
          <cell r="AC89" t="str">
            <v/>
          </cell>
          <cell r="AD89" t="str">
            <v/>
          </cell>
          <cell r="AE89" t="str">
            <v/>
          </cell>
          <cell r="AF89" t="str">
            <v/>
          </cell>
          <cell r="AS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v>294000000</v>
          </cell>
          <cell r="N90">
            <v>278300000</v>
          </cell>
          <cell r="O90">
            <v>0.16666666666666666</v>
          </cell>
          <cell r="P90">
            <v>46383332</v>
          </cell>
          <cell r="Q90" t="str">
            <v>不要</v>
          </cell>
          <cell r="R90" t="str">
            <v/>
          </cell>
          <cell r="S90">
            <v>40991</v>
          </cell>
          <cell r="T90">
            <v>40994</v>
          </cell>
          <cell r="U90" t="str">
            <v/>
          </cell>
          <cell r="W90">
            <v>40940</v>
          </cell>
          <cell r="X90">
            <v>41213</v>
          </cell>
          <cell r="Y90" t="str">
            <v/>
          </cell>
          <cell r="Z90">
            <v>294000000</v>
          </cell>
          <cell r="AA90">
            <v>278300000</v>
          </cell>
          <cell r="AB90">
            <v>0.16666666666666666</v>
          </cell>
          <cell r="AC90">
            <v>46383332</v>
          </cell>
          <cell r="AD90" t="str">
            <v/>
          </cell>
          <cell r="AE90" t="str">
            <v/>
          </cell>
          <cell r="AF90" t="str">
            <v/>
          </cell>
          <cell r="AS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v>41039</v>
          </cell>
          <cell r="K91">
            <v>41729</v>
          </cell>
          <cell r="L91" t="str">
            <v/>
          </cell>
          <cell r="M91">
            <v>1711700000</v>
          </cell>
          <cell r="N91">
            <v>629600000</v>
          </cell>
          <cell r="O91">
            <v>0.25</v>
          </cell>
          <cell r="P91">
            <v>157400000</v>
          </cell>
          <cell r="Q91" t="str">
            <v>要</v>
          </cell>
          <cell r="R91" t="str">
            <v>・減額については、①見積もり精査の結果、②公募時には入れていた金型の申請を取り下げたため。
・対象車種の変更についてＭＥＴＩの吉川様に相談中。（12/9/13　中間確認）</v>
          </cell>
          <cell r="S91">
            <v>41044</v>
          </cell>
          <cell r="T91">
            <v>41044</v>
          </cell>
          <cell r="U91" t="str">
            <v/>
          </cell>
          <cell r="W91">
            <v>41039</v>
          </cell>
          <cell r="X91">
            <v>41729</v>
          </cell>
          <cell r="Y91" t="str">
            <v/>
          </cell>
          <cell r="Z91">
            <v>1711700000</v>
          </cell>
          <cell r="AA91">
            <v>629600000</v>
          </cell>
          <cell r="AB91">
            <v>0.25</v>
          </cell>
          <cell r="AC91">
            <v>157400000</v>
          </cell>
          <cell r="AD91" t="str">
            <v/>
          </cell>
          <cell r="AE91" t="str">
            <v/>
          </cell>
          <cell r="AF91" t="str">
            <v/>
          </cell>
          <cell r="AS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v>41000</v>
          </cell>
          <cell r="K92">
            <v>41578</v>
          </cell>
          <cell r="L92" t="str">
            <v/>
          </cell>
          <cell r="M92">
            <v>740000000</v>
          </cell>
          <cell r="N92">
            <v>729000000</v>
          </cell>
          <cell r="O92">
            <v>0.16666666666666666</v>
          </cell>
          <cell r="P92">
            <v>121500000</v>
          </cell>
          <cell r="Q92" t="str">
            <v>不要</v>
          </cell>
          <cell r="R92" t="str">
            <v/>
          </cell>
          <cell r="S92">
            <v>41029</v>
          </cell>
          <cell r="T92">
            <v>41031</v>
          </cell>
          <cell r="U92" t="str">
            <v/>
          </cell>
          <cell r="W92">
            <v>41000</v>
          </cell>
          <cell r="X92">
            <v>41578</v>
          </cell>
          <cell r="Y92" t="str">
            <v/>
          </cell>
          <cell r="Z92">
            <v>740000000</v>
          </cell>
          <cell r="AA92">
            <v>729000000</v>
          </cell>
          <cell r="AB92">
            <v>0.16666666666666666</v>
          </cell>
          <cell r="AC92">
            <v>121500000</v>
          </cell>
          <cell r="AD92" t="str">
            <v/>
          </cell>
          <cell r="AE92" t="str">
            <v/>
          </cell>
          <cell r="AF92" t="str">
            <v/>
          </cell>
          <cell r="AS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v>41061</v>
          </cell>
          <cell r="K93">
            <v>42094</v>
          </cell>
          <cell r="L93" t="str">
            <v>○</v>
          </cell>
          <cell r="M93">
            <v>23737700000</v>
          </cell>
          <cell r="N93">
            <v>19805400000</v>
          </cell>
          <cell r="O93">
            <v>0.16666666666666666</v>
          </cell>
          <cell r="P93">
            <v>3300899999</v>
          </cell>
          <cell r="Q93" t="str">
            <v>不要</v>
          </cell>
          <cell r="R93" t="str">
            <v>完了は27.3（公募時と同じ）、理由書添付済み。（METI未確認？）
補助対象費の減額（▲7.6億円）は見積もり精緻化に伴うもの。</v>
          </cell>
          <cell r="S93">
            <v>41075</v>
          </cell>
          <cell r="T93">
            <v>41078</v>
          </cell>
          <cell r="U93" t="str">
            <v/>
          </cell>
          <cell r="W93">
            <v>41061</v>
          </cell>
          <cell r="X93">
            <v>42094</v>
          </cell>
          <cell r="Y93" t="str">
            <v>○</v>
          </cell>
          <cell r="Z93">
            <v>23737700000</v>
          </cell>
          <cell r="AA93">
            <v>19805400000</v>
          </cell>
          <cell r="AB93">
            <v>0.16666666666666666</v>
          </cell>
          <cell r="AC93">
            <v>3300899999</v>
          </cell>
          <cell r="AD93" t="str">
            <v/>
          </cell>
          <cell r="AE93" t="str">
            <v/>
          </cell>
          <cell r="AF93" t="str">
            <v/>
          </cell>
          <cell r="AS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v>41093</v>
          </cell>
          <cell r="K94">
            <v>41729</v>
          </cell>
          <cell r="L94" t="str">
            <v/>
          </cell>
          <cell r="M94">
            <v>2103000000</v>
          </cell>
          <cell r="N94">
            <v>1590000000</v>
          </cell>
          <cell r="O94">
            <v>0.33333333333333331</v>
          </cell>
          <cell r="P94">
            <v>530000000</v>
          </cell>
          <cell r="Q94" t="str">
            <v>不要</v>
          </cell>
          <cell r="R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S94">
            <v>41110</v>
          </cell>
          <cell r="T94">
            <v>41115</v>
          </cell>
          <cell r="U94" t="str">
            <v/>
          </cell>
          <cell r="W94">
            <v>41093</v>
          </cell>
          <cell r="X94">
            <v>41729</v>
          </cell>
          <cell r="Y94" t="str">
            <v/>
          </cell>
          <cell r="Z94">
            <v>2103000000</v>
          </cell>
          <cell r="AA94">
            <v>1590000000</v>
          </cell>
          <cell r="AB94">
            <v>0.33333333333333331</v>
          </cell>
          <cell r="AC94">
            <v>530000000</v>
          </cell>
          <cell r="AD94" t="str">
            <v/>
          </cell>
          <cell r="AE94" t="str">
            <v/>
          </cell>
          <cell r="AF94" t="str">
            <v/>
          </cell>
          <cell r="AS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v>2040000000</v>
          </cell>
          <cell r="N95">
            <v>2040000000</v>
          </cell>
          <cell r="O95">
            <v>0.16666666666666666</v>
          </cell>
          <cell r="P95">
            <v>340000000</v>
          </cell>
          <cell r="Q95" t="str">
            <v>不要</v>
          </cell>
          <cell r="R95" t="str">
            <v/>
          </cell>
          <cell r="S95">
            <v>40977</v>
          </cell>
          <cell r="T95">
            <v>40983</v>
          </cell>
          <cell r="U95" t="str">
            <v/>
          </cell>
          <cell r="W95">
            <v>40983</v>
          </cell>
          <cell r="X95">
            <v>41729</v>
          </cell>
          <cell r="Y95" t="str">
            <v/>
          </cell>
          <cell r="Z95">
            <v>2040000000</v>
          </cell>
          <cell r="AA95">
            <v>2040000000</v>
          </cell>
          <cell r="AB95">
            <v>0.16666666666666666</v>
          </cell>
          <cell r="AC95">
            <v>340000000</v>
          </cell>
          <cell r="AD95" t="str">
            <v/>
          </cell>
          <cell r="AE95" t="str">
            <v/>
          </cell>
          <cell r="AF95" t="str">
            <v/>
          </cell>
          <cell r="AS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v>1157911000</v>
          </cell>
          <cell r="N96">
            <v>319131000</v>
          </cell>
          <cell r="O96">
            <v>0.33333333333333331</v>
          </cell>
          <cell r="P96">
            <v>106377000</v>
          </cell>
          <cell r="Q96" t="str">
            <v>不要</v>
          </cell>
          <cell r="R96" t="str">
            <v/>
          </cell>
          <cell r="S96">
            <v>40975</v>
          </cell>
          <cell r="T96">
            <v>40976</v>
          </cell>
          <cell r="U96" t="str">
            <v/>
          </cell>
          <cell r="W96">
            <v>40969</v>
          </cell>
          <cell r="X96">
            <v>41728</v>
          </cell>
          <cell r="Y96" t="str">
            <v/>
          </cell>
          <cell r="Z96">
            <v>1157911000</v>
          </cell>
          <cell r="AA96">
            <v>319131000</v>
          </cell>
          <cell r="AB96">
            <v>0.33333333333333331</v>
          </cell>
          <cell r="AC96">
            <v>106377000</v>
          </cell>
          <cell r="AD96" t="str">
            <v/>
          </cell>
          <cell r="AE96" t="str">
            <v/>
          </cell>
          <cell r="AF96" t="str">
            <v/>
          </cell>
          <cell r="AS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t="str">
            <v/>
          </cell>
          <cell r="O97">
            <v>0.16666666666666666</v>
          </cell>
          <cell r="P97" t="str">
            <v/>
          </cell>
          <cell r="Q97" t="str">
            <v/>
          </cell>
          <cell r="R97" t="str">
            <v>メール送付待ち</v>
          </cell>
          <cell r="S97" t="str">
            <v/>
          </cell>
          <cell r="T97" t="str">
            <v/>
          </cell>
          <cell r="U97" t="str">
            <v/>
          </cell>
          <cell r="W97" t="str">
            <v/>
          </cell>
          <cell r="X97" t="str">
            <v/>
          </cell>
          <cell r="Y97" t="str">
            <v/>
          </cell>
          <cell r="Z97" t="str">
            <v/>
          </cell>
          <cell r="AA97" t="str">
            <v/>
          </cell>
          <cell r="AB97">
            <v>0.16666666666666666</v>
          </cell>
          <cell r="AC97" t="str">
            <v/>
          </cell>
          <cell r="AD97" t="str">
            <v/>
          </cell>
          <cell r="AE97" t="str">
            <v/>
          </cell>
          <cell r="AF97" t="str">
            <v/>
          </cell>
          <cell r="AS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v>1575000000</v>
          </cell>
          <cell r="N98">
            <v>1100000000</v>
          </cell>
          <cell r="O98">
            <v>0.16666666666666666</v>
          </cell>
          <cell r="P98">
            <v>183333333</v>
          </cell>
          <cell r="Q98" t="str">
            <v>不要</v>
          </cell>
          <cell r="R98" t="str">
            <v>実施体制図、役員体制変更連絡（2012/10/15メール）</v>
          </cell>
          <cell r="S98">
            <v>40977</v>
          </cell>
          <cell r="T98">
            <v>40983</v>
          </cell>
          <cell r="U98" t="str">
            <v/>
          </cell>
          <cell r="W98">
            <v>40983</v>
          </cell>
          <cell r="X98">
            <v>41729</v>
          </cell>
          <cell r="Y98" t="str">
            <v/>
          </cell>
          <cell r="Z98">
            <v>1575000000</v>
          </cell>
          <cell r="AA98">
            <v>1100000000</v>
          </cell>
          <cell r="AB98">
            <v>0.16666666666666666</v>
          </cell>
          <cell r="AC98">
            <v>183333333</v>
          </cell>
          <cell r="AD98" t="str">
            <v/>
          </cell>
          <cell r="AE98" t="str">
            <v/>
          </cell>
          <cell r="AF98" t="str">
            <v/>
          </cell>
          <cell r="AS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v>3500000000</v>
          </cell>
          <cell r="N99">
            <v>2940000000</v>
          </cell>
          <cell r="O99">
            <v>0.25</v>
          </cell>
          <cell r="P99">
            <v>735000000</v>
          </cell>
          <cell r="Q99" t="str">
            <v>要</v>
          </cell>
          <cell r="R99" t="str">
            <v/>
          </cell>
          <cell r="S99">
            <v>40981</v>
          </cell>
          <cell r="T99">
            <v>40983</v>
          </cell>
          <cell r="U99" t="str">
            <v/>
          </cell>
          <cell r="W99">
            <v>40984</v>
          </cell>
          <cell r="X99">
            <v>41547</v>
          </cell>
          <cell r="Y99" t="str">
            <v/>
          </cell>
          <cell r="Z99">
            <v>3500000000</v>
          </cell>
          <cell r="AA99">
            <v>2940000000</v>
          </cell>
          <cell r="AB99">
            <v>0.25</v>
          </cell>
          <cell r="AC99">
            <v>735000000</v>
          </cell>
          <cell r="AD99" t="str">
            <v/>
          </cell>
          <cell r="AE99" t="str">
            <v/>
          </cell>
          <cell r="AF99" t="str">
            <v/>
          </cell>
          <cell r="AS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v>
          </cell>
          <cell r="K100">
            <v>42094</v>
          </cell>
          <cell r="L100" t="str">
            <v>○</v>
          </cell>
          <cell r="M100">
            <v>7464300000</v>
          </cell>
          <cell r="N100">
            <v>4138000000</v>
          </cell>
          <cell r="O100">
            <v>0.16666666666666666</v>
          </cell>
          <cell r="P100">
            <v>689666666</v>
          </cell>
          <cell r="Q100" t="str">
            <v>要</v>
          </cell>
          <cell r="R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S100">
            <v>40976</v>
          </cell>
          <cell r="T100">
            <v>40983</v>
          </cell>
          <cell r="U100" t="str">
            <v/>
          </cell>
          <cell r="W100" t="str">
            <v>H24.2</v>
          </cell>
          <cell r="X100">
            <v>42094</v>
          </cell>
          <cell r="Y100" t="str">
            <v>○</v>
          </cell>
          <cell r="Z100">
            <v>7464300000</v>
          </cell>
          <cell r="AA100">
            <v>4138000000</v>
          </cell>
          <cell r="AB100">
            <v>0.16666666666666666</v>
          </cell>
          <cell r="AC100">
            <v>689666666</v>
          </cell>
          <cell r="AD100" t="str">
            <v/>
          </cell>
          <cell r="AE100" t="str">
            <v/>
          </cell>
          <cell r="AF100" t="str">
            <v/>
          </cell>
          <cell r="AS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v>26026108000</v>
          </cell>
          <cell r="N101">
            <v>9405108000</v>
          </cell>
          <cell r="O101">
            <v>0.16666666666666666</v>
          </cell>
          <cell r="P101">
            <v>1567518000</v>
          </cell>
          <cell r="Q101" t="str">
            <v>不要</v>
          </cell>
          <cell r="R101" t="str">
            <v>公募申請時より約7,300万円減額。</v>
          </cell>
          <cell r="S101">
            <v>41015</v>
          </cell>
          <cell r="T101">
            <v>41016</v>
          </cell>
          <cell r="U101" t="str">
            <v/>
          </cell>
          <cell r="W101">
            <v>40983</v>
          </cell>
          <cell r="X101">
            <v>41729</v>
          </cell>
          <cell r="Y101" t="str">
            <v/>
          </cell>
          <cell r="Z101">
            <v>26026108000</v>
          </cell>
          <cell r="AA101">
            <v>9405108000</v>
          </cell>
          <cell r="AB101">
            <v>0.16666666666666666</v>
          </cell>
          <cell r="AC101">
            <v>1567518000</v>
          </cell>
          <cell r="AD101" t="str">
            <v/>
          </cell>
          <cell r="AE101" t="str">
            <v/>
          </cell>
          <cell r="AF101" t="str">
            <v/>
          </cell>
          <cell r="AS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v>379797000</v>
          </cell>
          <cell r="N102">
            <v>379797000</v>
          </cell>
          <cell r="O102">
            <v>0.66666666666666663</v>
          </cell>
          <cell r="P102">
            <v>253197995</v>
          </cell>
          <cell r="Q102" t="str">
            <v>不要</v>
          </cell>
          <cell r="R102" t="str">
            <v/>
          </cell>
          <cell r="S102">
            <v>40967</v>
          </cell>
          <cell r="T102">
            <v>40970</v>
          </cell>
          <cell r="U102" t="str">
            <v>8/2に中間検査を予定</v>
          </cell>
          <cell r="W102">
            <v>40969</v>
          </cell>
          <cell r="X102">
            <v>41364</v>
          </cell>
          <cell r="Y102" t="str">
            <v/>
          </cell>
          <cell r="Z102">
            <v>379797000</v>
          </cell>
          <cell r="AA102">
            <v>379797000</v>
          </cell>
          <cell r="AB102">
            <v>0.66666666666666663</v>
          </cell>
          <cell r="AC102">
            <v>253197995</v>
          </cell>
          <cell r="AD102" t="str">
            <v/>
          </cell>
          <cell r="AE102" t="str">
            <v/>
          </cell>
          <cell r="AF102" t="str">
            <v/>
          </cell>
          <cell r="AS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v>86000000</v>
          </cell>
          <cell r="N103">
            <v>86000000</v>
          </cell>
          <cell r="O103">
            <v>0.25</v>
          </cell>
          <cell r="P103">
            <v>21500000</v>
          </cell>
          <cell r="Q103" t="str">
            <v>不要</v>
          </cell>
          <cell r="R103" t="str">
            <v/>
          </cell>
          <cell r="S103">
            <v>40977</v>
          </cell>
          <cell r="T103">
            <v>40983</v>
          </cell>
          <cell r="U103" t="str">
            <v/>
          </cell>
          <cell r="W103">
            <v>41000</v>
          </cell>
          <cell r="X103">
            <v>41364</v>
          </cell>
          <cell r="Y103" t="str">
            <v/>
          </cell>
          <cell r="Z103">
            <v>86000000</v>
          </cell>
          <cell r="AA103">
            <v>86000000</v>
          </cell>
          <cell r="AB103">
            <v>0.25</v>
          </cell>
          <cell r="AC103">
            <v>21500000</v>
          </cell>
          <cell r="AD103" t="str">
            <v/>
          </cell>
          <cell r="AE103" t="str">
            <v/>
          </cell>
          <cell r="AF103" t="str">
            <v/>
          </cell>
          <cell r="AS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v>12527000000</v>
          </cell>
          <cell r="N104">
            <v>6499000000</v>
          </cell>
          <cell r="O104">
            <v>0.25</v>
          </cell>
          <cell r="P104">
            <v>1624000000</v>
          </cell>
          <cell r="Q104" t="str">
            <v>要</v>
          </cell>
          <cell r="R104" t="str">
            <v/>
          </cell>
          <cell r="S104">
            <v>40975</v>
          </cell>
          <cell r="T104">
            <v>40976</v>
          </cell>
          <cell r="U104" t="str">
            <v/>
          </cell>
          <cell r="W104">
            <v>40976</v>
          </cell>
          <cell r="X104">
            <v>41729</v>
          </cell>
          <cell r="Y104" t="str">
            <v/>
          </cell>
          <cell r="Z104">
            <v>12527000000</v>
          </cell>
          <cell r="AA104">
            <v>6499000000</v>
          </cell>
          <cell r="AB104">
            <v>0.25</v>
          </cell>
          <cell r="AC104">
            <v>1624000000</v>
          </cell>
          <cell r="AD104" t="str">
            <v/>
          </cell>
          <cell r="AE104" t="str">
            <v/>
          </cell>
          <cell r="AF104" t="str">
            <v/>
          </cell>
          <cell r="AS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t="str">
            <v/>
          </cell>
          <cell r="O105">
            <v>0.16666666666666666</v>
          </cell>
          <cell r="P105" t="str">
            <v/>
          </cell>
          <cell r="Q105" t="str">
            <v/>
          </cell>
          <cell r="R105" t="str">
            <v/>
          </cell>
          <cell r="S105" t="str">
            <v/>
          </cell>
          <cell r="T105" t="str">
            <v/>
          </cell>
          <cell r="U105" t="str">
            <v/>
          </cell>
          <cell r="W105" t="str">
            <v/>
          </cell>
          <cell r="X105" t="str">
            <v/>
          </cell>
          <cell r="Y105" t="str">
            <v/>
          </cell>
          <cell r="Z105" t="str">
            <v/>
          </cell>
          <cell r="AA105" t="str">
            <v/>
          </cell>
          <cell r="AB105">
            <v>0.16666666666666666</v>
          </cell>
          <cell r="AC105" t="str">
            <v/>
          </cell>
          <cell r="AD105" t="str">
            <v/>
          </cell>
          <cell r="AE105" t="str">
            <v/>
          </cell>
          <cell r="AF105" t="str">
            <v/>
          </cell>
          <cell r="AS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v>41122</v>
          </cell>
          <cell r="K106">
            <v>41729</v>
          </cell>
          <cell r="L106" t="str">
            <v/>
          </cell>
          <cell r="M106">
            <v>281400000</v>
          </cell>
          <cell r="N106">
            <v>242400000</v>
          </cell>
          <cell r="O106">
            <v>0.25</v>
          </cell>
          <cell r="P106">
            <v>60600000</v>
          </cell>
          <cell r="Q106" t="str">
            <v/>
          </cell>
          <cell r="R106" t="str">
            <v/>
          </cell>
          <cell r="S106">
            <v>41128</v>
          </cell>
          <cell r="T106">
            <v>41128</v>
          </cell>
          <cell r="U106" t="str">
            <v/>
          </cell>
          <cell r="W106">
            <v>41122</v>
          </cell>
          <cell r="X106">
            <v>41729</v>
          </cell>
          <cell r="Y106" t="str">
            <v/>
          </cell>
          <cell r="Z106">
            <v>281400000</v>
          </cell>
          <cell r="AA106">
            <v>242400000</v>
          </cell>
          <cell r="AB106">
            <v>0.25</v>
          </cell>
          <cell r="AC106">
            <v>60600000</v>
          </cell>
          <cell r="AD106" t="str">
            <v/>
          </cell>
          <cell r="AE106" t="str">
            <v/>
          </cell>
          <cell r="AF106" t="str">
            <v/>
          </cell>
          <cell r="AS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t="str">
            <v/>
          </cell>
          <cell r="O107">
            <v>0.33333333333333331</v>
          </cell>
          <cell r="P107" t="str">
            <v/>
          </cell>
          <cell r="Q107" t="str">
            <v/>
          </cell>
          <cell r="R107" t="str">
            <v/>
          </cell>
          <cell r="S107" t="str">
            <v/>
          </cell>
          <cell r="T107" t="str">
            <v/>
          </cell>
          <cell r="U107" t="str">
            <v/>
          </cell>
          <cell r="W107" t="str">
            <v/>
          </cell>
          <cell r="X107" t="str">
            <v/>
          </cell>
          <cell r="Y107" t="str">
            <v/>
          </cell>
          <cell r="Z107" t="str">
            <v/>
          </cell>
          <cell r="AA107" t="str">
            <v/>
          </cell>
          <cell r="AB107">
            <v>0.33333333333333331</v>
          </cell>
          <cell r="AC107" t="str">
            <v/>
          </cell>
          <cell r="AD107" t="str">
            <v/>
          </cell>
          <cell r="AE107" t="str">
            <v/>
          </cell>
          <cell r="AF107" t="str">
            <v/>
          </cell>
          <cell r="AS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v>9332039000</v>
          </cell>
          <cell r="N108">
            <v>6688159000</v>
          </cell>
          <cell r="O108">
            <v>0.16666666666666666</v>
          </cell>
          <cell r="P108">
            <v>1114693000</v>
          </cell>
          <cell r="Q108" t="str">
            <v>不要</v>
          </cell>
          <cell r="R108" t="str">
            <v/>
          </cell>
          <cell r="S108">
            <v>41002</v>
          </cell>
          <cell r="T108">
            <v>41003</v>
          </cell>
          <cell r="U108" t="str">
            <v/>
          </cell>
          <cell r="W108">
            <v>40928</v>
          </cell>
          <cell r="X108">
            <v>41729</v>
          </cell>
          <cell r="Y108" t="str">
            <v/>
          </cell>
          <cell r="Z108">
            <v>9332039000</v>
          </cell>
          <cell r="AA108">
            <v>6688159000</v>
          </cell>
          <cell r="AB108">
            <v>0.16666666666666666</v>
          </cell>
          <cell r="AC108">
            <v>1114693000</v>
          </cell>
          <cell r="AD108" t="str">
            <v/>
          </cell>
          <cell r="AE108" t="str">
            <v/>
          </cell>
          <cell r="AF108" t="str">
            <v/>
          </cell>
          <cell r="AS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v>7317000000</v>
          </cell>
          <cell r="N109">
            <v>6564000000</v>
          </cell>
          <cell r="O109">
            <v>0.33333333333333331</v>
          </cell>
          <cell r="P109">
            <v>2188000000</v>
          </cell>
          <cell r="Q109" t="str">
            <v>不要</v>
          </cell>
          <cell r="R109" t="str">
            <v>事業完了日が27年3月末
→理由書を受領済み（METI未確認？）</v>
          </cell>
          <cell r="S109">
            <v>40966</v>
          </cell>
          <cell r="T109">
            <v>40969</v>
          </cell>
          <cell r="U109" t="str">
            <v/>
          </cell>
          <cell r="W109" t="str">
            <v>交付決定日</v>
          </cell>
          <cell r="X109">
            <v>42094</v>
          </cell>
          <cell r="Y109" t="str">
            <v>○</v>
          </cell>
          <cell r="Z109">
            <v>7317000000</v>
          </cell>
          <cell r="AA109">
            <v>6564000000</v>
          </cell>
          <cell r="AB109">
            <v>0.33333333333333331</v>
          </cell>
          <cell r="AC109">
            <v>2188000000</v>
          </cell>
          <cell r="AD109" t="str">
            <v/>
          </cell>
          <cell r="AE109" t="str">
            <v/>
          </cell>
          <cell r="AF109" t="str">
            <v/>
          </cell>
          <cell r="AS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交付決定日</v>
          </cell>
          <cell r="K110">
            <v>41729</v>
          </cell>
          <cell r="L110" t="str">
            <v/>
          </cell>
          <cell r="M110">
            <v>280000000</v>
          </cell>
          <cell r="N110">
            <v>100000000</v>
          </cell>
          <cell r="O110">
            <v>0.25</v>
          </cell>
          <cell r="P110">
            <v>25000000</v>
          </cell>
          <cell r="Q110" t="str">
            <v>不要</v>
          </cell>
          <cell r="R110" t="str">
            <v/>
          </cell>
          <cell r="S110">
            <v>41044</v>
          </cell>
          <cell r="T110">
            <v>41044</v>
          </cell>
          <cell r="U110" t="str">
            <v/>
          </cell>
          <cell r="W110" t="str">
            <v>交付決定日</v>
          </cell>
          <cell r="X110">
            <v>41729</v>
          </cell>
          <cell r="Y110" t="str">
            <v/>
          </cell>
          <cell r="Z110">
            <v>280000000</v>
          </cell>
          <cell r="AA110">
            <v>100000000</v>
          </cell>
          <cell r="AB110">
            <v>0.25</v>
          </cell>
          <cell r="AC110">
            <v>25000000</v>
          </cell>
          <cell r="AD110" t="str">
            <v/>
          </cell>
          <cell r="AE110" t="str">
            <v/>
          </cell>
          <cell r="AF110" t="str">
            <v/>
          </cell>
          <cell r="AS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t="str">
            <v/>
          </cell>
          <cell r="O111">
            <v>0.25</v>
          </cell>
          <cell r="P111" t="str">
            <v/>
          </cell>
          <cell r="Q111" t="str">
            <v>要</v>
          </cell>
          <cell r="R111" t="str">
            <v>設備の調達先が倒産。別の調達先に再見積もり中のため、事業開始は9月になりそう。</v>
          </cell>
          <cell r="S111" t="str">
            <v/>
          </cell>
          <cell r="T111" t="str">
            <v/>
          </cell>
          <cell r="U111" t="str">
            <v/>
          </cell>
          <cell r="W111" t="str">
            <v/>
          </cell>
          <cell r="X111" t="str">
            <v/>
          </cell>
          <cell r="Y111" t="str">
            <v/>
          </cell>
          <cell r="Z111" t="str">
            <v/>
          </cell>
          <cell r="AA111" t="str">
            <v/>
          </cell>
          <cell r="AB111">
            <v>0.25</v>
          </cell>
          <cell r="AC111" t="str">
            <v/>
          </cell>
          <cell r="AD111" t="str">
            <v/>
          </cell>
          <cell r="AE111" t="str">
            <v/>
          </cell>
          <cell r="AF111" t="str">
            <v/>
          </cell>
          <cell r="AS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v>490000000</v>
          </cell>
          <cell r="N112">
            <v>237300000</v>
          </cell>
          <cell r="O112">
            <v>0.16666666666666666</v>
          </cell>
          <cell r="P112">
            <v>39549998</v>
          </cell>
          <cell r="Q112" t="str">
            <v>不要</v>
          </cell>
          <cell r="R112" t="str">
            <v>事業完了日が26年6月末→理由書を受領済み（METI未確認？）</v>
          </cell>
          <cell r="S112">
            <v>40991</v>
          </cell>
          <cell r="T112">
            <v>40994</v>
          </cell>
          <cell r="U112" t="str">
            <v/>
          </cell>
          <cell r="W112">
            <v>40991</v>
          </cell>
          <cell r="X112">
            <v>41820</v>
          </cell>
          <cell r="Y112" t="str">
            <v>○</v>
          </cell>
          <cell r="Z112">
            <v>490000000</v>
          </cell>
          <cell r="AA112">
            <v>237300000</v>
          </cell>
          <cell r="AB112">
            <v>0.16666666666666666</v>
          </cell>
          <cell r="AC112">
            <v>39549998</v>
          </cell>
          <cell r="AD112" t="str">
            <v/>
          </cell>
          <cell r="AE112" t="str">
            <v/>
          </cell>
          <cell r="AF112" t="str">
            <v/>
          </cell>
          <cell r="AS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t="str">
            <v/>
          </cell>
          <cell r="O113">
            <v>0.16666666666666666</v>
          </cell>
          <cell r="P113" t="str">
            <v/>
          </cell>
          <cell r="Q113" t="str">
            <v/>
          </cell>
          <cell r="R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S113" t="str">
            <v/>
          </cell>
          <cell r="T113" t="str">
            <v/>
          </cell>
          <cell r="U113" t="str">
            <v/>
          </cell>
          <cell r="W113" t="str">
            <v/>
          </cell>
          <cell r="X113" t="str">
            <v/>
          </cell>
          <cell r="Y113" t="str">
            <v/>
          </cell>
          <cell r="Z113" t="str">
            <v/>
          </cell>
          <cell r="AA113" t="str">
            <v/>
          </cell>
          <cell r="AB113">
            <v>0.16666666666666666</v>
          </cell>
          <cell r="AC113" t="str">
            <v/>
          </cell>
          <cell r="AD113" t="str">
            <v/>
          </cell>
          <cell r="AE113" t="str">
            <v/>
          </cell>
          <cell r="AF113" t="str">
            <v/>
          </cell>
          <cell r="AS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v>448100000</v>
          </cell>
          <cell r="N114">
            <v>73100000</v>
          </cell>
          <cell r="O114">
            <v>0.25</v>
          </cell>
          <cell r="P114">
            <v>18275000</v>
          </cell>
          <cell r="Q114" t="str">
            <v>不要</v>
          </cell>
          <cell r="R114" t="str">
            <v>H20年度の営業利益赤字のはず（申請書では黒字になっているが、財務諸表を確認すると赤字）</v>
          </cell>
          <cell r="S114">
            <v>40975</v>
          </cell>
          <cell r="T114">
            <v>40976</v>
          </cell>
          <cell r="U114" t="str">
            <v/>
          </cell>
          <cell r="W114">
            <v>40969</v>
          </cell>
          <cell r="X114">
            <v>41152</v>
          </cell>
          <cell r="Y114" t="str">
            <v/>
          </cell>
          <cell r="Z114">
            <v>448100000</v>
          </cell>
          <cell r="AA114">
            <v>73100000</v>
          </cell>
          <cell r="AB114">
            <v>0.25</v>
          </cell>
          <cell r="AC114">
            <v>18275000</v>
          </cell>
          <cell r="AD114" t="str">
            <v/>
          </cell>
          <cell r="AE114" t="str">
            <v/>
          </cell>
          <cell r="AF114" t="str">
            <v/>
          </cell>
          <cell r="AS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v>3300000000</v>
          </cell>
          <cell r="N115">
            <v>3100000000</v>
          </cell>
          <cell r="O115">
            <v>0.16666666666666666</v>
          </cell>
          <cell r="P115">
            <v>516666666</v>
          </cell>
          <cell r="Q115" t="str">
            <v>不要</v>
          </cell>
          <cell r="R115" t="str">
            <v>H23年11月創立のため過去の財務実績がないが、H23年度見込みが赤字であり、かつ事業実施に当たっても借り入れで実施することを考慮し、収益納付は不要と判断（METI産政局と相談済み）</v>
          </cell>
          <cell r="S115">
            <v>40980</v>
          </cell>
          <cell r="T115">
            <v>40983</v>
          </cell>
          <cell r="U115" t="str">
            <v/>
          </cell>
          <cell r="W115">
            <v>40969</v>
          </cell>
          <cell r="X115">
            <v>41333</v>
          </cell>
          <cell r="Y115" t="str">
            <v/>
          </cell>
          <cell r="Z115">
            <v>3300000000</v>
          </cell>
          <cell r="AA115">
            <v>3100000000</v>
          </cell>
          <cell r="AB115">
            <v>0.16666666666666666</v>
          </cell>
          <cell r="AC115">
            <v>516666666</v>
          </cell>
          <cell r="AD115" t="str">
            <v/>
          </cell>
          <cell r="AE115" t="str">
            <v/>
          </cell>
          <cell r="AF115" t="str">
            <v/>
          </cell>
          <cell r="AS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v>101000000</v>
          </cell>
          <cell r="N116">
            <v>101000000</v>
          </cell>
          <cell r="O116">
            <v>0.16666666666666666</v>
          </cell>
          <cell r="P116">
            <v>16833333</v>
          </cell>
          <cell r="Q116" t="str">
            <v>不要</v>
          </cell>
          <cell r="R116" t="str">
            <v/>
          </cell>
          <cell r="S116">
            <v>40980</v>
          </cell>
          <cell r="T116">
            <v>40983</v>
          </cell>
          <cell r="U116" t="str">
            <v/>
          </cell>
          <cell r="W116">
            <v>40978</v>
          </cell>
          <cell r="X116">
            <v>41364</v>
          </cell>
          <cell r="Y116" t="str">
            <v/>
          </cell>
          <cell r="Z116">
            <v>101000000</v>
          </cell>
          <cell r="AA116">
            <v>101000000</v>
          </cell>
          <cell r="AB116">
            <v>0.16666666666666666</v>
          </cell>
          <cell r="AC116">
            <v>16833333</v>
          </cell>
          <cell r="AD116" t="str">
            <v/>
          </cell>
          <cell r="AE116" t="str">
            <v/>
          </cell>
          <cell r="AF116" t="str">
            <v/>
          </cell>
          <cell r="AS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v>14520938000</v>
          </cell>
          <cell r="N117">
            <v>11246347000</v>
          </cell>
          <cell r="O117">
            <v>0.25</v>
          </cell>
          <cell r="P117">
            <v>2811586750</v>
          </cell>
          <cell r="Q117" t="str">
            <v>不要</v>
          </cell>
          <cell r="R117" t="str">
            <v/>
          </cell>
          <cell r="S117">
            <v>40961</v>
          </cell>
          <cell r="T117">
            <v>40969</v>
          </cell>
          <cell r="U117" t="str">
            <v/>
          </cell>
          <cell r="W117">
            <v>40969</v>
          </cell>
          <cell r="X117">
            <v>41364</v>
          </cell>
          <cell r="Y117" t="str">
            <v/>
          </cell>
          <cell r="Z117">
            <v>14520938000</v>
          </cell>
          <cell r="AA117">
            <v>11246347000</v>
          </cell>
          <cell r="AB117">
            <v>0.25</v>
          </cell>
          <cell r="AC117">
            <v>2811586750</v>
          </cell>
          <cell r="AD117" t="str">
            <v/>
          </cell>
          <cell r="AE117" t="str">
            <v/>
          </cell>
          <cell r="AF117" t="str">
            <v/>
          </cell>
          <cell r="AS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v>40912</v>
          </cell>
          <cell r="K118">
            <v>41364</v>
          </cell>
          <cell r="L118" t="str">
            <v/>
          </cell>
          <cell r="M118">
            <v>375300000</v>
          </cell>
          <cell r="N118">
            <v>255100000</v>
          </cell>
          <cell r="O118">
            <v>0.25</v>
          </cell>
          <cell r="P118">
            <v>63775000</v>
          </cell>
          <cell r="Q118" t="str">
            <v>不要</v>
          </cell>
          <cell r="R118" t="str">
            <v/>
          </cell>
          <cell r="S118">
            <v>41029</v>
          </cell>
          <cell r="T118">
            <v>41031</v>
          </cell>
          <cell r="U118" t="str">
            <v/>
          </cell>
          <cell r="W118">
            <v>40912</v>
          </cell>
          <cell r="X118">
            <v>41364</v>
          </cell>
          <cell r="Y118" t="str">
            <v/>
          </cell>
          <cell r="Z118">
            <v>375300000</v>
          </cell>
          <cell r="AA118">
            <v>255100000</v>
          </cell>
          <cell r="AB118">
            <v>0.25</v>
          </cell>
          <cell r="AC118">
            <v>63775000</v>
          </cell>
          <cell r="AD118" t="str">
            <v/>
          </cell>
          <cell r="AE118" t="str">
            <v/>
          </cell>
          <cell r="AF118" t="str">
            <v/>
          </cell>
          <cell r="AS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v>191210000</v>
          </cell>
          <cell r="N119">
            <v>191210000</v>
          </cell>
          <cell r="O119">
            <v>0.16666666666666666</v>
          </cell>
          <cell r="P119">
            <v>31850000</v>
          </cell>
          <cell r="Q119" t="str">
            <v>不要</v>
          </cell>
          <cell r="R119" t="str">
            <v/>
          </cell>
          <cell r="S119">
            <v>41002</v>
          </cell>
          <cell r="T119">
            <v>41003</v>
          </cell>
          <cell r="U119" t="str">
            <v/>
          </cell>
          <cell r="W119" t="str">
            <v>交付決定日</v>
          </cell>
          <cell r="X119">
            <v>41182</v>
          </cell>
          <cell r="Y119" t="str">
            <v/>
          </cell>
          <cell r="Z119">
            <v>191210000</v>
          </cell>
          <cell r="AA119">
            <v>191210000</v>
          </cell>
          <cell r="AB119">
            <v>0.16666666666666666</v>
          </cell>
          <cell r="AC119">
            <v>31850000</v>
          </cell>
          <cell r="AD119" t="str">
            <v/>
          </cell>
          <cell r="AE119" t="str">
            <v/>
          </cell>
          <cell r="AF119" t="str">
            <v/>
          </cell>
          <cell r="AS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t="str">
            <v/>
          </cell>
          <cell r="O120">
            <v>0.16666666666666666</v>
          </cell>
          <cell r="P120" t="str">
            <v/>
          </cell>
          <cell r="Q120" t="str">
            <v/>
          </cell>
          <cell r="R120" t="str">
            <v>「平成22年低炭素型雇用創出産業立地推進事業補助金」（八幡事業所）
→電話では設備は重複していないと回答</v>
          </cell>
          <cell r="S120" t="str">
            <v/>
          </cell>
          <cell r="T120" t="str">
            <v/>
          </cell>
          <cell r="U120" t="str">
            <v/>
          </cell>
          <cell r="W120" t="str">
            <v/>
          </cell>
          <cell r="X120" t="str">
            <v/>
          </cell>
          <cell r="Y120" t="str">
            <v/>
          </cell>
          <cell r="Z120" t="str">
            <v/>
          </cell>
          <cell r="AA120" t="str">
            <v/>
          </cell>
          <cell r="AB120">
            <v>0.16666666666666666</v>
          </cell>
          <cell r="AC120" t="str">
            <v/>
          </cell>
          <cell r="AD120" t="str">
            <v/>
          </cell>
          <cell r="AE120" t="str">
            <v/>
          </cell>
          <cell r="AF120" t="str">
            <v/>
          </cell>
          <cell r="AS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交付決定日</v>
          </cell>
          <cell r="K121">
            <v>41729</v>
          </cell>
          <cell r="L121" t="str">
            <v/>
          </cell>
          <cell r="M121">
            <v>1866394470</v>
          </cell>
          <cell r="N121">
            <v>1160592940</v>
          </cell>
          <cell r="O121">
            <v>0.33333333333333331</v>
          </cell>
          <cell r="P121">
            <v>386864313</v>
          </cell>
          <cell r="Q121" t="str">
            <v>不要</v>
          </cell>
          <cell r="R121" t="str">
            <v/>
          </cell>
          <cell r="S121">
            <v>41088</v>
          </cell>
          <cell r="T121">
            <v>41088</v>
          </cell>
          <cell r="U121" t="str">
            <v/>
          </cell>
          <cell r="W121" t="str">
            <v>交付決定日</v>
          </cell>
          <cell r="X121">
            <v>41729</v>
          </cell>
          <cell r="Y121" t="str">
            <v/>
          </cell>
          <cell r="Z121">
            <v>1866394470</v>
          </cell>
          <cell r="AA121">
            <v>1160592940</v>
          </cell>
          <cell r="AB121">
            <v>0.33333333333333331</v>
          </cell>
          <cell r="AC121">
            <v>386864313</v>
          </cell>
          <cell r="AD121" t="str">
            <v/>
          </cell>
          <cell r="AE121" t="str">
            <v/>
          </cell>
          <cell r="AF121" t="str">
            <v/>
          </cell>
          <cell r="AS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v>335916000</v>
          </cell>
          <cell r="N122">
            <v>319920000</v>
          </cell>
          <cell r="O122">
            <v>0.16666666666666666</v>
          </cell>
          <cell r="P122">
            <v>53319996</v>
          </cell>
          <cell r="Q122" t="str">
            <v>不要</v>
          </cell>
          <cell r="R122" t="str">
            <v/>
          </cell>
          <cell r="S122">
            <v>41015</v>
          </cell>
          <cell r="T122">
            <v>41016</v>
          </cell>
          <cell r="U122" t="str">
            <v/>
          </cell>
          <cell r="W122">
            <v>41000</v>
          </cell>
          <cell r="X122">
            <v>41364</v>
          </cell>
          <cell r="Y122" t="str">
            <v/>
          </cell>
          <cell r="Z122">
            <v>335916000</v>
          </cell>
          <cell r="AA122">
            <v>319920000</v>
          </cell>
          <cell r="AB122">
            <v>0.16666666666666666</v>
          </cell>
          <cell r="AC122">
            <v>53319996</v>
          </cell>
          <cell r="AD122" t="str">
            <v/>
          </cell>
          <cell r="AE122" t="str">
            <v/>
          </cell>
          <cell r="AF122" t="str">
            <v/>
          </cell>
          <cell r="AS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v>4610320000</v>
          </cell>
          <cell r="N123">
            <v>4610320000</v>
          </cell>
          <cell r="O123">
            <v>0.25</v>
          </cell>
          <cell r="P123">
            <v>1152580000</v>
          </cell>
          <cell r="Q123" t="str">
            <v>不要</v>
          </cell>
          <cell r="R123" t="str">
            <v>発注日は4/4がぎりぎり期限</v>
          </cell>
          <cell r="S123">
            <v>41001</v>
          </cell>
          <cell r="T123">
            <v>41003</v>
          </cell>
          <cell r="U123" t="str">
            <v/>
          </cell>
          <cell r="W123">
            <v>41001</v>
          </cell>
          <cell r="X123">
            <v>41729</v>
          </cell>
          <cell r="Y123" t="str">
            <v/>
          </cell>
          <cell r="Z123">
            <v>4610320000</v>
          </cell>
          <cell r="AA123">
            <v>4610320000</v>
          </cell>
          <cell r="AB123">
            <v>0.25</v>
          </cell>
          <cell r="AC123">
            <v>1152580000</v>
          </cell>
          <cell r="AD123" t="str">
            <v/>
          </cell>
          <cell r="AE123" t="str">
            <v/>
          </cell>
          <cell r="AF123" t="str">
            <v/>
          </cell>
          <cell r="AS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v>41070</v>
          </cell>
          <cell r="K124">
            <v>41243</v>
          </cell>
          <cell r="L124" t="str">
            <v/>
          </cell>
          <cell r="M124">
            <v>118780000</v>
          </cell>
          <cell r="N124">
            <v>118780000</v>
          </cell>
          <cell r="O124">
            <v>0.25</v>
          </cell>
          <cell r="P124">
            <v>29695000</v>
          </cell>
          <cell r="Q124" t="str">
            <v>不要</v>
          </cell>
          <cell r="R124" t="str">
            <v>（5/28）3,000万円減額、雇用減少⇒事業者に確認後、METIにも確認済み</v>
          </cell>
          <cell r="S124">
            <v>41082</v>
          </cell>
          <cell r="T124">
            <v>41088</v>
          </cell>
          <cell r="U124" t="str">
            <v/>
          </cell>
          <cell r="W124">
            <v>41070</v>
          </cell>
          <cell r="X124">
            <v>41243</v>
          </cell>
          <cell r="Y124" t="str">
            <v/>
          </cell>
          <cell r="Z124">
            <v>118780000</v>
          </cell>
          <cell r="AA124">
            <v>118780000</v>
          </cell>
          <cell r="AB124">
            <v>0.25</v>
          </cell>
          <cell r="AC124">
            <v>29695000</v>
          </cell>
          <cell r="AD124" t="str">
            <v/>
          </cell>
          <cell r="AE124" t="str">
            <v/>
          </cell>
          <cell r="AF124" t="str">
            <v/>
          </cell>
          <cell r="AS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v>2038000000</v>
          </cell>
          <cell r="N125">
            <v>1445500000</v>
          </cell>
          <cell r="O125">
            <v>0.33333333333333331</v>
          </cell>
          <cell r="P125">
            <v>481833332</v>
          </cell>
          <cell r="Q125" t="str">
            <v>不要</v>
          </cell>
          <cell r="R125" t="str">
            <v/>
          </cell>
          <cell r="S125">
            <v>40968</v>
          </cell>
          <cell r="T125">
            <v>40969</v>
          </cell>
          <cell r="U125" t="str">
            <v/>
          </cell>
          <cell r="W125">
            <v>40968</v>
          </cell>
          <cell r="X125">
            <v>41486</v>
          </cell>
          <cell r="Y125" t="str">
            <v/>
          </cell>
          <cell r="Z125">
            <v>2038000000</v>
          </cell>
          <cell r="AA125">
            <v>1445500000</v>
          </cell>
          <cell r="AB125">
            <v>0.33333333333333331</v>
          </cell>
          <cell r="AC125">
            <v>481833332</v>
          </cell>
          <cell r="AD125" t="str">
            <v/>
          </cell>
          <cell r="AE125" t="str">
            <v/>
          </cell>
          <cell r="AF125" t="str">
            <v/>
          </cell>
          <cell r="AS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v>41057</v>
          </cell>
          <cell r="K126">
            <v>41708</v>
          </cell>
          <cell r="L126" t="str">
            <v/>
          </cell>
          <cell r="M126">
            <v>337500000</v>
          </cell>
          <cell r="N126">
            <v>324500000</v>
          </cell>
          <cell r="O126">
            <v>0.25</v>
          </cell>
          <cell r="P126">
            <v>81125000</v>
          </cell>
          <cell r="Q126" t="str">
            <v>不要</v>
          </cell>
          <cell r="R126" t="str">
            <v>見積もり精査に伴う減額。問題なし。</v>
          </cell>
          <cell r="S126">
            <v>41051</v>
          </cell>
          <cell r="T126">
            <v>41078</v>
          </cell>
          <cell r="U126" t="str">
            <v/>
          </cell>
          <cell r="W126">
            <v>41057</v>
          </cell>
          <cell r="X126">
            <v>41708</v>
          </cell>
          <cell r="Y126" t="str">
            <v/>
          </cell>
          <cell r="Z126">
            <v>337500000</v>
          </cell>
          <cell r="AA126">
            <v>324500000</v>
          </cell>
          <cell r="AB126">
            <v>0.25</v>
          </cell>
          <cell r="AC126">
            <v>81125000</v>
          </cell>
          <cell r="AD126" t="str">
            <v/>
          </cell>
          <cell r="AE126" t="str">
            <v/>
          </cell>
          <cell r="AF126" t="str">
            <v/>
          </cell>
          <cell r="AS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t="str">
            <v/>
          </cell>
          <cell r="O127">
            <v>0.16666666666666666</v>
          </cell>
          <cell r="P127" t="str">
            <v/>
          </cell>
          <cell r="Q127" t="str">
            <v/>
          </cell>
          <cell r="R127" t="str">
            <v/>
          </cell>
          <cell r="S127" t="str">
            <v/>
          </cell>
          <cell r="T127" t="str">
            <v/>
          </cell>
          <cell r="U127" t="str">
            <v/>
          </cell>
          <cell r="W127" t="str">
            <v/>
          </cell>
          <cell r="X127" t="str">
            <v/>
          </cell>
          <cell r="Y127" t="str">
            <v/>
          </cell>
          <cell r="Z127" t="str">
            <v/>
          </cell>
          <cell r="AA127" t="str">
            <v/>
          </cell>
          <cell r="AB127">
            <v>0.16666666666666666</v>
          </cell>
          <cell r="AC127" t="str">
            <v/>
          </cell>
          <cell r="AD127" t="str">
            <v/>
          </cell>
          <cell r="AE127" t="str">
            <v/>
          </cell>
          <cell r="AF127" t="str">
            <v/>
          </cell>
          <cell r="AS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t="str">
            <v/>
          </cell>
          <cell r="O128">
            <v>0.16666666666666666</v>
          </cell>
          <cell r="P128" t="str">
            <v/>
          </cell>
          <cell r="Q128" t="str">
            <v/>
          </cell>
          <cell r="R128" t="str">
            <v/>
          </cell>
          <cell r="S128" t="str">
            <v/>
          </cell>
          <cell r="T128" t="str">
            <v/>
          </cell>
          <cell r="U128" t="str">
            <v/>
          </cell>
          <cell r="W128" t="str">
            <v/>
          </cell>
          <cell r="X128" t="str">
            <v/>
          </cell>
          <cell r="Y128" t="str">
            <v/>
          </cell>
          <cell r="Z128" t="str">
            <v/>
          </cell>
          <cell r="AA128" t="str">
            <v/>
          </cell>
          <cell r="AB128">
            <v>0.16666666666666666</v>
          </cell>
          <cell r="AC128" t="str">
            <v/>
          </cell>
          <cell r="AD128" t="str">
            <v/>
          </cell>
          <cell r="AE128" t="str">
            <v/>
          </cell>
          <cell r="AF128" t="str">
            <v/>
          </cell>
          <cell r="AS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v>1826518000</v>
          </cell>
          <cell r="N129">
            <v>1700610000</v>
          </cell>
          <cell r="O129">
            <v>0.16666666666666666</v>
          </cell>
          <cell r="P129">
            <v>283435000</v>
          </cell>
          <cell r="Q129" t="str">
            <v>不要</v>
          </cell>
          <cell r="R129" t="str">
            <v/>
          </cell>
          <cell r="S129">
            <v>40991</v>
          </cell>
          <cell r="T129">
            <v>40994</v>
          </cell>
          <cell r="U129" t="str">
            <v/>
          </cell>
          <cell r="W129">
            <v>40999</v>
          </cell>
          <cell r="X129">
            <v>41455</v>
          </cell>
          <cell r="Y129" t="str">
            <v/>
          </cell>
          <cell r="Z129">
            <v>1826518000</v>
          </cell>
          <cell r="AA129">
            <v>1700610000</v>
          </cell>
          <cell r="AB129">
            <v>0.16666666666666666</v>
          </cell>
          <cell r="AC129">
            <v>283435000</v>
          </cell>
          <cell r="AD129" t="str">
            <v/>
          </cell>
          <cell r="AE129" t="str">
            <v/>
          </cell>
          <cell r="AF129" t="str">
            <v/>
          </cell>
          <cell r="AS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v>1538511000</v>
          </cell>
          <cell r="N130">
            <v>1275035000</v>
          </cell>
          <cell r="O130">
            <v>0.16666666666666666</v>
          </cell>
          <cell r="P130">
            <v>212505827</v>
          </cell>
          <cell r="Q130" t="str">
            <v>不要</v>
          </cell>
          <cell r="R130" t="str">
            <v/>
          </cell>
          <cell r="S130">
            <v>41002</v>
          </cell>
          <cell r="T130">
            <v>41003</v>
          </cell>
          <cell r="U130" t="str">
            <v/>
          </cell>
          <cell r="W130">
            <v>40918</v>
          </cell>
          <cell r="X130">
            <v>41455</v>
          </cell>
          <cell r="Y130" t="str">
            <v/>
          </cell>
          <cell r="Z130">
            <v>1538511000</v>
          </cell>
          <cell r="AA130">
            <v>1275035000</v>
          </cell>
          <cell r="AB130">
            <v>0.16666666666666666</v>
          </cell>
          <cell r="AC130">
            <v>212505827</v>
          </cell>
          <cell r="AD130" t="str">
            <v/>
          </cell>
          <cell r="AE130" t="str">
            <v/>
          </cell>
          <cell r="AF130" t="str">
            <v/>
          </cell>
          <cell r="AS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v>40931</v>
          </cell>
          <cell r="K131">
            <v>41152</v>
          </cell>
          <cell r="L131" t="str">
            <v/>
          </cell>
          <cell r="M131">
            <v>6992054470</v>
          </cell>
          <cell r="N131">
            <v>5896188883</v>
          </cell>
          <cell r="O131">
            <v>0.16666666666666666</v>
          </cell>
          <cell r="P131">
            <v>982698147</v>
          </cell>
          <cell r="Q131" t="str">
            <v>不要</v>
          </cell>
          <cell r="R131" t="str">
            <v>・減額についてはMETI確認済み</v>
          </cell>
          <cell r="S131">
            <v>41029</v>
          </cell>
          <cell r="T131">
            <v>41044</v>
          </cell>
          <cell r="U131" t="str">
            <v>・新日本工機株式会社の資本構成は、①山口興産㈱（49.9％）、②大和製罐㈱（45.0％）、③㈱三菱東京UFJ銀行　 　　（5.0％）、 ④その他(個人株主8名)（0.1％）のため、「100%同一の資本に属する関係会社」には該当しない。</v>
          </cell>
          <cell r="V131" t="str">
            <v>2012年10月頃</v>
          </cell>
          <cell r="W131">
            <v>40931</v>
          </cell>
          <cell r="X131">
            <v>41152</v>
          </cell>
          <cell r="Y131" t="str">
            <v/>
          </cell>
          <cell r="Z131">
            <v>6992054470</v>
          </cell>
          <cell r="AA131">
            <v>5896188883</v>
          </cell>
          <cell r="AB131">
            <v>0.16666666666666666</v>
          </cell>
          <cell r="AC131">
            <v>982698147</v>
          </cell>
          <cell r="AD131" t="str">
            <v/>
          </cell>
          <cell r="AE131" t="str">
            <v/>
          </cell>
          <cell r="AF131" t="str">
            <v/>
          </cell>
          <cell r="AS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v>40928</v>
          </cell>
          <cell r="K132">
            <v>41364</v>
          </cell>
          <cell r="L132" t="str">
            <v/>
          </cell>
          <cell r="M132">
            <v>2279507000</v>
          </cell>
          <cell r="N132">
            <v>2251974000</v>
          </cell>
          <cell r="O132">
            <v>0.16666666666666666</v>
          </cell>
          <cell r="P132">
            <v>375328990</v>
          </cell>
          <cell r="Q132" t="str">
            <v>不要</v>
          </cell>
          <cell r="R132" t="str">
            <v>・様式2aの雇用効果の数値修正を依頼。差し替え待ち(4/17)
・減額については、①見積もり精査の結果、②公募時には入れていた金型の申請を取り下げたため。（詳細確認中）</v>
          </cell>
          <cell r="S132">
            <v>41044</v>
          </cell>
          <cell r="T132">
            <v>41044</v>
          </cell>
          <cell r="U132" t="str">
            <v/>
          </cell>
          <cell r="W132">
            <v>40928</v>
          </cell>
          <cell r="X132">
            <v>41364</v>
          </cell>
          <cell r="Y132" t="str">
            <v/>
          </cell>
          <cell r="Z132">
            <v>2279507000</v>
          </cell>
          <cell r="AA132">
            <v>2251974000</v>
          </cell>
          <cell r="AB132">
            <v>0.16666666666666666</v>
          </cell>
          <cell r="AC132">
            <v>375328990</v>
          </cell>
          <cell r="AD132" t="str">
            <v/>
          </cell>
          <cell r="AE132" t="str">
            <v/>
          </cell>
          <cell r="AF132" t="str">
            <v/>
          </cell>
          <cell r="AS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v>132627000</v>
          </cell>
          <cell r="N133">
            <v>132627000</v>
          </cell>
          <cell r="O133">
            <v>0.25</v>
          </cell>
          <cell r="P133">
            <v>33156750</v>
          </cell>
          <cell r="Q133" t="str">
            <v>不要</v>
          </cell>
          <cell r="R133" t="str">
            <v/>
          </cell>
          <cell r="S133">
            <v>41015</v>
          </cell>
          <cell r="T133">
            <v>41016</v>
          </cell>
          <cell r="U133" t="str">
            <v/>
          </cell>
          <cell r="W133">
            <v>41030</v>
          </cell>
          <cell r="X133">
            <v>41729</v>
          </cell>
          <cell r="Y133" t="str">
            <v/>
          </cell>
          <cell r="Z133">
            <v>132627000</v>
          </cell>
          <cell r="AA133">
            <v>132627000</v>
          </cell>
          <cell r="AB133">
            <v>0.25</v>
          </cell>
          <cell r="AC133">
            <v>33156750</v>
          </cell>
          <cell r="AD133" t="str">
            <v/>
          </cell>
          <cell r="AE133" t="str">
            <v/>
          </cell>
          <cell r="AF133" t="str">
            <v/>
          </cell>
          <cell r="AS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v>40939</v>
          </cell>
          <cell r="K134">
            <v>42094</v>
          </cell>
          <cell r="L134" t="str">
            <v>○</v>
          </cell>
          <cell r="M134">
            <v>3836000000</v>
          </cell>
          <cell r="N134">
            <v>3121000000</v>
          </cell>
          <cell r="O134">
            <v>0.25</v>
          </cell>
          <cell r="P134">
            <v>780250000</v>
          </cell>
          <cell r="Q134" t="str">
            <v>不要</v>
          </cell>
          <cell r="R134" t="str">
            <v>H26.3末超えだが、2012/4/12延長についてMETI確認済み。</v>
          </cell>
          <cell r="S134">
            <v>41075</v>
          </cell>
          <cell r="T134">
            <v>41078</v>
          </cell>
          <cell r="U134" t="str">
            <v/>
          </cell>
          <cell r="W134">
            <v>40939</v>
          </cell>
          <cell r="X134">
            <v>42094</v>
          </cell>
          <cell r="Y134" t="str">
            <v>○</v>
          </cell>
          <cell r="Z134">
            <v>3836000000</v>
          </cell>
          <cell r="AA134">
            <v>3121000000</v>
          </cell>
          <cell r="AB134">
            <v>0.25</v>
          </cell>
          <cell r="AC134">
            <v>780250000</v>
          </cell>
          <cell r="AD134" t="str">
            <v/>
          </cell>
          <cell r="AE134" t="str">
            <v/>
          </cell>
          <cell r="AF134" t="str">
            <v/>
          </cell>
          <cell r="AS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v>2234536000</v>
          </cell>
          <cell r="N135">
            <v>1836000000</v>
          </cell>
          <cell r="O135">
            <v>0.25</v>
          </cell>
          <cell r="P135">
            <v>459000000</v>
          </cell>
          <cell r="Q135" t="str">
            <v>不要</v>
          </cell>
          <cell r="R135" t="str">
            <v>・2012/7/10倒産。</v>
          </cell>
          <cell r="S135">
            <v>40966</v>
          </cell>
          <cell r="T135">
            <v>40969</v>
          </cell>
          <cell r="U135" t="str">
            <v/>
          </cell>
          <cell r="W135" t="str">
            <v>交付決定日</v>
          </cell>
          <cell r="X135">
            <v>41639</v>
          </cell>
          <cell r="Y135" t="str">
            <v/>
          </cell>
          <cell r="Z135">
            <v>2234536000</v>
          </cell>
          <cell r="AA135">
            <v>1836000000</v>
          </cell>
          <cell r="AB135">
            <v>0.25</v>
          </cell>
          <cell r="AC135">
            <v>459000000</v>
          </cell>
          <cell r="AD135" t="str">
            <v/>
          </cell>
          <cell r="AE135" t="str">
            <v/>
          </cell>
          <cell r="AF135" t="str">
            <v/>
          </cell>
          <cell r="AS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v>41014</v>
          </cell>
          <cell r="K136">
            <v>41728</v>
          </cell>
          <cell r="L136" t="str">
            <v/>
          </cell>
          <cell r="M136">
            <v>9712715000</v>
          </cell>
          <cell r="N136">
            <v>4200000000</v>
          </cell>
          <cell r="O136">
            <v>0.16666666666666666</v>
          </cell>
          <cell r="P136">
            <v>700000000</v>
          </cell>
          <cell r="Q136" t="str">
            <v>不要</v>
          </cell>
          <cell r="R136" t="str">
            <v/>
          </cell>
          <cell r="S136">
            <v>41029</v>
          </cell>
          <cell r="T136">
            <v>41031</v>
          </cell>
          <cell r="U136" t="str">
            <v/>
          </cell>
          <cell r="W136">
            <v>41014</v>
          </cell>
          <cell r="X136">
            <v>41728</v>
          </cell>
          <cell r="Y136" t="str">
            <v/>
          </cell>
          <cell r="Z136">
            <v>9712715000</v>
          </cell>
          <cell r="AA136">
            <v>4200000000</v>
          </cell>
          <cell r="AB136">
            <v>0.16666666666666666</v>
          </cell>
          <cell r="AC136">
            <v>700000000</v>
          </cell>
          <cell r="AD136" t="str">
            <v/>
          </cell>
          <cell r="AE136" t="str">
            <v/>
          </cell>
          <cell r="AF136" t="str">
            <v/>
          </cell>
          <cell r="AS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v>430000000</v>
          </cell>
          <cell r="N137">
            <v>420000000</v>
          </cell>
          <cell r="O137">
            <v>0.25</v>
          </cell>
          <cell r="P137">
            <v>105000000</v>
          </cell>
          <cell r="Q137" t="str">
            <v>不要</v>
          </cell>
          <cell r="R137" t="str">
            <v/>
          </cell>
          <cell r="S137">
            <v>40975</v>
          </cell>
          <cell r="T137">
            <v>40976</v>
          </cell>
          <cell r="U137" t="str">
            <v/>
          </cell>
          <cell r="W137">
            <v>40934</v>
          </cell>
          <cell r="X137">
            <v>41312</v>
          </cell>
          <cell r="Y137" t="str">
            <v/>
          </cell>
          <cell r="Z137">
            <v>430000000</v>
          </cell>
          <cell r="AA137">
            <v>420000000</v>
          </cell>
          <cell r="AB137">
            <v>0.25</v>
          </cell>
          <cell r="AC137">
            <v>105000000</v>
          </cell>
          <cell r="AD137" t="str">
            <v/>
          </cell>
          <cell r="AE137" t="str">
            <v/>
          </cell>
          <cell r="AF137" t="str">
            <v/>
          </cell>
          <cell r="AS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v>861000000</v>
          </cell>
          <cell r="N138">
            <v>408720000</v>
          </cell>
          <cell r="O138">
            <v>0.16666666666666666</v>
          </cell>
          <cell r="P138">
            <v>68120000</v>
          </cell>
          <cell r="Q138" t="str">
            <v>不要</v>
          </cell>
          <cell r="R138" t="str">
            <v/>
          </cell>
          <cell r="S138">
            <v>40967</v>
          </cell>
          <cell r="T138">
            <v>40969</v>
          </cell>
          <cell r="U138" t="str">
            <v/>
          </cell>
          <cell r="W138">
            <v>40956</v>
          </cell>
          <cell r="X138">
            <v>41445</v>
          </cell>
          <cell r="Y138" t="str">
            <v/>
          </cell>
          <cell r="Z138">
            <v>861000000</v>
          </cell>
          <cell r="AA138">
            <v>408720000</v>
          </cell>
          <cell r="AB138">
            <v>0.16666666666666666</v>
          </cell>
          <cell r="AC138">
            <v>68120000</v>
          </cell>
          <cell r="AD138" t="str">
            <v/>
          </cell>
          <cell r="AE138" t="str">
            <v/>
          </cell>
          <cell r="AF138" t="str">
            <v/>
          </cell>
          <cell r="AS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v>41030</v>
          </cell>
          <cell r="K139">
            <v>42094</v>
          </cell>
          <cell r="L139" t="str">
            <v>○</v>
          </cell>
          <cell r="M139">
            <v>31400000000</v>
          </cell>
          <cell r="N139">
            <v>18346000000</v>
          </cell>
          <cell r="O139">
            <v>0.16666666666666666</v>
          </cell>
          <cell r="P139">
            <v>3057666666</v>
          </cell>
          <cell r="Q139" t="str">
            <v>不要</v>
          </cell>
          <cell r="R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S139">
            <v>41029</v>
          </cell>
          <cell r="T139">
            <v>41031</v>
          </cell>
          <cell r="U139" t="str">
            <v/>
          </cell>
          <cell r="W139">
            <v>41030</v>
          </cell>
          <cell r="X139">
            <v>42094</v>
          </cell>
          <cell r="Y139" t="str">
            <v>○</v>
          </cell>
          <cell r="Z139">
            <v>31400000000</v>
          </cell>
          <cell r="AA139">
            <v>18346000000</v>
          </cell>
          <cell r="AB139">
            <v>0.16666666666666666</v>
          </cell>
          <cell r="AC139">
            <v>3057666666</v>
          </cell>
          <cell r="AD139" t="str">
            <v/>
          </cell>
          <cell r="AE139" t="str">
            <v/>
          </cell>
          <cell r="AF139" t="str">
            <v/>
          </cell>
          <cell r="AS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v>7645300000</v>
          </cell>
          <cell r="N140">
            <v>7645300000</v>
          </cell>
          <cell r="O140">
            <v>0.33333333333333331</v>
          </cell>
          <cell r="P140">
            <v>2548433000</v>
          </cell>
          <cell r="Q140" t="str">
            <v>不要</v>
          </cell>
          <cell r="R140" t="str">
            <v/>
          </cell>
          <cell r="S140">
            <v>40961</v>
          </cell>
          <cell r="T140">
            <v>40969</v>
          </cell>
          <cell r="U140" t="str">
            <v/>
          </cell>
          <cell r="W140">
            <v>40960</v>
          </cell>
          <cell r="X140">
            <v>41729</v>
          </cell>
          <cell r="Y140" t="str">
            <v/>
          </cell>
          <cell r="Z140">
            <v>7645300000</v>
          </cell>
          <cell r="AA140">
            <v>7645300000</v>
          </cell>
          <cell r="AB140">
            <v>0.33333333333333331</v>
          </cell>
          <cell r="AC140">
            <v>2548433000</v>
          </cell>
          <cell r="AD140" t="str">
            <v/>
          </cell>
          <cell r="AE140" t="str">
            <v/>
          </cell>
          <cell r="AF140" t="str">
            <v/>
          </cell>
          <cell r="AS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v>2199000000</v>
          </cell>
          <cell r="N141">
            <v>2094000000</v>
          </cell>
          <cell r="O141">
            <v>0.16666666666666666</v>
          </cell>
          <cell r="P141">
            <v>349000000</v>
          </cell>
          <cell r="Q141" t="str">
            <v>不要</v>
          </cell>
          <cell r="R141" t="str">
            <v/>
          </cell>
          <cell r="S141">
            <v>40967</v>
          </cell>
          <cell r="T141">
            <v>40969</v>
          </cell>
          <cell r="U141" t="str">
            <v/>
          </cell>
          <cell r="W141">
            <v>40969</v>
          </cell>
          <cell r="X141">
            <v>41547</v>
          </cell>
          <cell r="Y141" t="str">
            <v/>
          </cell>
          <cell r="Z141">
            <v>2199000000</v>
          </cell>
          <cell r="AA141">
            <v>2094000000</v>
          </cell>
          <cell r="AB141">
            <v>0.16666666666666666</v>
          </cell>
          <cell r="AC141">
            <v>349000000</v>
          </cell>
          <cell r="AD141" t="str">
            <v/>
          </cell>
          <cell r="AE141" t="str">
            <v/>
          </cell>
          <cell r="AF141" t="str">
            <v/>
          </cell>
          <cell r="AS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v>1231500000</v>
          </cell>
          <cell r="N142">
            <v>621500000</v>
          </cell>
          <cell r="O142">
            <v>0.66666666666666663</v>
          </cell>
          <cell r="P142">
            <v>414333330</v>
          </cell>
          <cell r="Q142" t="str">
            <v>不要</v>
          </cell>
          <cell r="R142" t="str">
            <v/>
          </cell>
          <cell r="S142">
            <v>40968</v>
          </cell>
          <cell r="T142">
            <v>40970</v>
          </cell>
          <cell r="U142" t="str">
            <v/>
          </cell>
          <cell r="W142">
            <v>41000</v>
          </cell>
          <cell r="X142">
            <v>41426</v>
          </cell>
          <cell r="Y142" t="str">
            <v/>
          </cell>
          <cell r="Z142">
            <v>1231500000</v>
          </cell>
          <cell r="AA142">
            <v>621500000</v>
          </cell>
          <cell r="AB142">
            <v>0.66666666666666663</v>
          </cell>
          <cell r="AC142">
            <v>414333330</v>
          </cell>
          <cell r="AD142" t="str">
            <v/>
          </cell>
          <cell r="AE142" t="str">
            <v/>
          </cell>
          <cell r="AF142" t="str">
            <v/>
          </cell>
          <cell r="AS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v>26948420000</v>
          </cell>
          <cell r="N143">
            <v>26948420000</v>
          </cell>
          <cell r="O143">
            <v>0.16666666666666666</v>
          </cell>
          <cell r="P143">
            <v>4491403333</v>
          </cell>
          <cell r="Q143" t="str">
            <v>要</v>
          </cell>
          <cell r="R143" t="str">
            <v/>
          </cell>
          <cell r="S143">
            <v>40973</v>
          </cell>
          <cell r="T143">
            <v>40976</v>
          </cell>
          <cell r="U143" t="str">
            <v/>
          </cell>
          <cell r="W143">
            <v>40973</v>
          </cell>
          <cell r="X143">
            <v>41578</v>
          </cell>
          <cell r="Y143" t="str">
            <v/>
          </cell>
          <cell r="Z143">
            <v>26948420000</v>
          </cell>
          <cell r="AA143">
            <v>26948420000</v>
          </cell>
          <cell r="AB143">
            <v>0.16666666666666666</v>
          </cell>
          <cell r="AC143">
            <v>4491403333</v>
          </cell>
          <cell r="AD143" t="str">
            <v/>
          </cell>
          <cell r="AE143" t="str">
            <v/>
          </cell>
          <cell r="AF143" t="str">
            <v/>
          </cell>
          <cell r="AS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v>8941000000</v>
          </cell>
          <cell r="N144">
            <v>4617000000</v>
          </cell>
          <cell r="O144">
            <v>0.16666666666666666</v>
          </cell>
          <cell r="P144">
            <v>769500000</v>
          </cell>
          <cell r="Q144" t="str">
            <v>不要</v>
          </cell>
          <cell r="R144" t="str">
            <v/>
          </cell>
          <cell r="S144">
            <v>40991</v>
          </cell>
          <cell r="T144">
            <v>40994</v>
          </cell>
          <cell r="U144" t="str">
            <v/>
          </cell>
          <cell r="W144">
            <v>40994</v>
          </cell>
          <cell r="X144">
            <v>41729</v>
          </cell>
          <cell r="Y144" t="str">
            <v/>
          </cell>
          <cell r="Z144">
            <v>8941000000</v>
          </cell>
          <cell r="AA144">
            <v>4617000000</v>
          </cell>
          <cell r="AB144">
            <v>0.16666666666666666</v>
          </cell>
          <cell r="AC144">
            <v>769500000</v>
          </cell>
          <cell r="AD144" t="str">
            <v/>
          </cell>
          <cell r="AE144" t="str">
            <v/>
          </cell>
          <cell r="AF144" t="str">
            <v/>
          </cell>
          <cell r="AS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t="str">
            <v/>
          </cell>
          <cell r="O145">
            <v>0.16666666666666666</v>
          </cell>
          <cell r="P145" t="str">
            <v/>
          </cell>
          <cell r="Q145" t="str">
            <v/>
          </cell>
          <cell r="R145" t="str">
            <v/>
          </cell>
          <cell r="S145" t="str">
            <v/>
          </cell>
          <cell r="T145" t="str">
            <v/>
          </cell>
          <cell r="U145" t="str">
            <v/>
          </cell>
          <cell r="W145" t="str">
            <v/>
          </cell>
          <cell r="X145" t="str">
            <v/>
          </cell>
          <cell r="Y145" t="str">
            <v/>
          </cell>
          <cell r="Z145" t="str">
            <v/>
          </cell>
          <cell r="AA145" t="str">
            <v/>
          </cell>
          <cell r="AB145">
            <v>0.16666666666666666</v>
          </cell>
          <cell r="AC145" t="str">
            <v/>
          </cell>
          <cell r="AD145" t="str">
            <v/>
          </cell>
          <cell r="AE145" t="str">
            <v/>
          </cell>
          <cell r="AF145" t="str">
            <v/>
          </cell>
          <cell r="AS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v>24218000000</v>
          </cell>
          <cell r="N146">
            <v>24218000000</v>
          </cell>
          <cell r="O146">
            <v>0.16666666666666666</v>
          </cell>
          <cell r="P146">
            <v>4036333000</v>
          </cell>
          <cell r="Q146" t="str">
            <v>不要</v>
          </cell>
          <cell r="R146" t="str">
            <v>（5/22）事業規模縮小したいとの連絡あり。</v>
          </cell>
          <cell r="S146">
            <v>40975</v>
          </cell>
          <cell r="T146">
            <v>40976</v>
          </cell>
          <cell r="U146" t="str">
            <v/>
          </cell>
          <cell r="W146" t="str">
            <v>交付決定日</v>
          </cell>
          <cell r="X146">
            <v>41699</v>
          </cell>
          <cell r="Y146" t="str">
            <v/>
          </cell>
          <cell r="Z146">
            <v>24218000000</v>
          </cell>
          <cell r="AA146">
            <v>24218000000</v>
          </cell>
          <cell r="AB146">
            <v>0.16666666666666666</v>
          </cell>
          <cell r="AC146">
            <v>4036333000</v>
          </cell>
          <cell r="AD146" t="str">
            <v/>
          </cell>
          <cell r="AE146" t="str">
            <v/>
          </cell>
          <cell r="AF146" t="str">
            <v/>
          </cell>
          <cell r="AS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t="str">
            <v/>
          </cell>
          <cell r="O147">
            <v>0.25</v>
          </cell>
          <cell r="P147" t="str">
            <v/>
          </cell>
          <cell r="Q147" t="str">
            <v/>
          </cell>
          <cell r="R147" t="str">
            <v/>
          </cell>
          <cell r="S147" t="str">
            <v/>
          </cell>
          <cell r="T147" t="str">
            <v/>
          </cell>
          <cell r="U147" t="str">
            <v/>
          </cell>
          <cell r="W147" t="str">
            <v/>
          </cell>
          <cell r="X147" t="str">
            <v/>
          </cell>
          <cell r="Y147" t="str">
            <v/>
          </cell>
          <cell r="Z147" t="str">
            <v/>
          </cell>
          <cell r="AA147" t="str">
            <v/>
          </cell>
          <cell r="AB147">
            <v>0.25</v>
          </cell>
          <cell r="AC147" t="str">
            <v/>
          </cell>
          <cell r="AD147" t="str">
            <v/>
          </cell>
          <cell r="AE147" t="str">
            <v/>
          </cell>
          <cell r="AF147" t="str">
            <v/>
          </cell>
          <cell r="AS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v>41029</v>
          </cell>
          <cell r="K148">
            <v>41486</v>
          </cell>
          <cell r="L148" t="str">
            <v/>
          </cell>
          <cell r="M148">
            <v>115271000000</v>
          </cell>
          <cell r="N148">
            <v>45000000000</v>
          </cell>
          <cell r="O148">
            <v>0.16666666666666666</v>
          </cell>
          <cell r="P148">
            <v>7500000000</v>
          </cell>
          <cell r="Q148" t="str">
            <v>不要</v>
          </cell>
          <cell r="R148" t="str">
            <v>株式会社ジャパンディスプレイ統合準備会社⇒株式会社ジャパンディスプレイと社名変更。その証憑となる書類の提出を依頼する予定。
収益納付は不要と考えられるが要確認。</v>
          </cell>
          <cell r="S148">
            <v>41029</v>
          </cell>
          <cell r="T148">
            <v>41031</v>
          </cell>
          <cell r="U148" t="str">
            <v/>
          </cell>
          <cell r="W148">
            <v>41029</v>
          </cell>
          <cell r="X148">
            <v>41486</v>
          </cell>
          <cell r="Y148" t="str">
            <v/>
          </cell>
          <cell r="Z148">
            <v>115271000000</v>
          </cell>
          <cell r="AA148">
            <v>45000000000</v>
          </cell>
          <cell r="AB148">
            <v>0.16666666666666666</v>
          </cell>
          <cell r="AC148">
            <v>7500000000</v>
          </cell>
          <cell r="AD148" t="str">
            <v/>
          </cell>
          <cell r="AE148" t="str">
            <v/>
          </cell>
          <cell r="AF148" t="str">
            <v/>
          </cell>
          <cell r="AS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v>7039000000</v>
          </cell>
          <cell r="N149">
            <v>7039000000</v>
          </cell>
          <cell r="O149">
            <v>0.16666666666666666</v>
          </cell>
          <cell r="P149">
            <v>1173166000</v>
          </cell>
          <cell r="Q149" t="str">
            <v>不要</v>
          </cell>
          <cell r="R149" t="str">
            <v>（5/22）一部を子会社に移管したいとの連絡あり。</v>
          </cell>
          <cell r="S149">
            <v>41015</v>
          </cell>
          <cell r="T149">
            <v>41016</v>
          </cell>
          <cell r="U149" t="str">
            <v/>
          </cell>
          <cell r="W149">
            <v>41030</v>
          </cell>
          <cell r="X149">
            <v>41698</v>
          </cell>
          <cell r="Y149" t="str">
            <v/>
          </cell>
          <cell r="Z149">
            <v>7039000000</v>
          </cell>
          <cell r="AA149">
            <v>7039000000</v>
          </cell>
          <cell r="AB149">
            <v>0.16666666666666666</v>
          </cell>
          <cell r="AC149">
            <v>1173166000</v>
          </cell>
          <cell r="AD149" t="str">
            <v/>
          </cell>
          <cell r="AE149" t="str">
            <v/>
          </cell>
          <cell r="AF149" t="str">
            <v/>
          </cell>
          <cell r="AS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v>41105</v>
          </cell>
          <cell r="K150">
            <v>41729</v>
          </cell>
          <cell r="L150" t="str">
            <v/>
          </cell>
          <cell r="M150">
            <v>1850000000</v>
          </cell>
          <cell r="N150">
            <v>1845000000</v>
          </cell>
          <cell r="O150">
            <v>0.16666666666666666</v>
          </cell>
          <cell r="P150">
            <v>307500000</v>
          </cell>
          <cell r="Q150" t="str">
            <v>不要</v>
          </cell>
          <cell r="R150" t="str">
            <v/>
          </cell>
          <cell r="S150">
            <v>41110</v>
          </cell>
          <cell r="T150">
            <v>41128</v>
          </cell>
          <cell r="U150" t="str">
            <v/>
          </cell>
          <cell r="W150">
            <v>41105</v>
          </cell>
          <cell r="X150">
            <v>41729</v>
          </cell>
          <cell r="Y150" t="str">
            <v/>
          </cell>
          <cell r="Z150">
            <v>1850000000</v>
          </cell>
          <cell r="AA150">
            <v>1845000000</v>
          </cell>
          <cell r="AB150">
            <v>0.16666666666666666</v>
          </cell>
          <cell r="AC150">
            <v>307500000</v>
          </cell>
          <cell r="AD150" t="str">
            <v/>
          </cell>
          <cell r="AE150" t="str">
            <v/>
          </cell>
          <cell r="AF150" t="str">
            <v/>
          </cell>
          <cell r="AS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v>41061</v>
          </cell>
          <cell r="K151">
            <v>41272</v>
          </cell>
          <cell r="L151" t="str">
            <v/>
          </cell>
          <cell r="M151">
            <v>1763270800</v>
          </cell>
          <cell r="N151">
            <v>1115000000</v>
          </cell>
          <cell r="O151">
            <v>0.16666666666666666</v>
          </cell>
          <cell r="P151">
            <v>185833330</v>
          </cell>
          <cell r="Q151" t="str">
            <v>不要</v>
          </cell>
          <cell r="R151" t="str">
            <v/>
          </cell>
          <cell r="S151">
            <v>41029</v>
          </cell>
          <cell r="T151">
            <v>41031</v>
          </cell>
          <cell r="U151" t="str">
            <v/>
          </cell>
          <cell r="W151">
            <v>41061</v>
          </cell>
          <cell r="X151">
            <v>41272</v>
          </cell>
          <cell r="Y151" t="str">
            <v/>
          </cell>
          <cell r="Z151">
            <v>1763270800</v>
          </cell>
          <cell r="AA151">
            <v>1115000000</v>
          </cell>
          <cell r="AB151">
            <v>0.16666666666666666</v>
          </cell>
          <cell r="AC151">
            <v>185833330</v>
          </cell>
          <cell r="AD151" t="str">
            <v/>
          </cell>
          <cell r="AE151" t="str">
            <v/>
          </cell>
          <cell r="AF151" t="str">
            <v/>
          </cell>
          <cell r="AS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v>41052</v>
          </cell>
          <cell r="K152">
            <v>41364</v>
          </cell>
          <cell r="L152" t="str">
            <v/>
          </cell>
          <cell r="M152">
            <v>1170000000</v>
          </cell>
          <cell r="N152">
            <v>170000000</v>
          </cell>
          <cell r="O152">
            <v>0.33333333333333331</v>
          </cell>
          <cell r="P152">
            <v>56666664</v>
          </cell>
          <cell r="Q152" t="str">
            <v>要</v>
          </cell>
          <cell r="R152" t="str">
            <v/>
          </cell>
          <cell r="S152">
            <v>41057</v>
          </cell>
          <cell r="T152">
            <v>41061</v>
          </cell>
          <cell r="U152" t="str">
            <v/>
          </cell>
          <cell r="W152">
            <v>41052</v>
          </cell>
          <cell r="X152">
            <v>41364</v>
          </cell>
          <cell r="Y152" t="str">
            <v/>
          </cell>
          <cell r="Z152">
            <v>1170000000</v>
          </cell>
          <cell r="AA152">
            <v>170000000</v>
          </cell>
          <cell r="AB152">
            <v>0.33333333333333331</v>
          </cell>
          <cell r="AC152">
            <v>56666664</v>
          </cell>
          <cell r="AD152" t="str">
            <v/>
          </cell>
          <cell r="AE152" t="str">
            <v/>
          </cell>
          <cell r="AF152" t="str">
            <v/>
          </cell>
          <cell r="AS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v>242100000</v>
          </cell>
          <cell r="N153">
            <v>242100000</v>
          </cell>
          <cell r="O153">
            <v>0.16666666666666666</v>
          </cell>
          <cell r="P153">
            <v>40349996</v>
          </cell>
          <cell r="Q153" t="str">
            <v>不要</v>
          </cell>
          <cell r="R153" t="str">
            <v/>
          </cell>
          <cell r="S153">
            <v>40981</v>
          </cell>
          <cell r="T153">
            <v>40983</v>
          </cell>
          <cell r="U153" t="str">
            <v/>
          </cell>
          <cell r="W153">
            <v>40987</v>
          </cell>
          <cell r="X153">
            <v>41690</v>
          </cell>
          <cell r="Y153" t="str">
            <v/>
          </cell>
          <cell r="Z153">
            <v>242100000</v>
          </cell>
          <cell r="AA153">
            <v>242100000</v>
          </cell>
          <cell r="AB153">
            <v>0.16666666666666666</v>
          </cell>
          <cell r="AC153">
            <v>40349996</v>
          </cell>
          <cell r="AD153" t="str">
            <v/>
          </cell>
          <cell r="AE153" t="str">
            <v/>
          </cell>
          <cell r="AF153" t="str">
            <v/>
          </cell>
          <cell r="AS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v>41061</v>
          </cell>
          <cell r="K154">
            <v>41729</v>
          </cell>
          <cell r="L154" t="str">
            <v/>
          </cell>
          <cell r="M154">
            <v>1020679000</v>
          </cell>
          <cell r="N154">
            <v>884081000</v>
          </cell>
          <cell r="O154">
            <v>0.25</v>
          </cell>
          <cell r="P154">
            <v>221020250</v>
          </cell>
          <cell r="Q154" t="str">
            <v>不要</v>
          </cell>
          <cell r="R154" t="str">
            <v>対象外費用（触媒費用）削除に伴う減額。（吉川様確認済（7/4））</v>
          </cell>
          <cell r="S154">
            <v>41072</v>
          </cell>
          <cell r="T154">
            <v>41078</v>
          </cell>
          <cell r="U154" t="str">
            <v/>
          </cell>
          <cell r="W154">
            <v>41061</v>
          </cell>
          <cell r="X154">
            <v>41729</v>
          </cell>
          <cell r="Y154" t="str">
            <v/>
          </cell>
          <cell r="Z154">
            <v>1020679000</v>
          </cell>
          <cell r="AA154">
            <v>884081000</v>
          </cell>
          <cell r="AB154">
            <v>0.25</v>
          </cell>
          <cell r="AC154">
            <v>221020250</v>
          </cell>
          <cell r="AD154" t="str">
            <v/>
          </cell>
          <cell r="AE154" t="str">
            <v/>
          </cell>
          <cell r="AF154" t="str">
            <v/>
          </cell>
          <cell r="AS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交付決定日</v>
          </cell>
          <cell r="K155">
            <v>41455</v>
          </cell>
          <cell r="L155" t="str">
            <v/>
          </cell>
          <cell r="M155">
            <v>197370000</v>
          </cell>
          <cell r="N155">
            <v>197370000</v>
          </cell>
          <cell r="O155">
            <v>0.16666666666666666</v>
          </cell>
          <cell r="P155">
            <v>32895000</v>
          </cell>
          <cell r="Q155" t="str">
            <v>不要</v>
          </cell>
          <cell r="R155" t="str">
            <v>収益納付の要不要については、H20年度、21年度、22年度の財務状況より判断(H23年度の数字が見込みのため）</v>
          </cell>
          <cell r="S155">
            <v>41110</v>
          </cell>
          <cell r="T155">
            <v>41115</v>
          </cell>
          <cell r="U155" t="str">
            <v/>
          </cell>
          <cell r="W155" t="str">
            <v>交付決定日</v>
          </cell>
          <cell r="X155">
            <v>41455</v>
          </cell>
          <cell r="Y155" t="str">
            <v/>
          </cell>
          <cell r="Z155">
            <v>197370000</v>
          </cell>
          <cell r="AA155">
            <v>197370000</v>
          </cell>
          <cell r="AB155">
            <v>0.16666666666666666</v>
          </cell>
          <cell r="AC155">
            <v>32895000</v>
          </cell>
          <cell r="AD155" t="str">
            <v/>
          </cell>
          <cell r="AE155" t="str">
            <v/>
          </cell>
          <cell r="AF155" t="str">
            <v/>
          </cell>
          <cell r="AS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v>41152</v>
          </cell>
          <cell r="K156">
            <v>41557</v>
          </cell>
          <cell r="L156" t="str">
            <v/>
          </cell>
          <cell r="M156">
            <v>1114000000</v>
          </cell>
          <cell r="N156">
            <v>540000000</v>
          </cell>
          <cell r="O156">
            <v>0.25</v>
          </cell>
          <cell r="P156">
            <v>135000000</v>
          </cell>
          <cell r="Q156" t="str">
            <v>不要</v>
          </cell>
          <cell r="R156" t="str">
            <v/>
          </cell>
          <cell r="S156">
            <v>41075</v>
          </cell>
          <cell r="T156">
            <v>41078</v>
          </cell>
          <cell r="U156" t="str">
            <v/>
          </cell>
          <cell r="W156">
            <v>41152</v>
          </cell>
          <cell r="X156">
            <v>41557</v>
          </cell>
          <cell r="Y156" t="str">
            <v/>
          </cell>
          <cell r="Z156">
            <v>1114000000</v>
          </cell>
          <cell r="AA156">
            <v>540000000</v>
          </cell>
          <cell r="AB156">
            <v>0.25</v>
          </cell>
          <cell r="AC156">
            <v>135000000</v>
          </cell>
          <cell r="AD156" t="str">
            <v/>
          </cell>
          <cell r="AE156" t="str">
            <v/>
          </cell>
          <cell r="AF156" t="str">
            <v/>
          </cell>
          <cell r="AS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v>41061</v>
          </cell>
          <cell r="K157">
            <v>41729</v>
          </cell>
          <cell r="L157" t="str">
            <v/>
          </cell>
          <cell r="M157">
            <v>750000000</v>
          </cell>
          <cell r="N157">
            <v>750000000</v>
          </cell>
          <cell r="O157">
            <v>0.16666666666666666</v>
          </cell>
          <cell r="P157">
            <v>125000000</v>
          </cell>
          <cell r="Q157" t="str">
            <v>不要</v>
          </cell>
          <cell r="R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S157">
            <v>41121</v>
          </cell>
          <cell r="T157">
            <v>41159</v>
          </cell>
          <cell r="U157" t="str">
            <v/>
          </cell>
          <cell r="W157">
            <v>41061</v>
          </cell>
          <cell r="X157">
            <v>41729</v>
          </cell>
          <cell r="Y157" t="str">
            <v/>
          </cell>
          <cell r="Z157">
            <v>750000000</v>
          </cell>
          <cell r="AA157">
            <v>750000000</v>
          </cell>
          <cell r="AB157">
            <v>0.16666666666666666</v>
          </cell>
          <cell r="AC157">
            <v>125000000</v>
          </cell>
          <cell r="AD157" t="str">
            <v/>
          </cell>
          <cell r="AE157" t="str">
            <v/>
          </cell>
          <cell r="AF157" t="str">
            <v/>
          </cell>
          <cell r="AS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v>401590000</v>
          </cell>
          <cell r="N158">
            <v>316590000</v>
          </cell>
          <cell r="O158">
            <v>0.66666666666666663</v>
          </cell>
          <cell r="P158">
            <v>211059999</v>
          </cell>
          <cell r="Q158" t="str">
            <v>不要</v>
          </cell>
          <cell r="R158" t="str">
            <v/>
          </cell>
          <cell r="S158">
            <v>40975</v>
          </cell>
          <cell r="T158">
            <v>40976</v>
          </cell>
          <cell r="U158" t="str">
            <v>抵当権設定を行う。許可書は9/13付で発行すること。（9/13中田記入）</v>
          </cell>
          <cell r="W158">
            <v>40940</v>
          </cell>
          <cell r="X158">
            <v>41713</v>
          </cell>
          <cell r="Y158" t="str">
            <v/>
          </cell>
          <cell r="Z158">
            <v>401590000</v>
          </cell>
          <cell r="AA158">
            <v>316590000</v>
          </cell>
          <cell r="AB158">
            <v>0.66666666666666663</v>
          </cell>
          <cell r="AC158">
            <v>211059999</v>
          </cell>
          <cell r="AD158">
            <v>41052</v>
          </cell>
          <cell r="AE158" t="str">
            <v>交付申請書（修正版）</v>
          </cell>
          <cell r="AF158" t="str">
            <v>購入機械台数の変更。
※本来は提出必要ないものだが、提出されているため、フォルダに書類格納</v>
          </cell>
          <cell r="AS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t="str">
            <v/>
          </cell>
          <cell r="O159">
            <v>0.25</v>
          </cell>
          <cell r="P159" t="str">
            <v/>
          </cell>
          <cell r="Q159" t="str">
            <v>要</v>
          </cell>
          <cell r="R159" t="str">
            <v/>
          </cell>
          <cell r="S159" t="str">
            <v/>
          </cell>
          <cell r="T159" t="str">
            <v/>
          </cell>
          <cell r="U159" t="str">
            <v/>
          </cell>
          <cell r="W159" t="str">
            <v/>
          </cell>
          <cell r="X159" t="str">
            <v/>
          </cell>
          <cell r="Y159" t="str">
            <v/>
          </cell>
          <cell r="Z159" t="str">
            <v/>
          </cell>
          <cell r="AA159" t="str">
            <v/>
          </cell>
          <cell r="AB159">
            <v>0.25</v>
          </cell>
          <cell r="AC159" t="str">
            <v/>
          </cell>
          <cell r="AD159" t="str">
            <v/>
          </cell>
          <cell r="AE159" t="str">
            <v/>
          </cell>
          <cell r="AF159" t="str">
            <v/>
          </cell>
          <cell r="AS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v>393240000</v>
          </cell>
          <cell r="N160">
            <v>393240000</v>
          </cell>
          <cell r="O160">
            <v>0.66666666666666663</v>
          </cell>
          <cell r="P160">
            <v>262160000</v>
          </cell>
          <cell r="Q160" t="str">
            <v>不要</v>
          </cell>
          <cell r="R160" t="str">
            <v/>
          </cell>
          <cell r="S160">
            <v>40961</v>
          </cell>
          <cell r="T160">
            <v>40970</v>
          </cell>
          <cell r="U160" t="str">
            <v/>
          </cell>
          <cell r="W160">
            <v>40970</v>
          </cell>
          <cell r="X160">
            <v>41180</v>
          </cell>
          <cell r="Y160" t="str">
            <v/>
          </cell>
          <cell r="Z160">
            <v>393240000</v>
          </cell>
          <cell r="AA160">
            <v>393240000</v>
          </cell>
          <cell r="AB160">
            <v>0.66666666666666663</v>
          </cell>
          <cell r="AC160">
            <v>262160000</v>
          </cell>
          <cell r="AD160" t="str">
            <v/>
          </cell>
          <cell r="AE160" t="str">
            <v/>
          </cell>
          <cell r="AF160" t="str">
            <v/>
          </cell>
          <cell r="AS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交付決定日</v>
          </cell>
          <cell r="K161">
            <v>41729</v>
          </cell>
          <cell r="L161" t="str">
            <v/>
          </cell>
          <cell r="M161">
            <v>482000000</v>
          </cell>
          <cell r="N161">
            <v>482000000</v>
          </cell>
          <cell r="O161">
            <v>0.33333333333333331</v>
          </cell>
          <cell r="P161">
            <v>160666666</v>
          </cell>
          <cell r="Q161" t="str">
            <v>不要</v>
          </cell>
          <cell r="R161" t="str">
            <v>補助対象経費大幅減額（700百万円→482百万円）
田枝様に事前確認のところ、問題なしと判断（6月14日）</v>
          </cell>
          <cell r="S161">
            <v>41106</v>
          </cell>
          <cell r="T161">
            <v>41115</v>
          </cell>
          <cell r="U161" t="str">
            <v>補助対象経費、雇用の数字の減少について問題ないことを田枝様に事前確認済み（6/14）</v>
          </cell>
          <cell r="W161" t="str">
            <v>交付決定日</v>
          </cell>
          <cell r="X161">
            <v>41729</v>
          </cell>
          <cell r="Y161" t="str">
            <v/>
          </cell>
          <cell r="Z161">
            <v>482000000</v>
          </cell>
          <cell r="AA161">
            <v>482000000</v>
          </cell>
          <cell r="AB161">
            <v>0.33333333333333331</v>
          </cell>
          <cell r="AC161">
            <v>160666666</v>
          </cell>
          <cell r="AD161" t="str">
            <v/>
          </cell>
          <cell r="AE161" t="str">
            <v/>
          </cell>
          <cell r="AF161" t="str">
            <v/>
          </cell>
          <cell r="AS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v>41091</v>
          </cell>
          <cell r="K162">
            <v>41364</v>
          </cell>
          <cell r="L162" t="str">
            <v/>
          </cell>
          <cell r="M162">
            <v>67620000</v>
          </cell>
          <cell r="N162">
            <v>67620000</v>
          </cell>
          <cell r="O162">
            <v>0.25</v>
          </cell>
          <cell r="P162">
            <v>16905000</v>
          </cell>
          <cell r="Q162" t="str">
            <v>不要</v>
          </cell>
          <cell r="R162" t="str">
            <v>補助対象経費減額については、METI田枝様確認済み（6/29）
収益納付の要不要については、H20年度、21年度、22年度の財務状況より判断(H23年度の数字が見込みのため）</v>
          </cell>
          <cell r="S162">
            <v>41110</v>
          </cell>
          <cell r="T162">
            <v>41115</v>
          </cell>
          <cell r="U162" t="str">
            <v/>
          </cell>
          <cell r="W162">
            <v>41091</v>
          </cell>
          <cell r="X162">
            <v>41364</v>
          </cell>
          <cell r="Y162" t="str">
            <v/>
          </cell>
          <cell r="Z162">
            <v>67620000</v>
          </cell>
          <cell r="AA162">
            <v>67620000</v>
          </cell>
          <cell r="AB162">
            <v>0.25</v>
          </cell>
          <cell r="AC162">
            <v>16905000</v>
          </cell>
          <cell r="AD162" t="str">
            <v/>
          </cell>
          <cell r="AE162" t="str">
            <v/>
          </cell>
          <cell r="AF162" t="str">
            <v/>
          </cell>
          <cell r="AS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v>21850000</v>
          </cell>
          <cell r="N163">
            <v>21850000</v>
          </cell>
          <cell r="O163">
            <v>0.33333333333333331</v>
          </cell>
          <cell r="P163">
            <v>7283332</v>
          </cell>
          <cell r="Q163" t="str">
            <v>不要</v>
          </cell>
          <cell r="R163" t="str">
            <v/>
          </cell>
          <cell r="S163">
            <v>41015</v>
          </cell>
          <cell r="T163">
            <v>41016</v>
          </cell>
          <cell r="U163" t="str">
            <v/>
          </cell>
          <cell r="W163">
            <v>41022</v>
          </cell>
          <cell r="X163">
            <v>41233</v>
          </cell>
          <cell r="Y163" t="str">
            <v/>
          </cell>
          <cell r="Z163">
            <v>21850000</v>
          </cell>
          <cell r="AA163">
            <v>21850000</v>
          </cell>
          <cell r="AB163">
            <v>0.33333333333333331</v>
          </cell>
          <cell r="AC163">
            <v>7283332</v>
          </cell>
          <cell r="AD163" t="str">
            <v/>
          </cell>
          <cell r="AE163" t="str">
            <v/>
          </cell>
          <cell r="AF163" t="str">
            <v/>
          </cell>
          <cell r="AS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v>338200000</v>
          </cell>
          <cell r="N164">
            <v>246000000</v>
          </cell>
          <cell r="O164">
            <v>0.25</v>
          </cell>
          <cell r="P164">
            <v>61500000</v>
          </cell>
          <cell r="Q164" t="str">
            <v>不要</v>
          </cell>
          <cell r="R164" t="str">
            <v/>
          </cell>
          <cell r="S164">
            <v>40966</v>
          </cell>
          <cell r="T164">
            <v>40969</v>
          </cell>
          <cell r="U164" t="str">
            <v/>
          </cell>
          <cell r="W164">
            <v>40940</v>
          </cell>
          <cell r="X164">
            <v>41639</v>
          </cell>
          <cell r="Y164" t="str">
            <v/>
          </cell>
          <cell r="Z164">
            <v>338200000</v>
          </cell>
          <cell r="AA164">
            <v>246000000</v>
          </cell>
          <cell r="AB164">
            <v>0.25</v>
          </cell>
          <cell r="AC164">
            <v>61500000</v>
          </cell>
          <cell r="AD164" t="str">
            <v/>
          </cell>
          <cell r="AE164" t="str">
            <v/>
          </cell>
          <cell r="AF164" t="str">
            <v/>
          </cell>
          <cell r="AS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v>3000000000</v>
          </cell>
          <cell r="N165">
            <v>3000000000</v>
          </cell>
          <cell r="O165">
            <v>0.16666666666666666</v>
          </cell>
          <cell r="P165">
            <v>500000000</v>
          </cell>
          <cell r="Q165" t="str">
            <v>要</v>
          </cell>
          <cell r="R165" t="str">
            <v/>
          </cell>
          <cell r="S165">
            <v>40991</v>
          </cell>
          <cell r="T165">
            <v>40994</v>
          </cell>
          <cell r="U165" t="str">
            <v/>
          </cell>
          <cell r="W165">
            <v>40983</v>
          </cell>
          <cell r="X165">
            <v>41729</v>
          </cell>
          <cell r="Y165" t="str">
            <v/>
          </cell>
          <cell r="Z165">
            <v>3000000000</v>
          </cell>
          <cell r="AA165">
            <v>3000000000</v>
          </cell>
          <cell r="AB165">
            <v>0.16666666666666666</v>
          </cell>
          <cell r="AC165">
            <v>500000000</v>
          </cell>
          <cell r="AD165" t="str">
            <v/>
          </cell>
          <cell r="AE165" t="str">
            <v/>
          </cell>
          <cell r="AF165" t="str">
            <v/>
          </cell>
          <cell r="AS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v>41060</v>
          </cell>
          <cell r="K166">
            <v>41389</v>
          </cell>
          <cell r="L166" t="str">
            <v/>
          </cell>
          <cell r="M166">
            <v>500500000</v>
          </cell>
          <cell r="N166">
            <v>272000000</v>
          </cell>
          <cell r="O166">
            <v>0.16666666666666666</v>
          </cell>
          <cell r="P166">
            <v>45333330</v>
          </cell>
          <cell r="Q166" t="str">
            <v>不要</v>
          </cell>
          <cell r="R166" t="str">
            <v>僅かに減額
雇用効果の記載に誤解あり。こちらで差し替えておく</v>
          </cell>
          <cell r="S166">
            <v>41059</v>
          </cell>
          <cell r="T166">
            <v>41078</v>
          </cell>
          <cell r="U166" t="str">
            <v>（8/21）雇用効果等をラインの雇用数で記載していたので、補助事業部門の人数に書き換えたものに差し替えを指示</v>
          </cell>
          <cell r="W166">
            <v>41060</v>
          </cell>
          <cell r="X166">
            <v>41389</v>
          </cell>
          <cell r="Y166" t="str">
            <v/>
          </cell>
          <cell r="Z166">
            <v>500500000</v>
          </cell>
          <cell r="AA166">
            <v>272000000</v>
          </cell>
          <cell r="AB166">
            <v>0.16666666666666666</v>
          </cell>
          <cell r="AC166">
            <v>45333330</v>
          </cell>
          <cell r="AD166" t="str">
            <v/>
          </cell>
          <cell r="AE166" t="str">
            <v/>
          </cell>
          <cell r="AF166" t="str">
            <v/>
          </cell>
          <cell r="AS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v>1326300000</v>
          </cell>
          <cell r="N167">
            <v>1296300000</v>
          </cell>
          <cell r="O167">
            <v>0.25</v>
          </cell>
          <cell r="P167">
            <v>324075000</v>
          </cell>
          <cell r="Q167" t="str">
            <v>要</v>
          </cell>
          <cell r="R167" t="str">
            <v/>
          </cell>
          <cell r="S167">
            <v>40991</v>
          </cell>
          <cell r="T167">
            <v>40994</v>
          </cell>
          <cell r="U167" t="str">
            <v/>
          </cell>
          <cell r="W167">
            <v>40969</v>
          </cell>
          <cell r="X167">
            <v>41639</v>
          </cell>
          <cell r="Y167" t="str">
            <v/>
          </cell>
          <cell r="Z167">
            <v>1326300000</v>
          </cell>
          <cell r="AA167">
            <v>1296300000</v>
          </cell>
          <cell r="AB167">
            <v>0.25</v>
          </cell>
          <cell r="AC167">
            <v>324075000</v>
          </cell>
          <cell r="AD167" t="str">
            <v/>
          </cell>
          <cell r="AE167" t="str">
            <v/>
          </cell>
          <cell r="AF167" t="str">
            <v/>
          </cell>
          <cell r="AS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t="str">
            <v/>
          </cell>
          <cell r="O168">
            <v>0.25</v>
          </cell>
          <cell r="P168" t="str">
            <v/>
          </cell>
          <cell r="Q168" t="str">
            <v/>
          </cell>
          <cell r="R168" t="str">
            <v/>
          </cell>
          <cell r="S168" t="str">
            <v/>
          </cell>
          <cell r="T168" t="str">
            <v/>
          </cell>
          <cell r="U168" t="str">
            <v/>
          </cell>
          <cell r="W168" t="str">
            <v/>
          </cell>
          <cell r="X168" t="str">
            <v/>
          </cell>
          <cell r="Y168" t="str">
            <v/>
          </cell>
          <cell r="Z168" t="str">
            <v/>
          </cell>
          <cell r="AA168" t="str">
            <v/>
          </cell>
          <cell r="AB168">
            <v>0.25</v>
          </cell>
          <cell r="AC168" t="str">
            <v/>
          </cell>
          <cell r="AD168" t="str">
            <v/>
          </cell>
          <cell r="AE168" t="str">
            <v/>
          </cell>
          <cell r="AF168" t="str">
            <v/>
          </cell>
          <cell r="AS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v>1212000000</v>
          </cell>
          <cell r="N169">
            <v>1000000000</v>
          </cell>
          <cell r="O169">
            <v>0.16666666666666666</v>
          </cell>
          <cell r="P169">
            <v>166666664</v>
          </cell>
          <cell r="Q169" t="str">
            <v>不要</v>
          </cell>
          <cell r="R169" t="str">
            <v/>
          </cell>
          <cell r="S169">
            <v>41015</v>
          </cell>
          <cell r="T169">
            <v>41016</v>
          </cell>
          <cell r="U169" t="str">
            <v/>
          </cell>
          <cell r="W169">
            <v>41000</v>
          </cell>
          <cell r="X169">
            <v>41729</v>
          </cell>
          <cell r="Y169" t="str">
            <v/>
          </cell>
          <cell r="Z169">
            <v>1212000000</v>
          </cell>
          <cell r="AA169">
            <v>1000000000</v>
          </cell>
          <cell r="AB169">
            <v>0.16666666666666666</v>
          </cell>
          <cell r="AC169">
            <v>166666664</v>
          </cell>
          <cell r="AD169" t="str">
            <v/>
          </cell>
          <cell r="AE169" t="str">
            <v/>
          </cell>
          <cell r="AF169" t="str">
            <v/>
          </cell>
          <cell r="AS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v>41060</v>
          </cell>
          <cell r="K170">
            <v>41486</v>
          </cell>
          <cell r="L170" t="str">
            <v/>
          </cell>
          <cell r="M170">
            <v>1033495000</v>
          </cell>
          <cell r="N170">
            <v>1033495000</v>
          </cell>
          <cell r="O170">
            <v>0.16666666666666666</v>
          </cell>
          <cell r="P170">
            <v>172249166</v>
          </cell>
          <cell r="Q170" t="str">
            <v>不要</v>
          </cell>
          <cell r="R170" t="str">
            <v>（4/25）収益納付の対象となる収益についての質問（メール＋電話）
⇒回答済</v>
          </cell>
          <cell r="S170">
            <v>41080</v>
          </cell>
          <cell r="T170">
            <v>41088</v>
          </cell>
          <cell r="U170" t="str">
            <v/>
          </cell>
          <cell r="W170">
            <v>41060</v>
          </cell>
          <cell r="X170">
            <v>41486</v>
          </cell>
          <cell r="Y170" t="str">
            <v/>
          </cell>
          <cell r="Z170">
            <v>1033495000</v>
          </cell>
          <cell r="AA170">
            <v>1033495000</v>
          </cell>
          <cell r="AB170">
            <v>0.16666666666666666</v>
          </cell>
          <cell r="AC170">
            <v>172249166</v>
          </cell>
          <cell r="AD170" t="str">
            <v/>
          </cell>
          <cell r="AE170" t="str">
            <v/>
          </cell>
          <cell r="AF170" t="str">
            <v/>
          </cell>
          <cell r="AS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v>862444000</v>
          </cell>
          <cell r="N171">
            <v>842444000</v>
          </cell>
          <cell r="O171">
            <v>0.33333333333333331</v>
          </cell>
          <cell r="P171">
            <v>280814666</v>
          </cell>
          <cell r="Q171" t="str">
            <v>不要</v>
          </cell>
          <cell r="R171" t="str">
            <v/>
          </cell>
          <cell r="S171">
            <v>40966</v>
          </cell>
          <cell r="T171">
            <v>40969</v>
          </cell>
          <cell r="U171" t="str">
            <v/>
          </cell>
          <cell r="W171">
            <v>40969</v>
          </cell>
          <cell r="X171">
            <v>41364</v>
          </cell>
          <cell r="Y171" t="str">
            <v/>
          </cell>
          <cell r="Z171">
            <v>862444000</v>
          </cell>
          <cell r="AA171">
            <v>842444000</v>
          </cell>
          <cell r="AB171">
            <v>0.33333333333333331</v>
          </cell>
          <cell r="AC171">
            <v>280814666</v>
          </cell>
          <cell r="AD171" t="str">
            <v/>
          </cell>
          <cell r="AE171" t="str">
            <v/>
          </cell>
          <cell r="AF171" t="str">
            <v/>
          </cell>
          <cell r="AS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t="str">
            <v/>
          </cell>
          <cell r="O172">
            <v>0.16666666666666666</v>
          </cell>
          <cell r="P172" t="str">
            <v/>
          </cell>
          <cell r="Q172" t="str">
            <v/>
          </cell>
          <cell r="R172" t="str">
            <v>期間延長申請（27.3まで）</v>
          </cell>
          <cell r="S172" t="str">
            <v/>
          </cell>
          <cell r="T172" t="str">
            <v/>
          </cell>
          <cell r="U172" t="str">
            <v/>
          </cell>
          <cell r="W172" t="str">
            <v/>
          </cell>
          <cell r="X172" t="str">
            <v/>
          </cell>
          <cell r="Y172" t="str">
            <v/>
          </cell>
          <cell r="Z172" t="str">
            <v/>
          </cell>
          <cell r="AA172" t="str">
            <v/>
          </cell>
          <cell r="AB172">
            <v>0.16666666666666666</v>
          </cell>
          <cell r="AC172" t="str">
            <v/>
          </cell>
          <cell r="AD172" t="str">
            <v/>
          </cell>
          <cell r="AE172" t="str">
            <v/>
          </cell>
          <cell r="AF172" t="str">
            <v/>
          </cell>
          <cell r="AS172" t="str">
            <v/>
          </cell>
        </row>
        <row r="173">
          <cell r="B173">
            <v>485</v>
          </cell>
          <cell r="C173" t="str">
            <v>B</v>
          </cell>
          <cell r="D173" t="str">
            <v>一次</v>
          </cell>
          <cell r="E173" t="str">
            <v>篠田プラズマ株式会社</v>
          </cell>
          <cell r="F173" t="str">
            <v>国内立地推進事業費補助金（要件B)</v>
          </cell>
          <cell r="G173" t="str">
            <v>中小企業</v>
          </cell>
          <cell r="H173" t="str">
            <v>高本</v>
          </cell>
          <cell r="I173" t="str">
            <v>米山</v>
          </cell>
          <cell r="J173" t="str">
            <v>交付決定日</v>
          </cell>
          <cell r="K173">
            <v>41973</v>
          </cell>
          <cell r="L173" t="str">
            <v>○</v>
          </cell>
          <cell r="M173">
            <v>1030000000</v>
          </cell>
          <cell r="N173">
            <v>820000000</v>
          </cell>
          <cell r="O173">
            <v>0.25</v>
          </cell>
          <cell r="P173">
            <v>205000000</v>
          </cell>
          <cell r="Q173" t="str">
            <v>不要</v>
          </cell>
          <cell r="R173" t="str">
            <v>応募時点からの大幅減額→田枝様に確認済み
期間延長申請（26.11.30まで）→田枝様に確認済み
【補助対象設備への抵当権の設定】方法等を2012/9/7にお知らせ（高本）</v>
          </cell>
          <cell r="S173">
            <v>41162</v>
          </cell>
          <cell r="T173">
            <v>41173</v>
          </cell>
          <cell r="U173" t="str">
            <v/>
          </cell>
          <cell r="W173" t="str">
            <v>交付決定日</v>
          </cell>
          <cell r="X173">
            <v>41973</v>
          </cell>
          <cell r="Y173" t="str">
            <v>○</v>
          </cell>
          <cell r="Z173">
            <v>1030000000</v>
          </cell>
          <cell r="AA173">
            <v>820000000</v>
          </cell>
          <cell r="AB173">
            <v>0.25</v>
          </cell>
          <cell r="AC173">
            <v>205000000</v>
          </cell>
          <cell r="AD173" t="str">
            <v/>
          </cell>
          <cell r="AE173" t="str">
            <v/>
          </cell>
          <cell r="AF173" t="str">
            <v/>
          </cell>
          <cell r="AS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v>620900000</v>
          </cell>
          <cell r="N174">
            <v>361400000</v>
          </cell>
          <cell r="O174">
            <v>0.25</v>
          </cell>
          <cell r="P174">
            <v>90350000</v>
          </cell>
          <cell r="Q174" t="str">
            <v>不要</v>
          </cell>
          <cell r="R174" t="str">
            <v>交付申請書の記入ミスで、収益納付要で発行。
⇒不要に差し替え（発送済？）</v>
          </cell>
          <cell r="S174">
            <v>40968</v>
          </cell>
          <cell r="T174">
            <v>40969</v>
          </cell>
          <cell r="U174" t="str">
            <v/>
          </cell>
          <cell r="W174">
            <v>41000</v>
          </cell>
          <cell r="X174">
            <v>41547</v>
          </cell>
          <cell r="Y174" t="str">
            <v/>
          </cell>
          <cell r="Z174">
            <v>620900000</v>
          </cell>
          <cell r="AA174">
            <v>361400000</v>
          </cell>
          <cell r="AB174">
            <v>0.25</v>
          </cell>
          <cell r="AC174">
            <v>90350000</v>
          </cell>
          <cell r="AD174" t="str">
            <v/>
          </cell>
          <cell r="AE174" t="str">
            <v/>
          </cell>
          <cell r="AF174" t="str">
            <v/>
          </cell>
          <cell r="AS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v>204466000</v>
          </cell>
          <cell r="N175">
            <v>133628000</v>
          </cell>
          <cell r="O175">
            <v>0.16666666666666666</v>
          </cell>
          <cell r="P175">
            <v>22271000</v>
          </cell>
          <cell r="Q175" t="str">
            <v>不要</v>
          </cell>
          <cell r="R175" t="str">
            <v/>
          </cell>
          <cell r="S175">
            <v>40977</v>
          </cell>
          <cell r="T175">
            <v>40983</v>
          </cell>
          <cell r="U175" t="str">
            <v/>
          </cell>
          <cell r="W175">
            <v>40980</v>
          </cell>
          <cell r="X175">
            <v>41364</v>
          </cell>
          <cell r="Y175" t="str">
            <v/>
          </cell>
          <cell r="Z175">
            <v>204466000</v>
          </cell>
          <cell r="AA175">
            <v>133628000</v>
          </cell>
          <cell r="AB175">
            <v>0.16666666666666666</v>
          </cell>
          <cell r="AC175">
            <v>22271000</v>
          </cell>
          <cell r="AD175" t="str">
            <v/>
          </cell>
          <cell r="AE175" t="str">
            <v/>
          </cell>
          <cell r="AF175" t="str">
            <v/>
          </cell>
          <cell r="AS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v>41153</v>
          </cell>
          <cell r="K176">
            <v>41638</v>
          </cell>
          <cell r="L176" t="str">
            <v/>
          </cell>
          <cell r="M176">
            <v>180000000</v>
          </cell>
          <cell r="N176">
            <v>180000000</v>
          </cell>
          <cell r="O176">
            <v>0.25</v>
          </cell>
          <cell r="P176">
            <v>45000000</v>
          </cell>
          <cell r="Q176" t="str">
            <v>不要</v>
          </cell>
          <cell r="R176" t="str">
            <v/>
          </cell>
          <cell r="S176">
            <v>41088</v>
          </cell>
          <cell r="T176">
            <v>41088</v>
          </cell>
          <cell r="U176" t="str">
            <v/>
          </cell>
          <cell r="W176">
            <v>41153</v>
          </cell>
          <cell r="X176">
            <v>41638</v>
          </cell>
          <cell r="Y176" t="str">
            <v/>
          </cell>
          <cell r="Z176">
            <v>180000000</v>
          </cell>
          <cell r="AA176">
            <v>180000000</v>
          </cell>
          <cell r="AB176">
            <v>0.25</v>
          </cell>
          <cell r="AC176">
            <v>45000000</v>
          </cell>
          <cell r="AD176" t="str">
            <v/>
          </cell>
          <cell r="AE176" t="str">
            <v/>
          </cell>
          <cell r="AF176" t="str">
            <v/>
          </cell>
          <cell r="AS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v>1810000000</v>
          </cell>
          <cell r="N177">
            <v>1430000000</v>
          </cell>
          <cell r="O177">
            <v>0.25</v>
          </cell>
          <cell r="P177">
            <v>357500000</v>
          </cell>
          <cell r="Q177" t="str">
            <v>不要</v>
          </cell>
          <cell r="R177" t="str">
            <v/>
          </cell>
          <cell r="S177">
            <v>40967</v>
          </cell>
          <cell r="T177">
            <v>40969</v>
          </cell>
          <cell r="U177" t="str">
            <v/>
          </cell>
          <cell r="W177">
            <v>40969</v>
          </cell>
          <cell r="X177">
            <v>41729</v>
          </cell>
          <cell r="Y177" t="str">
            <v/>
          </cell>
          <cell r="Z177">
            <v>1810000000</v>
          </cell>
          <cell r="AA177">
            <v>1430000000</v>
          </cell>
          <cell r="AB177">
            <v>0.25</v>
          </cell>
          <cell r="AC177">
            <v>357500000</v>
          </cell>
          <cell r="AD177" t="str">
            <v/>
          </cell>
          <cell r="AE177" t="str">
            <v/>
          </cell>
          <cell r="AF177" t="str">
            <v/>
          </cell>
          <cell r="AS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v>41071</v>
          </cell>
          <cell r="K178">
            <v>42094</v>
          </cell>
          <cell r="L178" t="str">
            <v>○</v>
          </cell>
          <cell r="M178">
            <v>2000000000</v>
          </cell>
          <cell r="N178">
            <v>600000000</v>
          </cell>
          <cell r="O178">
            <v>0.25</v>
          </cell>
          <cell r="P178">
            <v>150000000</v>
          </cell>
          <cell r="Q178" t="str">
            <v>不要</v>
          </cell>
          <cell r="R178" t="str">
            <v>事業期間延長申請書（27.3まで）添付（METI未確認？）</v>
          </cell>
          <cell r="S178">
            <v>41075</v>
          </cell>
          <cell r="T178">
            <v>41078</v>
          </cell>
          <cell r="U178" t="str">
            <v/>
          </cell>
          <cell r="W178">
            <v>41071</v>
          </cell>
          <cell r="X178">
            <v>42094</v>
          </cell>
          <cell r="Y178" t="str">
            <v>○</v>
          </cell>
          <cell r="Z178">
            <v>2000000000</v>
          </cell>
          <cell r="AA178">
            <v>600000000</v>
          </cell>
          <cell r="AB178">
            <v>0.25</v>
          </cell>
          <cell r="AC178">
            <v>150000000</v>
          </cell>
          <cell r="AD178" t="str">
            <v/>
          </cell>
          <cell r="AE178" t="str">
            <v/>
          </cell>
          <cell r="AF178" t="str">
            <v/>
          </cell>
          <cell r="AS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t="str">
            <v/>
          </cell>
          <cell r="O179">
            <v>0.16666666666666666</v>
          </cell>
          <cell r="P179" t="str">
            <v/>
          </cell>
          <cell r="Q179" t="str">
            <v/>
          </cell>
          <cell r="R179" t="str">
            <v/>
          </cell>
          <cell r="S179" t="str">
            <v/>
          </cell>
          <cell r="T179" t="str">
            <v/>
          </cell>
          <cell r="U179" t="str">
            <v/>
          </cell>
          <cell r="W179" t="str">
            <v/>
          </cell>
          <cell r="X179" t="str">
            <v/>
          </cell>
          <cell r="Y179" t="str">
            <v/>
          </cell>
          <cell r="Z179" t="str">
            <v/>
          </cell>
          <cell r="AA179" t="str">
            <v/>
          </cell>
          <cell r="AB179">
            <v>0.16666666666666666</v>
          </cell>
          <cell r="AC179" t="str">
            <v/>
          </cell>
          <cell r="AD179" t="str">
            <v/>
          </cell>
          <cell r="AE179" t="str">
            <v/>
          </cell>
          <cell r="AF179" t="str">
            <v/>
          </cell>
          <cell r="AS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v>8593030000</v>
          </cell>
          <cell r="N180">
            <v>8593030000</v>
          </cell>
          <cell r="O180">
            <v>0.16666666666666666</v>
          </cell>
          <cell r="P180">
            <v>1432171000</v>
          </cell>
          <cell r="Q180" t="str">
            <v>不要</v>
          </cell>
          <cell r="R180" t="str">
            <v/>
          </cell>
          <cell r="S180">
            <v>40991</v>
          </cell>
          <cell r="T180">
            <v>40994</v>
          </cell>
          <cell r="U180" t="str">
            <v/>
          </cell>
          <cell r="W180" t="str">
            <v>交付決定日</v>
          </cell>
          <cell r="X180">
            <v>41729</v>
          </cell>
          <cell r="Y180" t="str">
            <v/>
          </cell>
          <cell r="Z180">
            <v>8593030000</v>
          </cell>
          <cell r="AA180">
            <v>8593030000</v>
          </cell>
          <cell r="AB180">
            <v>0.16666666666666666</v>
          </cell>
          <cell r="AC180">
            <v>1432171000</v>
          </cell>
          <cell r="AD180" t="str">
            <v/>
          </cell>
          <cell r="AE180" t="str">
            <v/>
          </cell>
          <cell r="AF180" t="str">
            <v/>
          </cell>
          <cell r="AS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交付決定日</v>
          </cell>
          <cell r="K181">
            <v>41698</v>
          </cell>
          <cell r="L181" t="str">
            <v/>
          </cell>
          <cell r="M181">
            <v>704000000</v>
          </cell>
          <cell r="N181">
            <v>300000000</v>
          </cell>
          <cell r="O181">
            <v>0.33333333333333331</v>
          </cell>
          <cell r="P181">
            <v>100000000</v>
          </cell>
          <cell r="Q181" t="str">
            <v>不要</v>
          </cell>
          <cell r="R181" t="str">
            <v/>
          </cell>
          <cell r="S181">
            <v>41208</v>
          </cell>
          <cell r="T181" t="str">
            <v/>
          </cell>
          <cell r="U181" t="str">
            <v/>
          </cell>
          <cell r="W181" t="str">
            <v>交付決定日</v>
          </cell>
          <cell r="X181">
            <v>41698</v>
          </cell>
          <cell r="Y181" t="str">
            <v/>
          </cell>
          <cell r="Z181">
            <v>704000000</v>
          </cell>
          <cell r="AA181">
            <v>300000000</v>
          </cell>
          <cell r="AB181">
            <v>0.33333333333333331</v>
          </cell>
          <cell r="AC181">
            <v>100000000</v>
          </cell>
          <cell r="AD181" t="str">
            <v/>
          </cell>
          <cell r="AE181" t="str">
            <v/>
          </cell>
          <cell r="AF181" t="str">
            <v/>
          </cell>
          <cell r="AS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v>1446725120</v>
          </cell>
          <cell r="N182">
            <v>549160000</v>
          </cell>
          <cell r="O182">
            <v>0.33333333333333331</v>
          </cell>
          <cell r="P182">
            <v>183053333</v>
          </cell>
          <cell r="Q182" t="str">
            <v>要</v>
          </cell>
          <cell r="R182" t="str">
            <v/>
          </cell>
          <cell r="S182">
            <v>40981</v>
          </cell>
          <cell r="T182">
            <v>40983</v>
          </cell>
          <cell r="U182" t="str">
            <v/>
          </cell>
          <cell r="W182">
            <v>40983</v>
          </cell>
          <cell r="X182">
            <v>41729</v>
          </cell>
          <cell r="Y182" t="str">
            <v/>
          </cell>
          <cell r="Z182">
            <v>1446725120</v>
          </cell>
          <cell r="AA182">
            <v>549160000</v>
          </cell>
          <cell r="AB182">
            <v>0.33333333333333331</v>
          </cell>
          <cell r="AC182">
            <v>183053333</v>
          </cell>
          <cell r="AD182" t="str">
            <v/>
          </cell>
          <cell r="AE182" t="str">
            <v/>
          </cell>
          <cell r="AF182" t="str">
            <v/>
          </cell>
          <cell r="AS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v>934980000</v>
          </cell>
          <cell r="N183">
            <v>255400000</v>
          </cell>
          <cell r="O183">
            <v>0.33333333333333331</v>
          </cell>
          <cell r="P183">
            <v>85133333</v>
          </cell>
          <cell r="Q183" t="str">
            <v>要</v>
          </cell>
          <cell r="R183" t="str">
            <v/>
          </cell>
          <cell r="S183">
            <v>40977</v>
          </cell>
          <cell r="T183">
            <v>40983</v>
          </cell>
          <cell r="U183" t="str">
            <v/>
          </cell>
          <cell r="W183">
            <v>40940</v>
          </cell>
          <cell r="X183">
            <v>41364</v>
          </cell>
          <cell r="Y183" t="str">
            <v/>
          </cell>
          <cell r="Z183">
            <v>934980000</v>
          </cell>
          <cell r="AA183">
            <v>255400000</v>
          </cell>
          <cell r="AB183">
            <v>0.33333333333333331</v>
          </cell>
          <cell r="AC183">
            <v>85133333</v>
          </cell>
          <cell r="AD183" t="str">
            <v/>
          </cell>
          <cell r="AE183" t="str">
            <v/>
          </cell>
          <cell r="AF183" t="str">
            <v/>
          </cell>
          <cell r="AS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v>41187</v>
          </cell>
          <cell r="K184">
            <v>41729</v>
          </cell>
          <cell r="L184" t="str">
            <v/>
          </cell>
          <cell r="M184">
            <v>2700000000</v>
          </cell>
          <cell r="N184">
            <v>2700000000</v>
          </cell>
          <cell r="O184">
            <v>0.16666666666666666</v>
          </cell>
          <cell r="P184">
            <v>450000000</v>
          </cell>
          <cell r="Q184" t="str">
            <v>不要</v>
          </cell>
          <cell r="R184" t="str">
            <v>SEMがありグレー扱いでの申請となる。ただし、専用施設となるような設置上の工夫はするとのこと。
発注を急ぐとのことで10/5で交付日を決定</v>
          </cell>
          <cell r="S184">
            <v>41187</v>
          </cell>
          <cell r="T184" t="str">
            <v/>
          </cell>
          <cell r="U184" t="str">
            <v/>
          </cell>
          <cell r="W184">
            <v>41187</v>
          </cell>
          <cell r="X184">
            <v>41729</v>
          </cell>
          <cell r="Y184" t="str">
            <v/>
          </cell>
          <cell r="Z184">
            <v>2700000000</v>
          </cell>
          <cell r="AA184">
            <v>2700000000</v>
          </cell>
          <cell r="AB184">
            <v>0.16666666666666666</v>
          </cell>
          <cell r="AC184">
            <v>450000000</v>
          </cell>
          <cell r="AD184" t="str">
            <v/>
          </cell>
          <cell r="AE184" t="str">
            <v/>
          </cell>
          <cell r="AF184" t="str">
            <v/>
          </cell>
          <cell r="AS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v>438000000</v>
          </cell>
          <cell r="N185">
            <v>438000000</v>
          </cell>
          <cell r="O185">
            <v>0.25</v>
          </cell>
          <cell r="P185">
            <v>109500000</v>
          </cell>
          <cell r="Q185" t="str">
            <v>不要</v>
          </cell>
          <cell r="R185" t="str">
            <v/>
          </cell>
          <cell r="S185">
            <v>40975</v>
          </cell>
          <cell r="T185">
            <v>40976</v>
          </cell>
          <cell r="U185" t="str">
            <v/>
          </cell>
          <cell r="W185">
            <v>40969</v>
          </cell>
          <cell r="X185">
            <v>41729</v>
          </cell>
          <cell r="Y185" t="str">
            <v/>
          </cell>
          <cell r="Z185">
            <v>438000000</v>
          </cell>
          <cell r="AA185">
            <v>438000000</v>
          </cell>
          <cell r="AB185">
            <v>0.25</v>
          </cell>
          <cell r="AC185">
            <v>109500000</v>
          </cell>
          <cell r="AD185" t="str">
            <v/>
          </cell>
          <cell r="AE185" t="str">
            <v/>
          </cell>
          <cell r="AF185" t="str">
            <v/>
          </cell>
          <cell r="AS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v>2068000000</v>
          </cell>
          <cell r="N186">
            <v>1010000000</v>
          </cell>
          <cell r="O186">
            <v>0.33333333333333331</v>
          </cell>
          <cell r="P186">
            <v>336666663</v>
          </cell>
          <cell r="Q186" t="str">
            <v>不要</v>
          </cell>
          <cell r="R186" t="str">
            <v/>
          </cell>
          <cell r="S186">
            <v>40991</v>
          </cell>
          <cell r="T186">
            <v>40994</v>
          </cell>
          <cell r="U186" t="str">
            <v/>
          </cell>
          <cell r="W186">
            <v>40934</v>
          </cell>
          <cell r="X186">
            <v>41698</v>
          </cell>
          <cell r="Y186" t="str">
            <v/>
          </cell>
          <cell r="Z186">
            <v>2068000000</v>
          </cell>
          <cell r="AA186">
            <v>1010000000</v>
          </cell>
          <cell r="AB186">
            <v>0.33333333333333331</v>
          </cell>
          <cell r="AC186">
            <v>336666663</v>
          </cell>
          <cell r="AD186" t="str">
            <v/>
          </cell>
          <cell r="AE186" t="str">
            <v/>
          </cell>
          <cell r="AF186" t="str">
            <v/>
          </cell>
          <cell r="AS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v>623700000</v>
          </cell>
          <cell r="N187">
            <v>388600000</v>
          </cell>
          <cell r="O187">
            <v>0.25</v>
          </cell>
          <cell r="P187">
            <v>97150000</v>
          </cell>
          <cell r="Q187" t="str">
            <v>要</v>
          </cell>
          <cell r="R187" t="str">
            <v/>
          </cell>
          <cell r="S187">
            <v>40967</v>
          </cell>
          <cell r="T187">
            <v>40969</v>
          </cell>
          <cell r="U187" t="str">
            <v/>
          </cell>
          <cell r="W187">
            <v>40913</v>
          </cell>
          <cell r="X187">
            <v>41274</v>
          </cell>
          <cell r="Y187" t="str">
            <v/>
          </cell>
          <cell r="Z187">
            <v>623700000</v>
          </cell>
          <cell r="AA187">
            <v>388600000</v>
          </cell>
          <cell r="AB187">
            <v>0.25</v>
          </cell>
          <cell r="AC187">
            <v>97150000</v>
          </cell>
          <cell r="AD187" t="str">
            <v/>
          </cell>
          <cell r="AE187" t="str">
            <v/>
          </cell>
          <cell r="AF187" t="str">
            <v/>
          </cell>
          <cell r="AS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t="str">
            <v/>
          </cell>
          <cell r="O188">
            <v>0.16666666666666666</v>
          </cell>
          <cell r="P188" t="str">
            <v/>
          </cell>
          <cell r="Q188" t="str">
            <v/>
          </cell>
          <cell r="R188" t="str">
            <v>（4/12）申請取り下げ連絡あり。取り下げ理由を書面にして提出いただくよう依頼。</v>
          </cell>
          <cell r="S188" t="str">
            <v/>
          </cell>
          <cell r="T188" t="str">
            <v/>
          </cell>
          <cell r="U188" t="str">
            <v/>
          </cell>
          <cell r="W188" t="str">
            <v/>
          </cell>
          <cell r="X188" t="str">
            <v/>
          </cell>
          <cell r="Y188" t="str">
            <v/>
          </cell>
          <cell r="Z188" t="str">
            <v/>
          </cell>
          <cell r="AA188" t="str">
            <v/>
          </cell>
          <cell r="AB188">
            <v>0.16666666666666666</v>
          </cell>
          <cell r="AC188" t="str">
            <v/>
          </cell>
          <cell r="AD188" t="str">
            <v/>
          </cell>
          <cell r="AE188" t="str">
            <v/>
          </cell>
          <cell r="AF188" t="str">
            <v/>
          </cell>
          <cell r="AS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v>40969</v>
          </cell>
          <cell r="K189">
            <v>41729</v>
          </cell>
          <cell r="L189" t="str">
            <v/>
          </cell>
          <cell r="M189">
            <v>2639785000</v>
          </cell>
          <cell r="N189">
            <v>1420441000</v>
          </cell>
          <cell r="O189">
            <v>0.16666666666666666</v>
          </cell>
          <cell r="P189">
            <v>236740166</v>
          </cell>
          <cell r="Q189" t="str">
            <v>不要</v>
          </cell>
          <cell r="R189" t="str">
            <v/>
          </cell>
          <cell r="S189">
            <v>41044</v>
          </cell>
          <cell r="T189">
            <v>41044</v>
          </cell>
          <cell r="U189" t="str">
            <v/>
          </cell>
          <cell r="W189">
            <v>40969</v>
          </cell>
          <cell r="X189">
            <v>41729</v>
          </cell>
          <cell r="Y189" t="str">
            <v/>
          </cell>
          <cell r="Z189">
            <v>2639785000</v>
          </cell>
          <cell r="AA189">
            <v>1420441000</v>
          </cell>
          <cell r="AB189">
            <v>0.16666666666666666</v>
          </cell>
          <cell r="AC189">
            <v>236740166</v>
          </cell>
          <cell r="AD189" t="str">
            <v/>
          </cell>
          <cell r="AE189" t="str">
            <v/>
          </cell>
          <cell r="AF189" t="str">
            <v/>
          </cell>
          <cell r="AS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v>4085960000</v>
          </cell>
          <cell r="N190">
            <v>2853760000</v>
          </cell>
          <cell r="O190">
            <v>0.16666666666666666</v>
          </cell>
          <cell r="P190">
            <v>475626000</v>
          </cell>
          <cell r="Q190" t="str">
            <v>要</v>
          </cell>
          <cell r="R190" t="str">
            <v>（2012/9/10）来社。３社見積もり、設備の基礎工事、LNGサテライト等の相談。</v>
          </cell>
          <cell r="S190">
            <v>40967</v>
          </cell>
          <cell r="T190">
            <v>40969</v>
          </cell>
          <cell r="U190" t="str">
            <v/>
          </cell>
          <cell r="W190">
            <v>40978</v>
          </cell>
          <cell r="X190">
            <v>41455</v>
          </cell>
          <cell r="Y190" t="str">
            <v/>
          </cell>
          <cell r="Z190">
            <v>4085960000</v>
          </cell>
          <cell r="AA190">
            <v>2853760000</v>
          </cell>
          <cell r="AB190">
            <v>0.16666666666666666</v>
          </cell>
          <cell r="AC190">
            <v>475626000</v>
          </cell>
          <cell r="AD190" t="str">
            <v/>
          </cell>
          <cell r="AE190" t="str">
            <v/>
          </cell>
          <cell r="AF190" t="str">
            <v/>
          </cell>
          <cell r="AS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v>80000000</v>
          </cell>
          <cell r="N191">
            <v>80000000</v>
          </cell>
          <cell r="O191">
            <v>0.25</v>
          </cell>
          <cell r="P191">
            <v>20000000</v>
          </cell>
          <cell r="Q191" t="str">
            <v>不要</v>
          </cell>
          <cell r="R191" t="str">
            <v>・公募申請時点では記載間違いだった旨、産政局石曽根様確認済み。（2/28）</v>
          </cell>
          <cell r="S191">
            <v>40991</v>
          </cell>
          <cell r="T191">
            <v>40994</v>
          </cell>
          <cell r="U191" t="str">
            <v/>
          </cell>
          <cell r="W191">
            <v>40988</v>
          </cell>
          <cell r="X191">
            <v>41121</v>
          </cell>
          <cell r="Y191" t="str">
            <v/>
          </cell>
          <cell r="Z191">
            <v>80000000</v>
          </cell>
          <cell r="AA191">
            <v>80000000</v>
          </cell>
          <cell r="AB191">
            <v>0.25</v>
          </cell>
          <cell r="AC191">
            <v>20000000</v>
          </cell>
          <cell r="AD191" t="str">
            <v/>
          </cell>
          <cell r="AE191" t="str">
            <v/>
          </cell>
          <cell r="AF191" t="str">
            <v/>
          </cell>
          <cell r="AS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v>41214</v>
          </cell>
          <cell r="K192">
            <v>41548</v>
          </cell>
          <cell r="L192" t="str">
            <v/>
          </cell>
          <cell r="M192">
            <v>995200000</v>
          </cell>
          <cell r="N192">
            <v>995200000</v>
          </cell>
          <cell r="O192">
            <v>0.25</v>
          </cell>
          <cell r="P192">
            <v>248800000</v>
          </cell>
          <cell r="Q192" t="str">
            <v>不要</v>
          </cell>
          <cell r="R192" t="str">
            <v>H20年度赤字、申請書日付がが8/27につき、H23年度が実績であれば収益納付対象（確認中）
⇒初回提出は5月だったので、5月の申請日付に差し替え。H20赤字適用で収益納付不要</v>
          </cell>
          <cell r="S192">
            <v>41201</v>
          </cell>
          <cell r="T192">
            <v>41204</v>
          </cell>
          <cell r="U192" t="str">
            <v/>
          </cell>
          <cell r="W192">
            <v>41214</v>
          </cell>
          <cell r="X192">
            <v>41548</v>
          </cell>
          <cell r="Y192" t="str">
            <v/>
          </cell>
          <cell r="Z192">
            <v>995200000</v>
          </cell>
          <cell r="AA192">
            <v>995200000</v>
          </cell>
          <cell r="AB192">
            <v>0.25</v>
          </cell>
          <cell r="AC192">
            <v>248800000</v>
          </cell>
          <cell r="AD192" t="str">
            <v/>
          </cell>
          <cell r="AE192" t="str">
            <v/>
          </cell>
          <cell r="AF192" t="str">
            <v/>
          </cell>
          <cell r="AS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v>598754000</v>
          </cell>
          <cell r="N193">
            <v>598754000</v>
          </cell>
          <cell r="O193">
            <v>0.25</v>
          </cell>
          <cell r="P193">
            <v>149688500</v>
          </cell>
          <cell r="Q193" t="str">
            <v>不要</v>
          </cell>
          <cell r="R193" t="str">
            <v/>
          </cell>
          <cell r="S193">
            <v>40990</v>
          </cell>
          <cell r="T193">
            <v>40994</v>
          </cell>
          <cell r="U193" t="str">
            <v/>
          </cell>
          <cell r="W193" t="str">
            <v>交付決定日</v>
          </cell>
          <cell r="X193">
            <v>41598</v>
          </cell>
          <cell r="Y193" t="str">
            <v/>
          </cell>
          <cell r="Z193">
            <v>598754000</v>
          </cell>
          <cell r="AA193">
            <v>598754000</v>
          </cell>
          <cell r="AB193">
            <v>0.25</v>
          </cell>
          <cell r="AC193">
            <v>149688500</v>
          </cell>
          <cell r="AD193" t="str">
            <v/>
          </cell>
          <cell r="AE193" t="str">
            <v/>
          </cell>
          <cell r="AF193" t="str">
            <v/>
          </cell>
          <cell r="AS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v>570000000</v>
          </cell>
          <cell r="N194">
            <v>520000000</v>
          </cell>
          <cell r="O194">
            <v>0.5</v>
          </cell>
          <cell r="P194">
            <v>260000000</v>
          </cell>
          <cell r="Q194" t="str">
            <v>要</v>
          </cell>
          <cell r="R194" t="str">
            <v/>
          </cell>
          <cell r="S194">
            <v>40961</v>
          </cell>
          <cell r="T194">
            <v>40969</v>
          </cell>
          <cell r="U194" t="str">
            <v/>
          </cell>
          <cell r="W194">
            <v>40983</v>
          </cell>
          <cell r="X194">
            <v>41729</v>
          </cell>
          <cell r="Y194" t="str">
            <v/>
          </cell>
          <cell r="Z194">
            <v>570000000</v>
          </cell>
          <cell r="AA194">
            <v>520000000</v>
          </cell>
          <cell r="AB194">
            <v>0.5</v>
          </cell>
          <cell r="AC194">
            <v>260000000</v>
          </cell>
          <cell r="AD194" t="str">
            <v/>
          </cell>
          <cell r="AE194" t="str">
            <v/>
          </cell>
          <cell r="AF194" t="str">
            <v/>
          </cell>
          <cell r="AS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v>41061</v>
          </cell>
          <cell r="K195">
            <v>41364</v>
          </cell>
          <cell r="L195" t="str">
            <v/>
          </cell>
          <cell r="M195">
            <v>303000000</v>
          </cell>
          <cell r="N195">
            <v>177000000</v>
          </cell>
          <cell r="O195">
            <v>0.25</v>
          </cell>
          <cell r="P195">
            <v>44250000</v>
          </cell>
          <cell r="Q195" t="str">
            <v>不要</v>
          </cell>
          <cell r="R195" t="str">
            <v/>
          </cell>
          <cell r="S195">
            <v>41088</v>
          </cell>
          <cell r="T195">
            <v>41088</v>
          </cell>
          <cell r="U195" t="str">
            <v/>
          </cell>
          <cell r="W195">
            <v>41061</v>
          </cell>
          <cell r="X195">
            <v>41364</v>
          </cell>
          <cell r="Y195" t="str">
            <v/>
          </cell>
          <cell r="Z195">
            <v>303000000</v>
          </cell>
          <cell r="AA195">
            <v>177000000</v>
          </cell>
          <cell r="AB195">
            <v>0.25</v>
          </cell>
          <cell r="AC195">
            <v>44250000</v>
          </cell>
          <cell r="AD195" t="str">
            <v/>
          </cell>
          <cell r="AE195" t="str">
            <v/>
          </cell>
          <cell r="AF195" t="str">
            <v/>
          </cell>
          <cell r="AS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v>836842000</v>
          </cell>
          <cell r="N196">
            <v>836842000</v>
          </cell>
          <cell r="O196">
            <v>0.25</v>
          </cell>
          <cell r="P196">
            <v>209210500</v>
          </cell>
          <cell r="Q196" t="str">
            <v>要</v>
          </cell>
          <cell r="R196" t="str">
            <v/>
          </cell>
          <cell r="S196">
            <v>40967</v>
          </cell>
          <cell r="T196">
            <v>40969</v>
          </cell>
          <cell r="U196" t="str">
            <v/>
          </cell>
          <cell r="W196">
            <v>40975</v>
          </cell>
          <cell r="X196">
            <v>41698</v>
          </cell>
          <cell r="Y196" t="str">
            <v/>
          </cell>
          <cell r="Z196">
            <v>836842000</v>
          </cell>
          <cell r="AA196">
            <v>836842000</v>
          </cell>
          <cell r="AB196">
            <v>0.25</v>
          </cell>
          <cell r="AC196">
            <v>209210500</v>
          </cell>
          <cell r="AD196" t="str">
            <v/>
          </cell>
          <cell r="AE196" t="str">
            <v/>
          </cell>
          <cell r="AF196" t="str">
            <v/>
          </cell>
          <cell r="AS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v>35700000000</v>
          </cell>
          <cell r="N197">
            <v>35700000000</v>
          </cell>
          <cell r="O197">
            <v>0.33333333333333331</v>
          </cell>
          <cell r="P197">
            <v>11900000000</v>
          </cell>
          <cell r="Q197" t="str">
            <v>不要</v>
          </cell>
          <cell r="R197" t="str">
            <v/>
          </cell>
          <cell r="S197">
            <v>40961</v>
          </cell>
          <cell r="T197">
            <v>41044</v>
          </cell>
          <cell r="U197" t="str">
            <v/>
          </cell>
          <cell r="W197">
            <v>40965</v>
          </cell>
          <cell r="X197">
            <v>41729</v>
          </cell>
          <cell r="Y197" t="str">
            <v/>
          </cell>
          <cell r="Z197">
            <v>35700000000</v>
          </cell>
          <cell r="AA197">
            <v>35700000000</v>
          </cell>
          <cell r="AB197">
            <v>0.33333333333333331</v>
          </cell>
          <cell r="AC197">
            <v>11900000000</v>
          </cell>
          <cell r="AD197" t="str">
            <v/>
          </cell>
          <cell r="AE197" t="str">
            <v/>
          </cell>
          <cell r="AF197" t="str">
            <v/>
          </cell>
          <cell r="AS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v>41122</v>
          </cell>
          <cell r="K198">
            <v>41361</v>
          </cell>
          <cell r="L198" t="str">
            <v/>
          </cell>
          <cell r="M198">
            <v>117500000</v>
          </cell>
          <cell r="N198">
            <v>61500000</v>
          </cell>
          <cell r="O198">
            <v>0.25</v>
          </cell>
          <cell r="P198">
            <v>15375000</v>
          </cell>
          <cell r="Q198" t="str">
            <v/>
          </cell>
          <cell r="R198" t="str">
            <v/>
          </cell>
          <cell r="S198">
            <v>41128</v>
          </cell>
          <cell r="T198">
            <v>41128</v>
          </cell>
          <cell r="U198" t="str">
            <v/>
          </cell>
          <cell r="W198">
            <v>41122</v>
          </cell>
          <cell r="X198">
            <v>41361</v>
          </cell>
          <cell r="Y198" t="str">
            <v/>
          </cell>
          <cell r="Z198">
            <v>117500000</v>
          </cell>
          <cell r="AA198">
            <v>61500000</v>
          </cell>
          <cell r="AB198">
            <v>0.25</v>
          </cell>
          <cell r="AC198">
            <v>15375000</v>
          </cell>
          <cell r="AD198" t="str">
            <v/>
          </cell>
          <cell r="AE198" t="str">
            <v/>
          </cell>
          <cell r="AF198" t="str">
            <v/>
          </cell>
          <cell r="AS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高本</v>
          </cell>
          <cell r="J199" t="str">
            <v/>
          </cell>
          <cell r="K199" t="str">
            <v/>
          </cell>
          <cell r="L199" t="str">
            <v/>
          </cell>
          <cell r="M199" t="str">
            <v/>
          </cell>
          <cell r="N199" t="str">
            <v/>
          </cell>
          <cell r="O199">
            <v>0.25</v>
          </cell>
          <cell r="P199" t="str">
            <v/>
          </cell>
          <cell r="Q199" t="str">
            <v/>
          </cell>
          <cell r="R199" t="str">
            <v>（8/24）4億近く減額。交付決定9/20を目標にしている。</v>
          </cell>
          <cell r="S199" t="str">
            <v/>
          </cell>
          <cell r="T199" t="str">
            <v/>
          </cell>
          <cell r="U199" t="str">
            <v/>
          </cell>
          <cell r="W199" t="str">
            <v/>
          </cell>
          <cell r="X199" t="str">
            <v/>
          </cell>
          <cell r="Y199" t="str">
            <v/>
          </cell>
          <cell r="Z199" t="str">
            <v/>
          </cell>
          <cell r="AA199" t="str">
            <v/>
          </cell>
          <cell r="AB199">
            <v>0.25</v>
          </cell>
          <cell r="AC199" t="str">
            <v/>
          </cell>
          <cell r="AD199" t="str">
            <v/>
          </cell>
          <cell r="AE199" t="str">
            <v/>
          </cell>
          <cell r="AF199" t="str">
            <v/>
          </cell>
          <cell r="AS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t="str">
            <v/>
          </cell>
          <cell r="O200">
            <v>0.16666666666666666</v>
          </cell>
          <cell r="P200" t="str">
            <v/>
          </cell>
          <cell r="Q200" t="str">
            <v/>
          </cell>
          <cell r="R200" t="str">
            <v/>
          </cell>
          <cell r="S200" t="str">
            <v/>
          </cell>
          <cell r="T200" t="str">
            <v/>
          </cell>
          <cell r="U200" t="str">
            <v/>
          </cell>
          <cell r="W200" t="str">
            <v/>
          </cell>
          <cell r="X200" t="str">
            <v/>
          </cell>
          <cell r="Y200" t="str">
            <v/>
          </cell>
          <cell r="Z200" t="str">
            <v/>
          </cell>
          <cell r="AA200" t="str">
            <v/>
          </cell>
          <cell r="AB200">
            <v>0.16666666666666666</v>
          </cell>
          <cell r="AC200" t="str">
            <v/>
          </cell>
          <cell r="AD200" t="str">
            <v/>
          </cell>
          <cell r="AE200" t="str">
            <v/>
          </cell>
          <cell r="AF200" t="str">
            <v/>
          </cell>
          <cell r="AS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v>570000000</v>
          </cell>
          <cell r="N201">
            <v>560500000</v>
          </cell>
          <cell r="O201">
            <v>0.25</v>
          </cell>
          <cell r="P201">
            <v>140125000</v>
          </cell>
          <cell r="Q201" t="str">
            <v>要</v>
          </cell>
          <cell r="R201" t="str">
            <v/>
          </cell>
          <cell r="S201">
            <v>40975</v>
          </cell>
          <cell r="T201">
            <v>40976</v>
          </cell>
          <cell r="U201" t="str">
            <v/>
          </cell>
          <cell r="W201">
            <v>40969</v>
          </cell>
          <cell r="X201">
            <v>41729</v>
          </cell>
          <cell r="Y201" t="str">
            <v/>
          </cell>
          <cell r="Z201">
            <v>570000000</v>
          </cell>
          <cell r="AA201">
            <v>560500000</v>
          </cell>
          <cell r="AB201">
            <v>0.25</v>
          </cell>
          <cell r="AC201">
            <v>140125000</v>
          </cell>
          <cell r="AD201" t="str">
            <v/>
          </cell>
          <cell r="AE201" t="str">
            <v/>
          </cell>
          <cell r="AF201" t="str">
            <v/>
          </cell>
          <cell r="AS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t="str">
            <v/>
          </cell>
          <cell r="O202">
            <v>0.25</v>
          </cell>
          <cell r="P202" t="str">
            <v/>
          </cell>
          <cell r="Q202" t="str">
            <v/>
          </cell>
          <cell r="R202" t="str">
            <v/>
          </cell>
          <cell r="S202" t="str">
            <v/>
          </cell>
          <cell r="T202" t="str">
            <v/>
          </cell>
          <cell r="U202" t="str">
            <v/>
          </cell>
          <cell r="W202" t="str">
            <v/>
          </cell>
          <cell r="X202" t="str">
            <v/>
          </cell>
          <cell r="Y202" t="str">
            <v/>
          </cell>
          <cell r="Z202" t="str">
            <v/>
          </cell>
          <cell r="AA202" t="str">
            <v/>
          </cell>
          <cell r="AB202">
            <v>0.25</v>
          </cell>
          <cell r="AC202" t="str">
            <v/>
          </cell>
          <cell r="AD202" t="str">
            <v/>
          </cell>
          <cell r="AE202" t="str">
            <v/>
          </cell>
          <cell r="AF202" t="str">
            <v/>
          </cell>
          <cell r="AS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v>41018</v>
          </cell>
          <cell r="K203">
            <v>42094</v>
          </cell>
          <cell r="L203" t="str">
            <v>○</v>
          </cell>
          <cell r="M203">
            <v>5914000000</v>
          </cell>
          <cell r="N203">
            <v>5914000000</v>
          </cell>
          <cell r="O203">
            <v>0.25</v>
          </cell>
          <cell r="P203">
            <v>1478500000</v>
          </cell>
          <cell r="Q203" t="str">
            <v>不要</v>
          </cell>
          <cell r="R203" t="str">
            <v>・H26年3月末をオーバーする申請。→2012/4/3METI確認済。</v>
          </cell>
          <cell r="S203">
            <v>41044</v>
          </cell>
          <cell r="T203">
            <v>41044</v>
          </cell>
          <cell r="U203" t="str">
            <v/>
          </cell>
          <cell r="W203">
            <v>41018</v>
          </cell>
          <cell r="X203">
            <v>42094</v>
          </cell>
          <cell r="Y203" t="str">
            <v>○</v>
          </cell>
          <cell r="Z203">
            <v>5914000000</v>
          </cell>
          <cell r="AA203">
            <v>5914000000</v>
          </cell>
          <cell r="AB203">
            <v>0.25</v>
          </cell>
          <cell r="AC203">
            <v>1478500000</v>
          </cell>
          <cell r="AD203" t="str">
            <v/>
          </cell>
          <cell r="AE203" t="str">
            <v/>
          </cell>
          <cell r="AF203" t="str">
            <v/>
          </cell>
          <cell r="AS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v>5194850000</v>
          </cell>
          <cell r="N204">
            <v>4844850000</v>
          </cell>
          <cell r="O204">
            <v>0.25</v>
          </cell>
          <cell r="P204">
            <v>1211212500</v>
          </cell>
          <cell r="Q204" t="str">
            <v>不要</v>
          </cell>
          <cell r="R204" t="str">
            <v/>
          </cell>
          <cell r="S204">
            <v>40981</v>
          </cell>
          <cell r="T204">
            <v>40983</v>
          </cell>
          <cell r="U204" t="str">
            <v>・新設分割子会社への補助事業の敬称に伴い、補助事業者名が京セミ株式会社→スフェラーパワー株式会社に変更</v>
          </cell>
          <cell r="W204" t="str">
            <v>交付決定日</v>
          </cell>
          <cell r="X204">
            <v>41729</v>
          </cell>
          <cell r="Y204" t="str">
            <v/>
          </cell>
          <cell r="Z204">
            <v>5194850000</v>
          </cell>
          <cell r="AA204">
            <v>4844850000</v>
          </cell>
          <cell r="AB204">
            <v>0.25</v>
          </cell>
          <cell r="AC204">
            <v>1211212500</v>
          </cell>
          <cell r="AD204">
            <v>41050</v>
          </cell>
          <cell r="AE204" t="str">
            <v>・計画変更（等）承認申請書
・承継承認申請書</v>
          </cell>
          <cell r="AF204" t="str">
            <v>・新設分割会社への補助事業の承継</v>
          </cell>
          <cell r="AS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41177</v>
          </cell>
          <cell r="K205">
            <v>41729</v>
          </cell>
          <cell r="L205" t="str">
            <v/>
          </cell>
          <cell r="M205">
            <v>168600042</v>
          </cell>
          <cell r="N205">
            <v>168600042</v>
          </cell>
          <cell r="O205">
            <v>0.16666666666666666</v>
          </cell>
          <cell r="P205">
            <v>28100005</v>
          </cell>
          <cell r="Q205" t="str">
            <v>不要</v>
          </cell>
          <cell r="R205" t="str">
            <v>・応募時点からの減額については見積もりの精査の結果であることを確認済。
・交付決定日は9月25日で合意済み</v>
          </cell>
          <cell r="S205">
            <v>41177</v>
          </cell>
          <cell r="T205">
            <v>41194</v>
          </cell>
          <cell r="U205" t="str">
            <v/>
          </cell>
          <cell r="W205">
            <v>41177</v>
          </cell>
          <cell r="X205">
            <v>41729</v>
          </cell>
          <cell r="Y205" t="str">
            <v/>
          </cell>
          <cell r="Z205">
            <v>168600042</v>
          </cell>
          <cell r="AA205">
            <v>168600042</v>
          </cell>
          <cell r="AB205">
            <v>0.16666666666666666</v>
          </cell>
          <cell r="AC205">
            <v>28100005</v>
          </cell>
          <cell r="AD205" t="str">
            <v/>
          </cell>
          <cell r="AE205" t="str">
            <v/>
          </cell>
          <cell r="AF205" t="str">
            <v/>
          </cell>
          <cell r="AS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v>37650000</v>
          </cell>
          <cell r="N206">
            <v>26150000</v>
          </cell>
          <cell r="O206">
            <v>0.25</v>
          </cell>
          <cell r="P206">
            <v>6537500</v>
          </cell>
          <cell r="Q206" t="str">
            <v>不要</v>
          </cell>
          <cell r="R206" t="str">
            <v/>
          </cell>
          <cell r="S206">
            <v>40966</v>
          </cell>
          <cell r="T206">
            <v>40969</v>
          </cell>
          <cell r="U206" t="str">
            <v/>
          </cell>
          <cell r="W206">
            <v>41000</v>
          </cell>
          <cell r="X206">
            <v>41364</v>
          </cell>
          <cell r="Y206" t="str">
            <v/>
          </cell>
          <cell r="Z206">
            <v>37650000</v>
          </cell>
          <cell r="AA206">
            <v>26150000</v>
          </cell>
          <cell r="AB206">
            <v>0.25</v>
          </cell>
          <cell r="AC206">
            <v>6537500</v>
          </cell>
          <cell r="AD206" t="str">
            <v/>
          </cell>
          <cell r="AE206" t="str">
            <v/>
          </cell>
          <cell r="AF206" t="str">
            <v/>
          </cell>
          <cell r="AS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v>10057146000</v>
          </cell>
          <cell r="N207">
            <v>10057146000</v>
          </cell>
          <cell r="O207">
            <v>0.16666666666666666</v>
          </cell>
          <cell r="P207">
            <v>1676191000</v>
          </cell>
          <cell r="Q207" t="str">
            <v>不要</v>
          </cell>
          <cell r="R207" t="str">
            <v/>
          </cell>
          <cell r="S207">
            <v>40977</v>
          </cell>
          <cell r="T207">
            <v>40983</v>
          </cell>
          <cell r="U207" t="str">
            <v/>
          </cell>
          <cell r="W207">
            <v>40940</v>
          </cell>
          <cell r="X207">
            <v>41729</v>
          </cell>
          <cell r="Y207" t="str">
            <v/>
          </cell>
          <cell r="Z207">
            <v>10057146000</v>
          </cell>
          <cell r="AA207">
            <v>10057146000</v>
          </cell>
          <cell r="AB207">
            <v>0.16666666666666666</v>
          </cell>
          <cell r="AC207">
            <v>1676191000</v>
          </cell>
          <cell r="AD207" t="str">
            <v/>
          </cell>
          <cell r="AE207" t="str">
            <v/>
          </cell>
          <cell r="AF207" t="str">
            <v/>
          </cell>
          <cell r="AS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v>41000</v>
          </cell>
          <cell r="K208">
            <v>41729</v>
          </cell>
          <cell r="L208" t="str">
            <v/>
          </cell>
          <cell r="M208">
            <v>6724062000</v>
          </cell>
          <cell r="N208">
            <v>4662000000</v>
          </cell>
          <cell r="O208">
            <v>0.66666666666666663</v>
          </cell>
          <cell r="P208">
            <v>3107999999</v>
          </cell>
          <cell r="Q208" t="str">
            <v>不要</v>
          </cell>
          <cell r="R208" t="str">
            <v/>
          </cell>
          <cell r="S208">
            <v>41044</v>
          </cell>
          <cell r="T208">
            <v>41061</v>
          </cell>
          <cell r="U208" t="str">
            <v/>
          </cell>
          <cell r="W208">
            <v>41000</v>
          </cell>
          <cell r="X208">
            <v>41729</v>
          </cell>
          <cell r="Y208" t="str">
            <v/>
          </cell>
          <cell r="Z208">
            <v>6724062000</v>
          </cell>
          <cell r="AA208">
            <v>4662000000</v>
          </cell>
          <cell r="AB208">
            <v>0.66666666666666663</v>
          </cell>
          <cell r="AC208">
            <v>3107999999</v>
          </cell>
          <cell r="AD208" t="str">
            <v/>
          </cell>
          <cell r="AE208" t="str">
            <v/>
          </cell>
          <cell r="AF208" t="str">
            <v/>
          </cell>
          <cell r="AS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v>40909</v>
          </cell>
          <cell r="K209">
            <v>42094</v>
          </cell>
          <cell r="L209" t="str">
            <v>○</v>
          </cell>
          <cell r="M209">
            <v>9789200000</v>
          </cell>
          <cell r="N209">
            <v>7150000000</v>
          </cell>
          <cell r="O209">
            <v>0.16666666666666666</v>
          </cell>
          <cell r="P209">
            <v>1191666666</v>
          </cell>
          <cell r="Q209" t="str">
            <v>不要</v>
          </cell>
          <cell r="R209" t="str">
            <v>H26年3月末をオーバーする申請。長期となる理由書も受領済み。（2012/5/15METI確認済）</v>
          </cell>
          <cell r="S209">
            <v>41044</v>
          </cell>
          <cell r="T209">
            <v>41061</v>
          </cell>
          <cell r="U209" t="str">
            <v/>
          </cell>
          <cell r="W209">
            <v>40909</v>
          </cell>
          <cell r="X209">
            <v>42094</v>
          </cell>
          <cell r="Y209" t="str">
            <v>○</v>
          </cell>
          <cell r="Z209">
            <v>9789200000</v>
          </cell>
          <cell r="AA209">
            <v>7150000000</v>
          </cell>
          <cell r="AB209">
            <v>0.16666666666666666</v>
          </cell>
          <cell r="AC209">
            <v>1191666666</v>
          </cell>
          <cell r="AD209" t="str">
            <v/>
          </cell>
          <cell r="AE209" t="str">
            <v/>
          </cell>
          <cell r="AF209" t="str">
            <v/>
          </cell>
          <cell r="AS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v>125900000</v>
          </cell>
          <cell r="N210">
            <v>112400000</v>
          </cell>
          <cell r="O210">
            <v>0.25</v>
          </cell>
          <cell r="P210">
            <v>28100000</v>
          </cell>
          <cell r="Q210" t="str">
            <v>不要</v>
          </cell>
          <cell r="R210" t="str">
            <v/>
          </cell>
          <cell r="S210">
            <v>40967</v>
          </cell>
          <cell r="T210">
            <v>40969</v>
          </cell>
          <cell r="U210" t="str">
            <v/>
          </cell>
          <cell r="W210">
            <v>40969</v>
          </cell>
          <cell r="X210">
            <v>41364</v>
          </cell>
          <cell r="Y210" t="str">
            <v/>
          </cell>
          <cell r="Z210">
            <v>125900000</v>
          </cell>
          <cell r="AA210">
            <v>112400000</v>
          </cell>
          <cell r="AB210">
            <v>0.25</v>
          </cell>
          <cell r="AC210">
            <v>28100000</v>
          </cell>
          <cell r="AD210" t="str">
            <v/>
          </cell>
          <cell r="AE210" t="str">
            <v/>
          </cell>
          <cell r="AF210" t="str">
            <v/>
          </cell>
          <cell r="AS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t="str">
            <v/>
          </cell>
          <cell r="O211">
            <v>0.25</v>
          </cell>
          <cell r="P211" t="str">
            <v/>
          </cell>
          <cell r="Q211" t="str">
            <v/>
          </cell>
          <cell r="R211" t="str">
            <v>・（2012/07/25）辞退連絡あり。</v>
          </cell>
          <cell r="S211" t="str">
            <v/>
          </cell>
          <cell r="T211" t="str">
            <v/>
          </cell>
          <cell r="U211" t="str">
            <v/>
          </cell>
          <cell r="W211" t="str">
            <v/>
          </cell>
          <cell r="X211" t="str">
            <v/>
          </cell>
          <cell r="Y211" t="str">
            <v/>
          </cell>
          <cell r="Z211" t="str">
            <v/>
          </cell>
          <cell r="AA211" t="str">
            <v/>
          </cell>
          <cell r="AB211">
            <v>0.25</v>
          </cell>
          <cell r="AC211" t="str">
            <v/>
          </cell>
          <cell r="AD211" t="str">
            <v/>
          </cell>
          <cell r="AE211" t="str">
            <v/>
          </cell>
          <cell r="AF211" t="str">
            <v/>
          </cell>
          <cell r="AS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v>40973</v>
          </cell>
          <cell r="K212">
            <v>41153</v>
          </cell>
          <cell r="L212" t="str">
            <v/>
          </cell>
          <cell r="M212">
            <v>3024000000</v>
          </cell>
          <cell r="N212">
            <v>3024000000</v>
          </cell>
          <cell r="O212">
            <v>0.16666666666666666</v>
          </cell>
          <cell r="P212">
            <v>504000000</v>
          </cell>
          <cell r="Q212" t="str">
            <v>不要</v>
          </cell>
          <cell r="R212" t="str">
            <v/>
          </cell>
          <cell r="S212">
            <v>41029</v>
          </cell>
          <cell r="T212">
            <v>41031</v>
          </cell>
          <cell r="U212" t="str">
            <v/>
          </cell>
          <cell r="W212">
            <v>40973</v>
          </cell>
          <cell r="X212">
            <v>41153</v>
          </cell>
          <cell r="Y212" t="str">
            <v/>
          </cell>
          <cell r="Z212">
            <v>3024000000</v>
          </cell>
          <cell r="AA212">
            <v>3024000000</v>
          </cell>
          <cell r="AB212">
            <v>0.16666666666666666</v>
          </cell>
          <cell r="AC212">
            <v>504000000</v>
          </cell>
          <cell r="AD212" t="str">
            <v/>
          </cell>
          <cell r="AE212" t="str">
            <v/>
          </cell>
          <cell r="AF212" t="str">
            <v/>
          </cell>
          <cell r="AS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v>1949409000</v>
          </cell>
          <cell r="N213">
            <v>1677406000</v>
          </cell>
          <cell r="O213">
            <v>0.25</v>
          </cell>
          <cell r="P213">
            <v>419351500</v>
          </cell>
          <cell r="Q213" t="str">
            <v>要</v>
          </cell>
          <cell r="R213" t="str">
            <v>クリーンルームの扱い</v>
          </cell>
          <cell r="S213">
            <v>40975</v>
          </cell>
          <cell r="T213">
            <v>40976</v>
          </cell>
          <cell r="U213" t="str">
            <v/>
          </cell>
          <cell r="W213">
            <v>40969</v>
          </cell>
          <cell r="X213">
            <v>41364</v>
          </cell>
          <cell r="Y213" t="str">
            <v/>
          </cell>
          <cell r="Z213">
            <v>1949409000</v>
          </cell>
          <cell r="AA213">
            <v>1677406000</v>
          </cell>
          <cell r="AB213">
            <v>0.25</v>
          </cell>
          <cell r="AC213">
            <v>419351500</v>
          </cell>
          <cell r="AD213" t="str">
            <v/>
          </cell>
          <cell r="AE213" t="str">
            <v/>
          </cell>
          <cell r="AF213" t="str">
            <v/>
          </cell>
          <cell r="AS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v>1035000000</v>
          </cell>
          <cell r="N214">
            <v>635000000</v>
          </cell>
          <cell r="O214">
            <v>0.33333333333333331</v>
          </cell>
          <cell r="P214">
            <v>211666659</v>
          </cell>
          <cell r="Q214" t="str">
            <v>要</v>
          </cell>
          <cell r="R214" t="str">
            <v/>
          </cell>
          <cell r="S214">
            <v>40967</v>
          </cell>
          <cell r="T214">
            <v>40969</v>
          </cell>
          <cell r="U214" t="str">
            <v/>
          </cell>
          <cell r="W214">
            <v>40978</v>
          </cell>
          <cell r="X214">
            <v>41729</v>
          </cell>
          <cell r="Y214" t="str">
            <v/>
          </cell>
          <cell r="Z214">
            <v>1035000000</v>
          </cell>
          <cell r="AA214">
            <v>635000000</v>
          </cell>
          <cell r="AB214">
            <v>0.33333333333333331</v>
          </cell>
          <cell r="AC214">
            <v>211666659</v>
          </cell>
          <cell r="AD214" t="str">
            <v/>
          </cell>
          <cell r="AE214" t="str">
            <v/>
          </cell>
          <cell r="AF214" t="str">
            <v/>
          </cell>
          <cell r="AS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v>24355774000</v>
          </cell>
          <cell r="N215">
            <v>19184950000</v>
          </cell>
          <cell r="O215">
            <v>0.16666666666666666</v>
          </cell>
          <cell r="P215">
            <v>3197490000</v>
          </cell>
          <cell r="Q215" t="str">
            <v>要</v>
          </cell>
          <cell r="R215" t="str">
            <v>収益納付についてはMETI及びSDPで協議済み。</v>
          </cell>
          <cell r="S215">
            <v>41057</v>
          </cell>
          <cell r="T215">
            <v>41061</v>
          </cell>
          <cell r="U215" t="str">
            <v/>
          </cell>
          <cell r="W215" t="str">
            <v>交付決定日</v>
          </cell>
          <cell r="X215">
            <v>41729</v>
          </cell>
          <cell r="Y215" t="str">
            <v/>
          </cell>
          <cell r="Z215">
            <v>24355774000</v>
          </cell>
          <cell r="AA215">
            <v>19184950000</v>
          </cell>
          <cell r="AB215">
            <v>0.16666666666666666</v>
          </cell>
          <cell r="AC215">
            <v>3197490000</v>
          </cell>
          <cell r="AD215" t="str">
            <v/>
          </cell>
          <cell r="AE215" t="str">
            <v/>
          </cell>
          <cell r="AF215" t="str">
            <v/>
          </cell>
          <cell r="AS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v>3800000000</v>
          </cell>
          <cell r="N216">
            <v>1356749586</v>
          </cell>
          <cell r="O216">
            <v>0.25</v>
          </cell>
          <cell r="P216">
            <v>339187396</v>
          </cell>
          <cell r="Q216" t="str">
            <v>不要</v>
          </cell>
          <cell r="R216" t="str">
            <v/>
          </cell>
          <cell r="S216">
            <v>40961</v>
          </cell>
          <cell r="T216">
            <v>40969</v>
          </cell>
          <cell r="U216" t="str">
            <v>・会社統合に伴い、補助事業者が旭化成クラレメディカル株式会社→旭化成メディカル株式会社に変更</v>
          </cell>
          <cell r="W216">
            <v>40974</v>
          </cell>
          <cell r="X216">
            <v>41486</v>
          </cell>
          <cell r="Y216" t="str">
            <v/>
          </cell>
          <cell r="Z216">
            <v>3800000000</v>
          </cell>
          <cell r="AA216">
            <v>1356749586</v>
          </cell>
          <cell r="AB216">
            <v>0.25</v>
          </cell>
          <cell r="AC216">
            <v>339187396</v>
          </cell>
          <cell r="AD216">
            <v>40999</v>
          </cell>
          <cell r="AE216" t="str">
            <v>・計画変更（等）承認申請書
・承継承認申請書</v>
          </cell>
          <cell r="AF216" t="str">
            <v>・クラレからの株式買取に伴い、グループ内で事業統合を実施（存続会社：旭化成メディカル株式会社）</v>
          </cell>
          <cell r="AS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v>8974000000</v>
          </cell>
          <cell r="N217">
            <v>8802000000</v>
          </cell>
          <cell r="O217">
            <v>0.16666666666666666</v>
          </cell>
          <cell r="P217">
            <v>1467000000</v>
          </cell>
          <cell r="Q217" t="str">
            <v>要</v>
          </cell>
          <cell r="R217" t="str">
            <v>（2012/9/10）担保の申請についての相談対応。
近々、担当者変更の連絡がある。</v>
          </cell>
          <cell r="S217">
            <v>40991</v>
          </cell>
          <cell r="T217">
            <v>40994</v>
          </cell>
          <cell r="U217" t="str">
            <v/>
          </cell>
          <cell r="W217">
            <v>40998</v>
          </cell>
          <cell r="X217">
            <v>41729</v>
          </cell>
          <cell r="Y217" t="str">
            <v/>
          </cell>
          <cell r="Z217">
            <v>8974000000</v>
          </cell>
          <cell r="AA217">
            <v>8802000000</v>
          </cell>
          <cell r="AB217">
            <v>0.16666666666666666</v>
          </cell>
          <cell r="AC217">
            <v>1467000000</v>
          </cell>
          <cell r="AD217" t="str">
            <v/>
          </cell>
          <cell r="AE217" t="str">
            <v/>
          </cell>
          <cell r="AF217" t="str">
            <v/>
          </cell>
          <cell r="AS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v>9400000000</v>
          </cell>
          <cell r="N218">
            <v>8100000000</v>
          </cell>
          <cell r="O218">
            <v>0.33333333333333331</v>
          </cell>
          <cell r="P218">
            <v>2700000000</v>
          </cell>
          <cell r="Q218" t="str">
            <v>要確認</v>
          </cell>
          <cell r="R218" t="str">
            <v/>
          </cell>
          <cell r="S218">
            <v>40968</v>
          </cell>
          <cell r="T218">
            <v>41044</v>
          </cell>
          <cell r="U218" t="str">
            <v/>
          </cell>
          <cell r="W218">
            <v>40969</v>
          </cell>
          <cell r="X218">
            <v>41547</v>
          </cell>
          <cell r="Y218" t="str">
            <v/>
          </cell>
          <cell r="Z218">
            <v>9400000000</v>
          </cell>
          <cell r="AA218">
            <v>8100000000</v>
          </cell>
          <cell r="AB218">
            <v>0.33333333333333331</v>
          </cell>
          <cell r="AC218">
            <v>2700000000</v>
          </cell>
          <cell r="AD218" t="str">
            <v/>
          </cell>
          <cell r="AE218" t="str">
            <v/>
          </cell>
          <cell r="AF218" t="str">
            <v/>
          </cell>
          <cell r="AS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v>740000000</v>
          </cell>
          <cell r="N219">
            <v>200000000</v>
          </cell>
          <cell r="O219">
            <v>0.16666666666666666</v>
          </cell>
          <cell r="P219">
            <v>33333000</v>
          </cell>
          <cell r="Q219" t="str">
            <v>要</v>
          </cell>
          <cell r="R219" t="str">
            <v/>
          </cell>
          <cell r="S219">
            <v>40975</v>
          </cell>
          <cell r="T219">
            <v>40976</v>
          </cell>
          <cell r="U219" t="str">
            <v/>
          </cell>
          <cell r="W219">
            <v>40984</v>
          </cell>
          <cell r="X219">
            <v>41274</v>
          </cell>
          <cell r="Y219" t="str">
            <v/>
          </cell>
          <cell r="Z219">
            <v>740000000</v>
          </cell>
          <cell r="AA219">
            <v>200000000</v>
          </cell>
          <cell r="AB219">
            <v>0.16666666666666666</v>
          </cell>
          <cell r="AC219">
            <v>33333000</v>
          </cell>
          <cell r="AD219" t="str">
            <v/>
          </cell>
          <cell r="AE219" t="str">
            <v/>
          </cell>
          <cell r="AF219" t="str">
            <v/>
          </cell>
          <cell r="AS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v>41001</v>
          </cell>
          <cell r="K220">
            <v>41360</v>
          </cell>
          <cell r="L220" t="str">
            <v/>
          </cell>
          <cell r="M220">
            <v>303974960</v>
          </cell>
          <cell r="N220">
            <v>18700000</v>
          </cell>
          <cell r="O220">
            <v>0.16666666666666666</v>
          </cell>
          <cell r="P220">
            <v>3116666</v>
          </cell>
          <cell r="Q220" t="str">
            <v>要</v>
          </cell>
          <cell r="R220" t="str">
            <v>（5/15）大幅減額について、METI確認済み（※応募前に発注済みだったとのこと）</v>
          </cell>
          <cell r="S220">
            <v>41044</v>
          </cell>
          <cell r="T220">
            <v>41088</v>
          </cell>
          <cell r="U220" t="str">
            <v>バリ取り用ブラシで「粗磨き用」と「細磨き用」の両方あり。工程上両方必要なのであれば両方ともOKという判断。</v>
          </cell>
          <cell r="V220" t="str">
            <v>2012年10月で機器の設置、支払完了予定、とのこと（10/11中田）</v>
          </cell>
          <cell r="W220">
            <v>41001</v>
          </cell>
          <cell r="X220">
            <v>41360</v>
          </cell>
          <cell r="Y220" t="str">
            <v/>
          </cell>
          <cell r="Z220">
            <v>303974960</v>
          </cell>
          <cell r="AA220">
            <v>18700000</v>
          </cell>
          <cell r="AB220">
            <v>0.16666666666666666</v>
          </cell>
          <cell r="AC220">
            <v>3116666</v>
          </cell>
          <cell r="AD220" t="str">
            <v/>
          </cell>
          <cell r="AE220" t="str">
            <v/>
          </cell>
          <cell r="AF220" t="str">
            <v/>
          </cell>
          <cell r="AS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v>5427000000</v>
          </cell>
          <cell r="N221">
            <v>5077000000</v>
          </cell>
          <cell r="O221">
            <v>0.16666666666666666</v>
          </cell>
          <cell r="P221">
            <v>846166665</v>
          </cell>
          <cell r="Q221" t="str">
            <v>不要</v>
          </cell>
          <cell r="R221" t="str">
            <v/>
          </cell>
          <cell r="S221">
            <v>40977</v>
          </cell>
          <cell r="T221">
            <v>40983</v>
          </cell>
          <cell r="U221" t="str">
            <v/>
          </cell>
          <cell r="W221" t="str">
            <v>交付決定日</v>
          </cell>
          <cell r="X221">
            <v>41729</v>
          </cell>
          <cell r="Y221" t="str">
            <v/>
          </cell>
          <cell r="Z221">
            <v>5427000000</v>
          </cell>
          <cell r="AA221">
            <v>5077000000</v>
          </cell>
          <cell r="AB221">
            <v>0.16666666666666666</v>
          </cell>
          <cell r="AC221">
            <v>846166665</v>
          </cell>
          <cell r="AD221" t="str">
            <v/>
          </cell>
          <cell r="AE221" t="str">
            <v/>
          </cell>
          <cell r="AF221" t="str">
            <v/>
          </cell>
          <cell r="AS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v>41059</v>
          </cell>
          <cell r="K222">
            <v>41639</v>
          </cell>
          <cell r="L222" t="str">
            <v/>
          </cell>
          <cell r="M222">
            <v>4172700000</v>
          </cell>
          <cell r="N222">
            <v>2104113543</v>
          </cell>
          <cell r="O222">
            <v>0.16666666666666666</v>
          </cell>
          <cell r="P222">
            <v>350685582</v>
          </cell>
          <cell r="Q222" t="str">
            <v>要</v>
          </cell>
          <cell r="R222" t="str">
            <v>（6/26）減額METI確認済み（5/28メール）</v>
          </cell>
          <cell r="S222">
            <v>41057</v>
          </cell>
          <cell r="T222">
            <v>41088</v>
          </cell>
          <cell r="U222" t="str">
            <v>クリーンルーム系が多く、現場確認の必要性あり
⇒中間可能になるのは2013年春先程度</v>
          </cell>
          <cell r="W222">
            <v>41059</v>
          </cell>
          <cell r="X222">
            <v>41639</v>
          </cell>
          <cell r="Y222" t="str">
            <v/>
          </cell>
          <cell r="Z222">
            <v>4172700000</v>
          </cell>
          <cell r="AA222">
            <v>2104113543</v>
          </cell>
          <cell r="AB222">
            <v>0.16666666666666666</v>
          </cell>
          <cell r="AC222">
            <v>350685582</v>
          </cell>
          <cell r="AD222" t="str">
            <v/>
          </cell>
          <cell r="AE222" t="str">
            <v/>
          </cell>
          <cell r="AF222" t="str">
            <v/>
          </cell>
          <cell r="AS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v>2647000000</v>
          </cell>
          <cell r="N223">
            <v>2590000000</v>
          </cell>
          <cell r="O223">
            <v>0.33333333333333331</v>
          </cell>
          <cell r="P223">
            <v>863333333</v>
          </cell>
          <cell r="Q223" t="str">
            <v>不要</v>
          </cell>
          <cell r="R223" t="str">
            <v/>
          </cell>
          <cell r="S223">
            <v>40975</v>
          </cell>
          <cell r="T223">
            <v>40976</v>
          </cell>
          <cell r="U223" t="str">
            <v>グループ内での経費内訳変更の申し出あり（8/23)</v>
          </cell>
          <cell r="W223" t="str">
            <v>交付決定日</v>
          </cell>
          <cell r="X223">
            <v>41729</v>
          </cell>
          <cell r="Y223" t="str">
            <v/>
          </cell>
          <cell r="Z223">
            <v>2647000000</v>
          </cell>
          <cell r="AA223">
            <v>2590000000</v>
          </cell>
          <cell r="AB223">
            <v>0.33333333333333331</v>
          </cell>
          <cell r="AC223">
            <v>863333333</v>
          </cell>
          <cell r="AD223" t="str">
            <v/>
          </cell>
          <cell r="AE223" t="str">
            <v/>
          </cell>
          <cell r="AF223" t="str">
            <v/>
          </cell>
          <cell r="AS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v>126319000</v>
          </cell>
          <cell r="N224">
            <v>97600000</v>
          </cell>
          <cell r="O224">
            <v>0.25</v>
          </cell>
          <cell r="P224">
            <v>24400000</v>
          </cell>
          <cell r="Q224" t="str">
            <v>不要</v>
          </cell>
          <cell r="R224" t="str">
            <v/>
          </cell>
          <cell r="S224">
            <v>40980</v>
          </cell>
          <cell r="T224">
            <v>40983</v>
          </cell>
          <cell r="U224" t="str">
            <v>（10/1中田）平成24年10月1日より「日鉄住金工材株式会社」へ商号変更。書類がそろい次第、変更届をご提出頂く。</v>
          </cell>
          <cell r="W224">
            <v>40983</v>
          </cell>
          <cell r="X224">
            <v>41213</v>
          </cell>
          <cell r="Y224" t="str">
            <v/>
          </cell>
          <cell r="Z224">
            <v>126319000</v>
          </cell>
          <cell r="AA224">
            <v>97600000</v>
          </cell>
          <cell r="AB224">
            <v>0.25</v>
          </cell>
          <cell r="AC224">
            <v>24400000</v>
          </cell>
          <cell r="AD224" t="str">
            <v/>
          </cell>
          <cell r="AE224" t="str">
            <v/>
          </cell>
          <cell r="AF224" t="str">
            <v/>
          </cell>
          <cell r="AS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v>261740000</v>
          </cell>
          <cell r="N225">
            <v>145100000</v>
          </cell>
          <cell r="O225">
            <v>0.25</v>
          </cell>
          <cell r="P225">
            <v>36275000</v>
          </cell>
          <cell r="Q225" t="str">
            <v>要</v>
          </cell>
          <cell r="R225" t="str">
            <v/>
          </cell>
          <cell r="S225">
            <v>40975</v>
          </cell>
          <cell r="T225">
            <v>40976</v>
          </cell>
          <cell r="U225" t="str">
            <v/>
          </cell>
          <cell r="W225">
            <v>40994</v>
          </cell>
          <cell r="X225">
            <v>41419</v>
          </cell>
          <cell r="Y225" t="str">
            <v/>
          </cell>
          <cell r="Z225">
            <v>261740000</v>
          </cell>
          <cell r="AA225">
            <v>145100000</v>
          </cell>
          <cell r="AB225">
            <v>0.25</v>
          </cell>
          <cell r="AC225">
            <v>36275000</v>
          </cell>
          <cell r="AD225" t="str">
            <v/>
          </cell>
          <cell r="AE225" t="str">
            <v/>
          </cell>
          <cell r="AF225" t="str">
            <v/>
          </cell>
          <cell r="AS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v>62150000000</v>
          </cell>
          <cell r="N226">
            <v>39260000000</v>
          </cell>
          <cell r="O226">
            <v>0.16666666666666666</v>
          </cell>
          <cell r="P226">
            <v>6543333333</v>
          </cell>
          <cell r="Q226" t="str">
            <v>不要</v>
          </cell>
          <cell r="R226" t="str">
            <v>H26年3月末をオーバーする申請。長期となる理由書も受領済み。（METI未確認？）</v>
          </cell>
          <cell r="S226">
            <v>40980</v>
          </cell>
          <cell r="T226">
            <v>40983</v>
          </cell>
          <cell r="U226" t="str">
            <v/>
          </cell>
          <cell r="W226">
            <v>40988</v>
          </cell>
          <cell r="X226">
            <v>42094</v>
          </cell>
          <cell r="Y226" t="str">
            <v>○</v>
          </cell>
          <cell r="Z226">
            <v>62150000000</v>
          </cell>
          <cell r="AA226">
            <v>39260000000</v>
          </cell>
          <cell r="AB226">
            <v>0.16666666666666666</v>
          </cell>
          <cell r="AC226">
            <v>6543333333</v>
          </cell>
          <cell r="AD226" t="str">
            <v/>
          </cell>
          <cell r="AE226" t="str">
            <v/>
          </cell>
          <cell r="AF226" t="str">
            <v/>
          </cell>
          <cell r="AS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v>24055008000</v>
          </cell>
          <cell r="N227">
            <v>10451952000</v>
          </cell>
          <cell r="O227">
            <v>0.16666666666666666</v>
          </cell>
          <cell r="P227">
            <v>1741992000</v>
          </cell>
          <cell r="Q227" t="str">
            <v>要</v>
          </cell>
          <cell r="R227" t="str">
            <v>・H26年3月末をオーバーする申請。長期となる理由書も受領済み。（METI未確認？）</v>
          </cell>
          <cell r="S227">
            <v>41044</v>
          </cell>
          <cell r="T227">
            <v>41044</v>
          </cell>
          <cell r="U227" t="str">
            <v/>
          </cell>
          <cell r="W227">
            <v>41153</v>
          </cell>
          <cell r="X227">
            <v>42004</v>
          </cell>
          <cell r="Y227" t="str">
            <v>○</v>
          </cell>
          <cell r="Z227">
            <v>24055008000</v>
          </cell>
          <cell r="AA227">
            <v>10451952000</v>
          </cell>
          <cell r="AB227">
            <v>0.16666666666666666</v>
          </cell>
          <cell r="AC227">
            <v>1741992000</v>
          </cell>
          <cell r="AD227" t="str">
            <v/>
          </cell>
          <cell r="AE227" t="str">
            <v/>
          </cell>
          <cell r="AF227" t="str">
            <v/>
          </cell>
          <cell r="AS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v>1500000000</v>
          </cell>
          <cell r="N228">
            <v>1500000000</v>
          </cell>
          <cell r="O228">
            <v>0.33333333333333331</v>
          </cell>
          <cell r="P228">
            <v>500000000</v>
          </cell>
          <cell r="Q228" t="str">
            <v>不要</v>
          </cell>
          <cell r="R228" t="str">
            <v/>
          </cell>
          <cell r="S228">
            <v>40967</v>
          </cell>
          <cell r="T228">
            <v>40969</v>
          </cell>
          <cell r="U228" t="str">
            <v/>
          </cell>
          <cell r="W228">
            <v>40969</v>
          </cell>
          <cell r="X228">
            <v>41638</v>
          </cell>
          <cell r="Y228" t="str">
            <v/>
          </cell>
          <cell r="Z228">
            <v>1500000000</v>
          </cell>
          <cell r="AA228">
            <v>1500000000</v>
          </cell>
          <cell r="AB228">
            <v>0.33333333333333331</v>
          </cell>
          <cell r="AC228">
            <v>500000000</v>
          </cell>
          <cell r="AD228" t="str">
            <v/>
          </cell>
          <cell r="AE228" t="str">
            <v/>
          </cell>
          <cell r="AF228" t="str">
            <v/>
          </cell>
          <cell r="AS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t="str">
            <v/>
          </cell>
          <cell r="O229">
            <v>0.33333333333333331</v>
          </cell>
          <cell r="P229" t="str">
            <v/>
          </cell>
          <cell r="Q229" t="str">
            <v/>
          </cell>
          <cell r="R229" t="str">
            <v/>
          </cell>
          <cell r="S229" t="str">
            <v/>
          </cell>
          <cell r="T229" t="str">
            <v/>
          </cell>
          <cell r="U229" t="str">
            <v/>
          </cell>
          <cell r="W229" t="str">
            <v/>
          </cell>
          <cell r="X229" t="str">
            <v/>
          </cell>
          <cell r="Y229" t="str">
            <v/>
          </cell>
          <cell r="Z229" t="str">
            <v/>
          </cell>
          <cell r="AA229" t="str">
            <v/>
          </cell>
          <cell r="AB229">
            <v>0.33333333333333331</v>
          </cell>
          <cell r="AC229" t="str">
            <v/>
          </cell>
          <cell r="AD229" t="str">
            <v/>
          </cell>
          <cell r="AE229" t="str">
            <v/>
          </cell>
          <cell r="AF229" t="str">
            <v/>
          </cell>
          <cell r="AS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v>18000000000</v>
          </cell>
          <cell r="N230">
            <v>6900000000</v>
          </cell>
          <cell r="O230">
            <v>0.16666666666666666</v>
          </cell>
          <cell r="P230">
            <v>1150000000</v>
          </cell>
          <cell r="Q230" t="str">
            <v>不要</v>
          </cell>
          <cell r="R230" t="str">
            <v/>
          </cell>
          <cell r="S230">
            <v>41015</v>
          </cell>
          <cell r="T230">
            <v>41016</v>
          </cell>
          <cell r="U230" t="str">
            <v/>
          </cell>
          <cell r="W230">
            <v>40994</v>
          </cell>
          <cell r="X230">
            <v>41729</v>
          </cell>
          <cell r="Y230" t="str">
            <v/>
          </cell>
          <cell r="Z230">
            <v>18000000000</v>
          </cell>
          <cell r="AA230">
            <v>6900000000</v>
          </cell>
          <cell r="AB230">
            <v>0.16666666666666666</v>
          </cell>
          <cell r="AC230">
            <v>1150000000</v>
          </cell>
          <cell r="AD230" t="str">
            <v/>
          </cell>
          <cell r="AE230" t="str">
            <v/>
          </cell>
          <cell r="AF230" t="str">
            <v/>
          </cell>
          <cell r="AS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v>41030</v>
          </cell>
          <cell r="K231">
            <v>41455</v>
          </cell>
          <cell r="L231" t="str">
            <v/>
          </cell>
          <cell r="M231">
            <v>150000000</v>
          </cell>
          <cell r="N231">
            <v>150000000</v>
          </cell>
          <cell r="O231">
            <v>0.33333333333333331</v>
          </cell>
          <cell r="P231">
            <v>50000000</v>
          </cell>
          <cell r="Q231" t="str">
            <v>要</v>
          </cell>
          <cell r="R231" t="str">
            <v>・減額についてはMETI確認済み</v>
          </cell>
          <cell r="S231">
            <v>41044</v>
          </cell>
          <cell r="T231">
            <v>41044</v>
          </cell>
          <cell r="U231" t="str">
            <v/>
          </cell>
          <cell r="W231">
            <v>41030</v>
          </cell>
          <cell r="X231">
            <v>41455</v>
          </cell>
          <cell r="Y231" t="str">
            <v/>
          </cell>
          <cell r="Z231">
            <v>150000000</v>
          </cell>
          <cell r="AA231">
            <v>150000000</v>
          </cell>
          <cell r="AB231">
            <v>0.33333333333333331</v>
          </cell>
          <cell r="AC231">
            <v>50000000</v>
          </cell>
          <cell r="AD231" t="str">
            <v/>
          </cell>
          <cell r="AE231" t="str">
            <v/>
          </cell>
          <cell r="AF231" t="str">
            <v/>
          </cell>
          <cell r="AS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v>41061</v>
          </cell>
          <cell r="K232">
            <v>41723</v>
          </cell>
          <cell r="L232" t="str">
            <v/>
          </cell>
          <cell r="M232">
            <v>690000000</v>
          </cell>
          <cell r="N232">
            <v>690000000</v>
          </cell>
          <cell r="O232">
            <v>0.16666666666666666</v>
          </cell>
          <cell r="P232">
            <v>115000000</v>
          </cell>
          <cell r="Q232" t="str">
            <v>不要</v>
          </cell>
          <cell r="R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S232">
            <v>41172</v>
          </cell>
          <cell r="T232">
            <v>41176</v>
          </cell>
          <cell r="U232" t="str">
            <v/>
          </cell>
          <cell r="W232">
            <v>41061</v>
          </cell>
          <cell r="X232">
            <v>41723</v>
          </cell>
          <cell r="Y232" t="str">
            <v/>
          </cell>
          <cell r="Z232">
            <v>690000000</v>
          </cell>
          <cell r="AA232">
            <v>690000000</v>
          </cell>
          <cell r="AB232">
            <v>0.16666666666666666</v>
          </cell>
          <cell r="AC232">
            <v>115000000</v>
          </cell>
          <cell r="AD232" t="str">
            <v/>
          </cell>
          <cell r="AE232" t="str">
            <v/>
          </cell>
          <cell r="AF232" t="str">
            <v/>
          </cell>
          <cell r="AS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v>41091</v>
          </cell>
          <cell r="K233">
            <v>41639</v>
          </cell>
          <cell r="L233" t="str">
            <v/>
          </cell>
          <cell r="M233">
            <v>153700000</v>
          </cell>
          <cell r="N233">
            <v>153700000</v>
          </cell>
          <cell r="O233">
            <v>0.25</v>
          </cell>
          <cell r="P233">
            <v>38425000</v>
          </cell>
          <cell r="Q233" t="str">
            <v>不要</v>
          </cell>
          <cell r="R233" t="str">
            <v/>
          </cell>
          <cell r="S233">
            <v>41088</v>
          </cell>
          <cell r="T233">
            <v>41088</v>
          </cell>
          <cell r="U233" t="str">
            <v/>
          </cell>
          <cell r="W233">
            <v>41091</v>
          </cell>
          <cell r="X233">
            <v>41639</v>
          </cell>
          <cell r="Y233" t="str">
            <v/>
          </cell>
          <cell r="Z233">
            <v>153700000</v>
          </cell>
          <cell r="AA233">
            <v>153700000</v>
          </cell>
          <cell r="AB233">
            <v>0.25</v>
          </cell>
          <cell r="AC233">
            <v>38425000</v>
          </cell>
          <cell r="AD233" t="str">
            <v/>
          </cell>
          <cell r="AE233" t="str">
            <v/>
          </cell>
          <cell r="AF233" t="str">
            <v/>
          </cell>
          <cell r="AS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v>946500000</v>
          </cell>
          <cell r="N234">
            <v>946500000</v>
          </cell>
          <cell r="O234">
            <v>0.16666666666666666</v>
          </cell>
          <cell r="P234">
            <v>157749997</v>
          </cell>
          <cell r="Q234" t="str">
            <v>要</v>
          </cell>
          <cell r="R234" t="str">
            <v/>
          </cell>
          <cell r="S234">
            <v>40967</v>
          </cell>
          <cell r="T234">
            <v>40969</v>
          </cell>
          <cell r="U234" t="str">
            <v/>
          </cell>
          <cell r="W234">
            <v>40977</v>
          </cell>
          <cell r="X234">
            <v>41333</v>
          </cell>
          <cell r="Y234" t="str">
            <v/>
          </cell>
          <cell r="Z234">
            <v>946500000</v>
          </cell>
          <cell r="AA234">
            <v>946500000</v>
          </cell>
          <cell r="AB234">
            <v>0.16666666666666666</v>
          </cell>
          <cell r="AC234">
            <v>157749997</v>
          </cell>
          <cell r="AD234" t="str">
            <v/>
          </cell>
          <cell r="AE234" t="str">
            <v/>
          </cell>
          <cell r="AF234" t="str">
            <v/>
          </cell>
          <cell r="AS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v>570000000</v>
          </cell>
          <cell r="N235">
            <v>570000000</v>
          </cell>
          <cell r="O235">
            <v>0.33333333333333331</v>
          </cell>
          <cell r="P235">
            <v>190000000</v>
          </cell>
          <cell r="Q235" t="str">
            <v>要</v>
          </cell>
          <cell r="R235" t="str">
            <v/>
          </cell>
          <cell r="S235">
            <v>40975</v>
          </cell>
          <cell r="T235">
            <v>40976</v>
          </cell>
          <cell r="U235" t="str">
            <v>2012/8/23　事業完了遅れに関する事故報告書を受領</v>
          </cell>
          <cell r="W235">
            <v>40931</v>
          </cell>
          <cell r="X235">
            <v>41182</v>
          </cell>
          <cell r="Y235" t="str">
            <v/>
          </cell>
          <cell r="Z235">
            <v>570000000</v>
          </cell>
          <cell r="AA235">
            <v>570000000</v>
          </cell>
          <cell r="AB235">
            <v>0.33333333333333331</v>
          </cell>
          <cell r="AC235">
            <v>190000000</v>
          </cell>
          <cell r="AD235" t="str">
            <v/>
          </cell>
          <cell r="AE235" t="str">
            <v/>
          </cell>
          <cell r="AF235" t="str">
            <v/>
          </cell>
          <cell r="AS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交付決定日</v>
          </cell>
          <cell r="K236">
            <v>41729</v>
          </cell>
          <cell r="L236" t="str">
            <v/>
          </cell>
          <cell r="M236">
            <v>45000000000</v>
          </cell>
          <cell r="N236">
            <v>45000000000</v>
          </cell>
          <cell r="O236">
            <v>0.33333333333333331</v>
          </cell>
          <cell r="P236">
            <v>15000000000</v>
          </cell>
          <cell r="Q236" t="str">
            <v>不要</v>
          </cell>
          <cell r="R236" t="str">
            <v/>
          </cell>
          <cell r="S236">
            <v>41040</v>
          </cell>
          <cell r="T236">
            <v>41044</v>
          </cell>
          <cell r="U236" t="str">
            <v/>
          </cell>
          <cell r="W236" t="str">
            <v>交付決定日</v>
          </cell>
          <cell r="X236">
            <v>41729</v>
          </cell>
          <cell r="Y236" t="str">
            <v/>
          </cell>
          <cell r="Z236">
            <v>45000000000</v>
          </cell>
          <cell r="AA236">
            <v>45000000000</v>
          </cell>
          <cell r="AB236">
            <v>0.33333333333333331</v>
          </cell>
          <cell r="AC236">
            <v>15000000000</v>
          </cell>
          <cell r="AD236" t="str">
            <v/>
          </cell>
          <cell r="AE236" t="str">
            <v/>
          </cell>
          <cell r="AF236" t="str">
            <v/>
          </cell>
          <cell r="AS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v>675100000</v>
          </cell>
          <cell r="N237">
            <v>286600000</v>
          </cell>
          <cell r="O237">
            <v>0.33333333333333331</v>
          </cell>
          <cell r="P237">
            <v>95533333</v>
          </cell>
          <cell r="Q237" t="str">
            <v>不要</v>
          </cell>
          <cell r="R237" t="str">
            <v/>
          </cell>
          <cell r="S237">
            <v>40975</v>
          </cell>
          <cell r="T237">
            <v>40976</v>
          </cell>
          <cell r="U237" t="str">
            <v/>
          </cell>
          <cell r="W237">
            <v>41000</v>
          </cell>
          <cell r="X237">
            <v>41729</v>
          </cell>
          <cell r="Y237" t="str">
            <v/>
          </cell>
          <cell r="Z237">
            <v>675100000</v>
          </cell>
          <cell r="AA237">
            <v>286600000</v>
          </cell>
          <cell r="AB237">
            <v>0.33333333333333331</v>
          </cell>
          <cell r="AC237">
            <v>95533333</v>
          </cell>
          <cell r="AD237" t="str">
            <v/>
          </cell>
          <cell r="AE237" t="str">
            <v/>
          </cell>
          <cell r="AF237" t="str">
            <v/>
          </cell>
          <cell r="AS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v>1200000000</v>
          </cell>
          <cell r="N238">
            <v>1200000000</v>
          </cell>
          <cell r="O238">
            <v>0.25</v>
          </cell>
          <cell r="P238">
            <v>300000000</v>
          </cell>
          <cell r="Q238" t="str">
            <v>要</v>
          </cell>
          <cell r="R238" t="str">
            <v/>
          </cell>
          <cell r="S238">
            <v>40966</v>
          </cell>
          <cell r="T238">
            <v>40969</v>
          </cell>
          <cell r="U238" t="str">
            <v>７～8月に中間検査希望</v>
          </cell>
          <cell r="W238">
            <v>40968</v>
          </cell>
          <cell r="X238">
            <v>41670</v>
          </cell>
          <cell r="Y238" t="str">
            <v/>
          </cell>
          <cell r="Z238">
            <v>1200000000</v>
          </cell>
          <cell r="AA238">
            <v>1200000000</v>
          </cell>
          <cell r="AB238">
            <v>0.25</v>
          </cell>
          <cell r="AC238">
            <v>300000000</v>
          </cell>
          <cell r="AD238" t="str">
            <v/>
          </cell>
          <cell r="AE238" t="str">
            <v/>
          </cell>
          <cell r="AF238" t="str">
            <v/>
          </cell>
          <cell r="AS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v>672074000</v>
          </cell>
          <cell r="N239">
            <v>672074000</v>
          </cell>
          <cell r="O239">
            <v>0.16666666666666666</v>
          </cell>
          <cell r="P239">
            <v>112000000</v>
          </cell>
          <cell r="Q239" t="str">
            <v>要</v>
          </cell>
          <cell r="R239" t="str">
            <v/>
          </cell>
          <cell r="S239">
            <v>40961</v>
          </cell>
          <cell r="T239">
            <v>40969</v>
          </cell>
          <cell r="U239" t="str">
            <v/>
          </cell>
          <cell r="W239">
            <v>40969</v>
          </cell>
          <cell r="X239">
            <v>41364</v>
          </cell>
          <cell r="Y239" t="str">
            <v/>
          </cell>
          <cell r="Z239">
            <v>672074000</v>
          </cell>
          <cell r="AA239">
            <v>672074000</v>
          </cell>
          <cell r="AB239">
            <v>0.16666666666666666</v>
          </cell>
          <cell r="AC239">
            <v>112000000</v>
          </cell>
          <cell r="AD239" t="str">
            <v/>
          </cell>
          <cell r="AE239" t="str">
            <v/>
          </cell>
          <cell r="AF239" t="str">
            <v/>
          </cell>
          <cell r="AS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v>7532456000</v>
          </cell>
          <cell r="N240">
            <v>2746200000</v>
          </cell>
          <cell r="O240">
            <v>0.16666666666666666</v>
          </cell>
          <cell r="P240">
            <v>457700000</v>
          </cell>
          <cell r="Q240" t="str">
            <v>不要</v>
          </cell>
          <cell r="R240" t="str">
            <v/>
          </cell>
          <cell r="S240">
            <v>40991</v>
          </cell>
          <cell r="T240">
            <v>40994</v>
          </cell>
          <cell r="U240" t="str">
            <v/>
          </cell>
          <cell r="W240">
            <v>40969</v>
          </cell>
          <cell r="X240">
            <v>41547</v>
          </cell>
          <cell r="Y240" t="str">
            <v/>
          </cell>
          <cell r="Z240">
            <v>7532456000</v>
          </cell>
          <cell r="AA240">
            <v>2746200000</v>
          </cell>
          <cell r="AB240">
            <v>0.16666666666666666</v>
          </cell>
          <cell r="AC240">
            <v>457700000</v>
          </cell>
          <cell r="AD240" t="str">
            <v/>
          </cell>
          <cell r="AE240" t="str">
            <v/>
          </cell>
          <cell r="AF240" t="str">
            <v/>
          </cell>
          <cell r="AS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v>41182</v>
          </cell>
          <cell r="K241">
            <v>41659</v>
          </cell>
          <cell r="L241" t="str">
            <v/>
          </cell>
          <cell r="M241">
            <v>3600000000</v>
          </cell>
          <cell r="N241">
            <v>2720000000</v>
          </cell>
          <cell r="O241">
            <v>0.33333333333333331</v>
          </cell>
          <cell r="P241">
            <v>906666666</v>
          </cell>
          <cell r="Q241" t="str">
            <v>要</v>
          </cell>
          <cell r="R241" t="str">
            <v/>
          </cell>
          <cell r="S241">
            <v>41182</v>
          </cell>
          <cell r="T241">
            <v>41204</v>
          </cell>
          <cell r="U241" t="str">
            <v/>
          </cell>
          <cell r="W241">
            <v>41182</v>
          </cell>
          <cell r="X241">
            <v>41659</v>
          </cell>
          <cell r="Y241" t="str">
            <v/>
          </cell>
          <cell r="Z241">
            <v>3600000000</v>
          </cell>
          <cell r="AA241">
            <v>2720000000</v>
          </cell>
          <cell r="AB241">
            <v>0.33333333333333331</v>
          </cell>
          <cell r="AC241">
            <v>906666666</v>
          </cell>
          <cell r="AD241" t="str">
            <v/>
          </cell>
          <cell r="AE241" t="str">
            <v/>
          </cell>
          <cell r="AF241" t="str">
            <v/>
          </cell>
          <cell r="AS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v>41334</v>
          </cell>
          <cell r="K242">
            <v>41729</v>
          </cell>
          <cell r="L242" t="str">
            <v/>
          </cell>
          <cell r="M242">
            <v>1800000000</v>
          </cell>
          <cell r="N242">
            <v>1362000000</v>
          </cell>
          <cell r="O242">
            <v>0.16666666666666666</v>
          </cell>
          <cell r="P242">
            <v>227000000</v>
          </cell>
          <cell r="Q242" t="str">
            <v>要</v>
          </cell>
          <cell r="R242" t="str">
            <v/>
          </cell>
          <cell r="S242">
            <v>41088</v>
          </cell>
          <cell r="T242">
            <v>41088</v>
          </cell>
          <cell r="U242" t="str">
            <v>・7/10辞退連絡あり。</v>
          </cell>
          <cell r="W242">
            <v>41334</v>
          </cell>
          <cell r="X242">
            <v>41729</v>
          </cell>
          <cell r="Y242" t="str">
            <v/>
          </cell>
          <cell r="Z242">
            <v>1800000000</v>
          </cell>
          <cell r="AA242">
            <v>1362000000</v>
          </cell>
          <cell r="AB242">
            <v>0.16666666666666666</v>
          </cell>
          <cell r="AC242">
            <v>227000000</v>
          </cell>
          <cell r="AD242" t="str">
            <v/>
          </cell>
          <cell r="AE242" t="str">
            <v/>
          </cell>
          <cell r="AF242" t="str">
            <v/>
          </cell>
          <cell r="AS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v>41000</v>
          </cell>
          <cell r="K243">
            <v>42094</v>
          </cell>
          <cell r="L243" t="str">
            <v>○</v>
          </cell>
          <cell r="M243">
            <v>40100000000</v>
          </cell>
          <cell r="N243">
            <v>32100000000</v>
          </cell>
          <cell r="O243">
            <v>0.25</v>
          </cell>
          <cell r="P243">
            <v>8025000000</v>
          </cell>
          <cell r="Q243" t="str">
            <v>不要</v>
          </cell>
          <cell r="R243" t="str">
            <v>事業終了がH26.3.31以降の案件。2012/4/19METI連絡済み。</v>
          </cell>
          <cell r="S243">
            <v>41029</v>
          </cell>
          <cell r="T243">
            <v>41031</v>
          </cell>
          <cell r="U243" t="str">
            <v/>
          </cell>
          <cell r="W243">
            <v>41000</v>
          </cell>
          <cell r="X243">
            <v>42094</v>
          </cell>
          <cell r="Y243" t="str">
            <v>○</v>
          </cell>
          <cell r="Z243">
            <v>40100000000</v>
          </cell>
          <cell r="AA243">
            <v>32100000000</v>
          </cell>
          <cell r="AB243">
            <v>0.25</v>
          </cell>
          <cell r="AC243">
            <v>8025000000</v>
          </cell>
          <cell r="AD243" t="str">
            <v/>
          </cell>
          <cell r="AE243" t="str">
            <v/>
          </cell>
          <cell r="AF243" t="str">
            <v/>
          </cell>
          <cell r="AS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v>48171000000</v>
          </cell>
          <cell r="N244">
            <v>39454000000</v>
          </cell>
          <cell r="O244">
            <v>0.16666666666666666</v>
          </cell>
          <cell r="P244">
            <v>6575666666</v>
          </cell>
          <cell r="Q244" t="str">
            <v>不要</v>
          </cell>
          <cell r="R244" t="str">
            <v>完了日の件について理由書をお書きいただくよう依頼中→理由書をMETI田枝さんに送付（4/17）</v>
          </cell>
          <cell r="S244">
            <v>40966</v>
          </cell>
          <cell r="T244">
            <v>40969</v>
          </cell>
          <cell r="U244" t="str">
            <v/>
          </cell>
          <cell r="W244">
            <v>41183</v>
          </cell>
          <cell r="X244">
            <v>42004</v>
          </cell>
          <cell r="Y244" t="str">
            <v>○</v>
          </cell>
          <cell r="Z244">
            <v>48171000000</v>
          </cell>
          <cell r="AA244">
            <v>39454000000</v>
          </cell>
          <cell r="AB244">
            <v>0.16666666666666666</v>
          </cell>
          <cell r="AC244">
            <v>6575666666</v>
          </cell>
          <cell r="AD244" t="str">
            <v/>
          </cell>
          <cell r="AE244" t="str">
            <v/>
          </cell>
          <cell r="AF244" t="str">
            <v/>
          </cell>
          <cell r="AS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v>127000000</v>
          </cell>
          <cell r="N245">
            <v>120000000</v>
          </cell>
          <cell r="O245">
            <v>0.16666666666666666</v>
          </cell>
          <cell r="P245">
            <v>20000000</v>
          </cell>
          <cell r="Q245" t="str">
            <v>不要</v>
          </cell>
          <cell r="R245" t="str">
            <v/>
          </cell>
          <cell r="S245">
            <v>40966</v>
          </cell>
          <cell r="T245">
            <v>40969</v>
          </cell>
          <cell r="U245" t="str">
            <v/>
          </cell>
          <cell r="W245">
            <v>40973</v>
          </cell>
          <cell r="X245">
            <v>41182</v>
          </cell>
          <cell r="Y245" t="str">
            <v/>
          </cell>
          <cell r="Z245">
            <v>127000000</v>
          </cell>
          <cell r="AA245">
            <v>120000000</v>
          </cell>
          <cell r="AB245">
            <v>0.16666666666666666</v>
          </cell>
          <cell r="AC245">
            <v>20000000</v>
          </cell>
          <cell r="AD245" t="str">
            <v/>
          </cell>
          <cell r="AE245" t="str">
            <v/>
          </cell>
          <cell r="AF245" t="str">
            <v/>
          </cell>
          <cell r="AS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v>351500000</v>
          </cell>
          <cell r="N246">
            <v>287500000</v>
          </cell>
          <cell r="O246">
            <v>0.16666666666666666</v>
          </cell>
          <cell r="P246">
            <v>47916663</v>
          </cell>
          <cell r="Q246" t="str">
            <v>不要</v>
          </cell>
          <cell r="R246" t="str">
            <v/>
          </cell>
          <cell r="S246">
            <v>40975</v>
          </cell>
          <cell r="T246">
            <v>40976</v>
          </cell>
          <cell r="U246" t="str">
            <v/>
          </cell>
          <cell r="W246">
            <v>40969</v>
          </cell>
          <cell r="X246">
            <v>41305</v>
          </cell>
          <cell r="Y246" t="str">
            <v/>
          </cell>
          <cell r="Z246">
            <v>351500000</v>
          </cell>
          <cell r="AA246">
            <v>287500000</v>
          </cell>
          <cell r="AB246">
            <v>0.16666666666666666</v>
          </cell>
          <cell r="AC246">
            <v>47916663</v>
          </cell>
          <cell r="AD246" t="str">
            <v/>
          </cell>
          <cell r="AE246" t="str">
            <v/>
          </cell>
          <cell r="AF246" t="str">
            <v/>
          </cell>
          <cell r="AS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v>697469080</v>
          </cell>
          <cell r="N247">
            <v>697469080</v>
          </cell>
          <cell r="O247">
            <v>0.5</v>
          </cell>
          <cell r="P247">
            <v>348734540</v>
          </cell>
          <cell r="Q247" t="str">
            <v>要</v>
          </cell>
          <cell r="R247" t="str">
            <v>実質的にEIFの単独事業。EIFは2011年12月設立のため、H23年度決算見込みのみ見て判断。黒字のため、収益納付要と判断。</v>
          </cell>
          <cell r="S247">
            <v>41002</v>
          </cell>
          <cell r="T247">
            <v>41003</v>
          </cell>
          <cell r="U247" t="str">
            <v/>
          </cell>
          <cell r="W247">
            <v>41001</v>
          </cell>
          <cell r="X247">
            <v>41105</v>
          </cell>
          <cell r="Y247" t="str">
            <v/>
          </cell>
          <cell r="Z247">
            <v>697469080</v>
          </cell>
          <cell r="AA247">
            <v>697469080</v>
          </cell>
          <cell r="AB247">
            <v>0.5</v>
          </cell>
          <cell r="AC247">
            <v>348734540</v>
          </cell>
          <cell r="AD247" t="str">
            <v/>
          </cell>
          <cell r="AE247" t="str">
            <v/>
          </cell>
          <cell r="AF247" t="str">
            <v/>
          </cell>
          <cell r="AS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v>21318000000</v>
          </cell>
          <cell r="N248">
            <v>18147000000</v>
          </cell>
          <cell r="O248">
            <v>0.16666666666666666</v>
          </cell>
          <cell r="P248">
            <v>3024500000</v>
          </cell>
          <cell r="Q248" t="str">
            <v>不要</v>
          </cell>
          <cell r="R248" t="str">
            <v/>
          </cell>
          <cell r="S248">
            <v>41002</v>
          </cell>
          <cell r="T248">
            <v>41003</v>
          </cell>
          <cell r="U248" t="str">
            <v/>
          </cell>
          <cell r="W248">
            <v>40905</v>
          </cell>
          <cell r="X248">
            <v>41729</v>
          </cell>
          <cell r="Y248" t="str">
            <v/>
          </cell>
          <cell r="Z248">
            <v>21318000000</v>
          </cell>
          <cell r="AA248">
            <v>18147000000</v>
          </cell>
          <cell r="AB248">
            <v>0.16666666666666666</v>
          </cell>
          <cell r="AC248">
            <v>3024500000</v>
          </cell>
          <cell r="AD248" t="str">
            <v/>
          </cell>
          <cell r="AE248" t="str">
            <v/>
          </cell>
          <cell r="AF248" t="str">
            <v/>
          </cell>
          <cell r="AS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v>41061</v>
          </cell>
          <cell r="K249">
            <v>41729</v>
          </cell>
          <cell r="L249" t="str">
            <v/>
          </cell>
          <cell r="M249">
            <v>306000000</v>
          </cell>
          <cell r="N249">
            <v>306000000</v>
          </cell>
          <cell r="O249">
            <v>0.66666666666666663</v>
          </cell>
          <cell r="P249">
            <v>204000000</v>
          </cell>
          <cell r="Q249" t="str">
            <v>不要</v>
          </cell>
          <cell r="R249" t="str">
            <v>矢﨑は交付決定通知書未発送の可能性あり･･･</v>
          </cell>
          <cell r="S249">
            <v>41075</v>
          </cell>
          <cell r="T249">
            <v>41078</v>
          </cell>
          <cell r="U249" t="str">
            <v/>
          </cell>
          <cell r="W249">
            <v>41061</v>
          </cell>
          <cell r="X249">
            <v>41729</v>
          </cell>
          <cell r="Y249" t="str">
            <v/>
          </cell>
          <cell r="Z249">
            <v>306000000</v>
          </cell>
          <cell r="AA249">
            <v>306000000</v>
          </cell>
          <cell r="AB249">
            <v>0.66666666666666663</v>
          </cell>
          <cell r="AC249">
            <v>204000000</v>
          </cell>
          <cell r="AD249" t="str">
            <v/>
          </cell>
          <cell r="AE249" t="str">
            <v/>
          </cell>
          <cell r="AF249" t="str">
            <v/>
          </cell>
          <cell r="AS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t="str">
            <v/>
          </cell>
          <cell r="K250" t="str">
            <v/>
          </cell>
          <cell r="L250" t="str">
            <v/>
          </cell>
          <cell r="M250" t="str">
            <v/>
          </cell>
          <cell r="N250" t="str">
            <v/>
          </cell>
          <cell r="O250">
            <v>0.5</v>
          </cell>
          <cell r="P250" t="str">
            <v/>
          </cell>
          <cell r="Q250" t="str">
            <v/>
          </cell>
          <cell r="R250" t="str">
            <v/>
          </cell>
          <cell r="S250" t="str">
            <v/>
          </cell>
          <cell r="T250" t="str">
            <v/>
          </cell>
          <cell r="U250" t="str">
            <v/>
          </cell>
          <cell r="W250" t="str">
            <v/>
          </cell>
          <cell r="X250" t="str">
            <v/>
          </cell>
          <cell r="Y250" t="str">
            <v/>
          </cell>
          <cell r="Z250" t="str">
            <v/>
          </cell>
          <cell r="AA250" t="str">
            <v/>
          </cell>
          <cell r="AB250">
            <v>0.5</v>
          </cell>
          <cell r="AC250" t="str">
            <v/>
          </cell>
          <cell r="AD250" t="str">
            <v/>
          </cell>
          <cell r="AE250" t="str">
            <v/>
          </cell>
          <cell r="AF250" t="str">
            <v/>
          </cell>
          <cell r="AS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41141</v>
          </cell>
          <cell r="K251">
            <v>41547</v>
          </cell>
          <cell r="L251" t="str">
            <v/>
          </cell>
          <cell r="M251">
            <v>3106000000</v>
          </cell>
          <cell r="N251">
            <v>2133000000</v>
          </cell>
          <cell r="O251">
            <v>0.16666666666666666</v>
          </cell>
          <cell r="P251">
            <v>355500000</v>
          </cell>
          <cell r="Q251" t="str">
            <v>不要</v>
          </cell>
          <cell r="R251" t="str">
            <v/>
          </cell>
          <cell r="S251">
            <v>41141</v>
          </cell>
          <cell r="T251">
            <v>41152</v>
          </cell>
          <cell r="U251" t="str">
            <v/>
          </cell>
          <cell r="W251">
            <v>41141</v>
          </cell>
          <cell r="X251">
            <v>41547</v>
          </cell>
          <cell r="Y251" t="str">
            <v/>
          </cell>
          <cell r="Z251">
            <v>3106000000</v>
          </cell>
          <cell r="AA251">
            <v>2133000000</v>
          </cell>
          <cell r="AB251">
            <v>0.16666666666666666</v>
          </cell>
          <cell r="AC251">
            <v>355500000</v>
          </cell>
          <cell r="AD251" t="str">
            <v/>
          </cell>
          <cell r="AE251" t="str">
            <v/>
          </cell>
          <cell r="AF251" t="str">
            <v/>
          </cell>
          <cell r="AS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
          </cell>
          <cell r="K252" t="str">
            <v/>
          </cell>
          <cell r="L252" t="str">
            <v/>
          </cell>
          <cell r="M252" t="str">
            <v/>
          </cell>
          <cell r="N252" t="str">
            <v/>
          </cell>
          <cell r="O252">
            <v>0.25</v>
          </cell>
          <cell r="P252" t="str">
            <v/>
          </cell>
          <cell r="Q252" t="str">
            <v/>
          </cell>
          <cell r="R252" t="str">
            <v>対象外経費についての精査等で時間を要している。現状をメールで早急に報告する（先方：高木さん、H24.10.25）→高本が電話確認。</v>
          </cell>
          <cell r="S252" t="str">
            <v/>
          </cell>
          <cell r="T252" t="str">
            <v/>
          </cell>
          <cell r="U252" t="str">
            <v/>
          </cell>
          <cell r="W252" t="str">
            <v/>
          </cell>
          <cell r="X252" t="str">
            <v/>
          </cell>
          <cell r="Y252" t="str">
            <v/>
          </cell>
          <cell r="Z252" t="str">
            <v/>
          </cell>
          <cell r="AA252" t="str">
            <v/>
          </cell>
          <cell r="AB252">
            <v>0.25</v>
          </cell>
          <cell r="AC252" t="str">
            <v/>
          </cell>
          <cell r="AD252" t="str">
            <v/>
          </cell>
          <cell r="AE252" t="str">
            <v/>
          </cell>
          <cell r="AF252" t="str">
            <v/>
          </cell>
          <cell r="AS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v>
          </cell>
          <cell r="G253" t="str">
            <v>中小企業</v>
          </cell>
          <cell r="H253" t="str">
            <v>宮田</v>
          </cell>
          <cell r="I253" t="str">
            <v>中間</v>
          </cell>
          <cell r="J253">
            <v>41131</v>
          </cell>
          <cell r="K253">
            <v>41729</v>
          </cell>
          <cell r="L253" t="str">
            <v/>
          </cell>
          <cell r="M253">
            <v>382700000</v>
          </cell>
          <cell r="N253">
            <v>266700000</v>
          </cell>
          <cell r="O253">
            <v>0.4</v>
          </cell>
          <cell r="P253">
            <v>106680000</v>
          </cell>
          <cell r="Q253" t="str">
            <v>不要</v>
          </cell>
          <cell r="R253" t="str">
            <v/>
          </cell>
          <cell r="S253">
            <v>41137</v>
          </cell>
          <cell r="T253">
            <v>41159</v>
          </cell>
          <cell r="U253" t="str">
            <v/>
          </cell>
          <cell r="W253">
            <v>41131</v>
          </cell>
          <cell r="X253">
            <v>41729</v>
          </cell>
          <cell r="Y253" t="str">
            <v/>
          </cell>
          <cell r="Z253">
            <v>382700000</v>
          </cell>
          <cell r="AA253">
            <v>266700000</v>
          </cell>
          <cell r="AB253">
            <v>0.4</v>
          </cell>
          <cell r="AC253">
            <v>106680000</v>
          </cell>
          <cell r="AD253" t="str">
            <v/>
          </cell>
          <cell r="AE253" t="str">
            <v/>
          </cell>
          <cell r="AF253" t="str">
            <v/>
          </cell>
          <cell r="AS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t="str">
            <v/>
          </cell>
          <cell r="K254" t="str">
            <v/>
          </cell>
          <cell r="L254" t="str">
            <v/>
          </cell>
          <cell r="M254" t="str">
            <v/>
          </cell>
          <cell r="N254" t="str">
            <v/>
          </cell>
          <cell r="O254">
            <v>0.16666666666666666</v>
          </cell>
          <cell r="P254" t="str">
            <v/>
          </cell>
          <cell r="Q254" t="str">
            <v/>
          </cell>
          <cell r="R254" t="str">
            <v>H27.3までの期間延長を希望
ＭＥＴＩに理由書を確認中（9/24梶野さんから）</v>
          </cell>
          <cell r="S254" t="str">
            <v/>
          </cell>
          <cell r="T254" t="str">
            <v/>
          </cell>
          <cell r="U254" t="str">
            <v>期間延長予定のため。理由書作成を依頼（9/24）</v>
          </cell>
          <cell r="W254" t="str">
            <v/>
          </cell>
          <cell r="X254" t="str">
            <v/>
          </cell>
          <cell r="Y254" t="str">
            <v/>
          </cell>
          <cell r="Z254" t="str">
            <v/>
          </cell>
          <cell r="AA254" t="str">
            <v/>
          </cell>
          <cell r="AB254">
            <v>0.16666666666666666</v>
          </cell>
          <cell r="AC254" t="str">
            <v/>
          </cell>
          <cell r="AD254" t="str">
            <v/>
          </cell>
          <cell r="AE254" t="str">
            <v/>
          </cell>
          <cell r="AF254" t="str">
            <v/>
          </cell>
          <cell r="AS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t="str">
            <v/>
          </cell>
          <cell r="K255" t="str">
            <v/>
          </cell>
          <cell r="L255" t="str">
            <v/>
          </cell>
          <cell r="M255" t="str">
            <v/>
          </cell>
          <cell r="N255" t="str">
            <v/>
          </cell>
          <cell r="O255">
            <v>0.25</v>
          </cell>
          <cell r="P255" t="str">
            <v/>
          </cell>
          <cell r="Q255" t="str">
            <v/>
          </cell>
          <cell r="R255" t="str">
            <v/>
          </cell>
          <cell r="S255" t="str">
            <v/>
          </cell>
          <cell r="T255" t="str">
            <v/>
          </cell>
          <cell r="U255" t="str">
            <v/>
          </cell>
          <cell r="W255" t="str">
            <v/>
          </cell>
          <cell r="X255" t="str">
            <v/>
          </cell>
          <cell r="Y255" t="str">
            <v/>
          </cell>
          <cell r="Z255" t="str">
            <v/>
          </cell>
          <cell r="AA255" t="str">
            <v/>
          </cell>
          <cell r="AB255">
            <v>0.25</v>
          </cell>
          <cell r="AC255" t="str">
            <v/>
          </cell>
          <cell r="AD255" t="str">
            <v/>
          </cell>
          <cell r="AE255" t="str">
            <v/>
          </cell>
          <cell r="AF255" t="str">
            <v/>
          </cell>
          <cell r="AS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41148</v>
          </cell>
          <cell r="K256">
            <v>41639</v>
          </cell>
          <cell r="L256" t="str">
            <v/>
          </cell>
          <cell r="M256">
            <v>853455000</v>
          </cell>
          <cell r="N256">
            <v>627444000</v>
          </cell>
          <cell r="O256">
            <v>0.4</v>
          </cell>
          <cell r="P256">
            <v>250977600</v>
          </cell>
          <cell r="Q256" t="str">
            <v>要</v>
          </cell>
          <cell r="R256" t="str">
            <v>・応募時点からの減額については、METI吉川様確認済み</v>
          </cell>
          <cell r="S256">
            <v>41148</v>
          </cell>
          <cell r="T256">
            <v>41173</v>
          </cell>
          <cell r="U256" t="str">
            <v/>
          </cell>
          <cell r="W256">
            <v>41148</v>
          </cell>
          <cell r="X256">
            <v>41639</v>
          </cell>
          <cell r="Y256" t="str">
            <v/>
          </cell>
          <cell r="Z256">
            <v>853455000</v>
          </cell>
          <cell r="AA256">
            <v>627444000</v>
          </cell>
          <cell r="AB256">
            <v>0.4</v>
          </cell>
          <cell r="AC256">
            <v>250977600</v>
          </cell>
          <cell r="AD256" t="str">
            <v/>
          </cell>
          <cell r="AE256" t="str">
            <v/>
          </cell>
          <cell r="AF256" t="str">
            <v/>
          </cell>
          <cell r="AS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41136</v>
          </cell>
          <cell r="K257">
            <v>41333</v>
          </cell>
          <cell r="L257" t="str">
            <v/>
          </cell>
          <cell r="M257">
            <v>167400000</v>
          </cell>
          <cell r="N257">
            <v>167400000</v>
          </cell>
          <cell r="O257">
            <v>0.4</v>
          </cell>
          <cell r="P257">
            <v>66960000</v>
          </cell>
          <cell r="Q257" t="str">
            <v>要</v>
          </cell>
          <cell r="R257" t="str">
            <v/>
          </cell>
          <cell r="S257">
            <v>41136</v>
          </cell>
          <cell r="T257">
            <v>41145</v>
          </cell>
          <cell r="U257" t="str">
            <v/>
          </cell>
          <cell r="W257">
            <v>41136</v>
          </cell>
          <cell r="X257">
            <v>41333</v>
          </cell>
          <cell r="Y257" t="str">
            <v/>
          </cell>
          <cell r="Z257">
            <v>167400000</v>
          </cell>
          <cell r="AA257">
            <v>167400000</v>
          </cell>
          <cell r="AB257">
            <v>0.4</v>
          </cell>
          <cell r="AC257">
            <v>66960000</v>
          </cell>
          <cell r="AD257" t="str">
            <v/>
          </cell>
          <cell r="AE257" t="str">
            <v/>
          </cell>
          <cell r="AF257" t="str">
            <v/>
          </cell>
          <cell r="AS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41183</v>
          </cell>
          <cell r="K258">
            <v>41333</v>
          </cell>
          <cell r="L258" t="str">
            <v/>
          </cell>
          <cell r="M258">
            <v>94900000</v>
          </cell>
          <cell r="N258">
            <v>69500000</v>
          </cell>
          <cell r="O258">
            <v>0.33333333333333331</v>
          </cell>
          <cell r="P258">
            <v>23166663</v>
          </cell>
          <cell r="Q258" t="str">
            <v>不要</v>
          </cell>
          <cell r="R258" t="str">
            <v>9/10中田
応募時からの減額については、機種変更及び仕様変更によるもの。（METI確認依頼を以てMETIご報告）</v>
          </cell>
          <cell r="S258">
            <v>41179</v>
          </cell>
          <cell r="T258" t="str">
            <v/>
          </cell>
          <cell r="U258" t="str">
            <v/>
          </cell>
          <cell r="W258">
            <v>41183</v>
          </cell>
          <cell r="X258">
            <v>41333</v>
          </cell>
          <cell r="Y258" t="str">
            <v/>
          </cell>
          <cell r="Z258">
            <v>94900000</v>
          </cell>
          <cell r="AA258">
            <v>69500000</v>
          </cell>
          <cell r="AB258">
            <v>0.33333333333333331</v>
          </cell>
          <cell r="AC258">
            <v>23166663</v>
          </cell>
          <cell r="AD258" t="str">
            <v/>
          </cell>
          <cell r="AE258" t="str">
            <v/>
          </cell>
          <cell r="AF258" t="str">
            <v/>
          </cell>
          <cell r="AS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t="str">
            <v/>
          </cell>
          <cell r="K259" t="str">
            <v/>
          </cell>
          <cell r="L259" t="str">
            <v/>
          </cell>
          <cell r="M259" t="str">
            <v/>
          </cell>
          <cell r="N259" t="str">
            <v/>
          </cell>
          <cell r="O259">
            <v>0.4</v>
          </cell>
          <cell r="P259" t="str">
            <v/>
          </cell>
          <cell r="Q259" t="str">
            <v/>
          </cell>
          <cell r="R259" t="str">
            <v/>
          </cell>
          <cell r="S259" t="str">
            <v/>
          </cell>
          <cell r="T259" t="str">
            <v/>
          </cell>
          <cell r="U259" t="str">
            <v/>
          </cell>
          <cell r="W259" t="str">
            <v/>
          </cell>
          <cell r="X259" t="str">
            <v/>
          </cell>
          <cell r="Y259" t="str">
            <v/>
          </cell>
          <cell r="Z259" t="str">
            <v/>
          </cell>
          <cell r="AA259" t="str">
            <v/>
          </cell>
          <cell r="AB259">
            <v>0.4</v>
          </cell>
          <cell r="AC259" t="str">
            <v/>
          </cell>
          <cell r="AD259" t="str">
            <v/>
          </cell>
          <cell r="AE259" t="str">
            <v/>
          </cell>
          <cell r="AF259" t="str">
            <v/>
          </cell>
          <cell r="AS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t="str">
            <v>交付決定日</v>
          </cell>
          <cell r="K260">
            <v>42004</v>
          </cell>
          <cell r="L260" t="str">
            <v>○</v>
          </cell>
          <cell r="M260">
            <v>3615000000</v>
          </cell>
          <cell r="N260">
            <v>3222000000</v>
          </cell>
          <cell r="O260">
            <v>0.33333333333333331</v>
          </cell>
          <cell r="P260">
            <v>1074000000</v>
          </cell>
          <cell r="Q260" t="str">
            <v>不要</v>
          </cell>
          <cell r="R260" t="str">
            <v>・延長理由書受領済み。（METI吉川様にも確認済）</v>
          </cell>
          <cell r="S260">
            <v>41156</v>
          </cell>
          <cell r="T260">
            <v>41159</v>
          </cell>
          <cell r="U260" t="str">
            <v/>
          </cell>
          <cell r="W260" t="str">
            <v>交付決定日</v>
          </cell>
          <cell r="X260">
            <v>42004</v>
          </cell>
          <cell r="Y260" t="str">
            <v>○</v>
          </cell>
          <cell r="Z260">
            <v>3615000000</v>
          </cell>
          <cell r="AA260">
            <v>3222000000</v>
          </cell>
          <cell r="AB260">
            <v>0.33333333333333331</v>
          </cell>
          <cell r="AC260">
            <v>1074000000</v>
          </cell>
          <cell r="AD260" t="str">
            <v/>
          </cell>
          <cell r="AE260" t="str">
            <v/>
          </cell>
          <cell r="AF260" t="str">
            <v/>
          </cell>
          <cell r="AS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t="str">
            <v/>
          </cell>
          <cell r="K261" t="str">
            <v/>
          </cell>
          <cell r="L261" t="str">
            <v/>
          </cell>
          <cell r="M261" t="str">
            <v/>
          </cell>
          <cell r="N261" t="str">
            <v/>
          </cell>
          <cell r="O261">
            <v>0.33333333333333331</v>
          </cell>
          <cell r="P261" t="str">
            <v/>
          </cell>
          <cell r="Q261" t="str">
            <v/>
          </cell>
          <cell r="R261" t="str">
            <v>・9/25融資の交渉を詰め切れていないため、申請書の提出が遅れるとの連絡あり。
・10/11　11月頃に交付申請書を提出する見込み</v>
          </cell>
          <cell r="S261" t="str">
            <v/>
          </cell>
          <cell r="T261" t="str">
            <v/>
          </cell>
          <cell r="U261" t="str">
            <v/>
          </cell>
          <cell r="W261" t="str">
            <v/>
          </cell>
          <cell r="X261" t="str">
            <v/>
          </cell>
          <cell r="Y261" t="str">
            <v/>
          </cell>
          <cell r="Z261" t="str">
            <v/>
          </cell>
          <cell r="AA261" t="str">
            <v/>
          </cell>
          <cell r="AB261">
            <v>0.33333333333333331</v>
          </cell>
          <cell r="AC261" t="str">
            <v/>
          </cell>
          <cell r="AD261" t="str">
            <v/>
          </cell>
          <cell r="AE261" t="str">
            <v/>
          </cell>
          <cell r="AF261" t="str">
            <v/>
          </cell>
          <cell r="AS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t="str">
            <v/>
          </cell>
          <cell r="K262" t="str">
            <v/>
          </cell>
          <cell r="L262" t="str">
            <v/>
          </cell>
          <cell r="M262" t="str">
            <v/>
          </cell>
          <cell r="N262" t="str">
            <v/>
          </cell>
          <cell r="O262">
            <v>0.4</v>
          </cell>
          <cell r="P262" t="str">
            <v/>
          </cell>
          <cell r="Q262" t="str">
            <v/>
          </cell>
          <cell r="R262" t="str">
            <v>・「下屋工事改修設計費」「建屋出入口改修設計費」は補助対象外</v>
          </cell>
          <cell r="S262" t="str">
            <v/>
          </cell>
          <cell r="T262" t="str">
            <v/>
          </cell>
          <cell r="U262" t="str">
            <v/>
          </cell>
          <cell r="W262" t="str">
            <v/>
          </cell>
          <cell r="X262" t="str">
            <v/>
          </cell>
          <cell r="Y262" t="str">
            <v/>
          </cell>
          <cell r="Z262" t="str">
            <v/>
          </cell>
          <cell r="AA262" t="str">
            <v/>
          </cell>
          <cell r="AB262">
            <v>0.4</v>
          </cell>
          <cell r="AC262" t="str">
            <v/>
          </cell>
          <cell r="AD262" t="str">
            <v/>
          </cell>
          <cell r="AE262" t="str">
            <v/>
          </cell>
          <cell r="AF262" t="str">
            <v/>
          </cell>
          <cell r="AS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v>
          </cell>
          <cell r="K263">
            <v>41729</v>
          </cell>
          <cell r="L263" t="str">
            <v/>
          </cell>
          <cell r="M263">
            <v>2063029578</v>
          </cell>
          <cell r="N263">
            <v>2063029578</v>
          </cell>
          <cell r="O263">
            <v>0.33333333333333331</v>
          </cell>
          <cell r="P263">
            <v>687676523</v>
          </cell>
          <cell r="Q263" t="str">
            <v/>
          </cell>
          <cell r="R263" t="str">
            <v/>
          </cell>
          <cell r="S263">
            <v>41127</v>
          </cell>
          <cell r="T263">
            <v>41128</v>
          </cell>
          <cell r="U263" t="str">
            <v/>
          </cell>
          <cell r="W263" t="str">
            <v>交付決定日</v>
          </cell>
          <cell r="X263">
            <v>41729</v>
          </cell>
          <cell r="Y263" t="str">
            <v/>
          </cell>
          <cell r="Z263">
            <v>2063029578</v>
          </cell>
          <cell r="AA263">
            <v>2063029578</v>
          </cell>
          <cell r="AB263">
            <v>0.33333333333333331</v>
          </cell>
          <cell r="AC263">
            <v>687676523</v>
          </cell>
          <cell r="AD263" t="str">
            <v/>
          </cell>
          <cell r="AE263" t="str">
            <v/>
          </cell>
          <cell r="AF263" t="str">
            <v/>
          </cell>
          <cell r="AS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41197</v>
          </cell>
          <cell r="K264">
            <v>41424</v>
          </cell>
          <cell r="L264" t="str">
            <v/>
          </cell>
          <cell r="M264">
            <v>1313788200</v>
          </cell>
          <cell r="N264">
            <v>553788200</v>
          </cell>
          <cell r="O264">
            <v>0.33333333333333331</v>
          </cell>
          <cell r="P264">
            <v>184596066</v>
          </cell>
          <cell r="Q264" t="str">
            <v>不要</v>
          </cell>
          <cell r="R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S264">
            <v>41211</v>
          </cell>
          <cell r="T264" t="str">
            <v/>
          </cell>
          <cell r="U264" t="str">
            <v/>
          </cell>
          <cell r="W264">
            <v>41197</v>
          </cell>
          <cell r="X264">
            <v>41424</v>
          </cell>
          <cell r="Y264" t="str">
            <v/>
          </cell>
          <cell r="Z264">
            <v>1313788200</v>
          </cell>
          <cell r="AA264">
            <v>553788200</v>
          </cell>
          <cell r="AB264">
            <v>0.33333333333333331</v>
          </cell>
          <cell r="AC264">
            <v>184596066</v>
          </cell>
          <cell r="AD264" t="str">
            <v/>
          </cell>
          <cell r="AE264" t="str">
            <v/>
          </cell>
          <cell r="AF264" t="str">
            <v/>
          </cell>
          <cell r="AS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t="str">
            <v/>
          </cell>
          <cell r="K265" t="str">
            <v/>
          </cell>
          <cell r="L265" t="str">
            <v/>
          </cell>
          <cell r="M265" t="str">
            <v/>
          </cell>
          <cell r="N265" t="str">
            <v/>
          </cell>
          <cell r="O265">
            <v>0.16666666666666666</v>
          </cell>
          <cell r="P265" t="str">
            <v/>
          </cell>
          <cell r="Q265" t="str">
            <v/>
          </cell>
          <cell r="R265" t="str">
            <v/>
          </cell>
          <cell r="S265" t="str">
            <v/>
          </cell>
          <cell r="T265" t="str">
            <v/>
          </cell>
          <cell r="U265" t="str">
            <v/>
          </cell>
          <cell r="W265" t="str">
            <v/>
          </cell>
          <cell r="X265" t="str">
            <v/>
          </cell>
          <cell r="Y265" t="str">
            <v/>
          </cell>
          <cell r="Z265" t="str">
            <v/>
          </cell>
          <cell r="AA265" t="str">
            <v/>
          </cell>
          <cell r="AB265">
            <v>0.16666666666666666</v>
          </cell>
          <cell r="AC265" t="str">
            <v/>
          </cell>
          <cell r="AD265" t="str">
            <v/>
          </cell>
          <cell r="AE265" t="str">
            <v/>
          </cell>
          <cell r="AF265" t="str">
            <v/>
          </cell>
          <cell r="AS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41183</v>
          </cell>
          <cell r="K266">
            <v>41364</v>
          </cell>
          <cell r="L266" t="str">
            <v/>
          </cell>
          <cell r="M266">
            <v>228000000</v>
          </cell>
          <cell r="N266">
            <v>228000000</v>
          </cell>
          <cell r="O266">
            <v>0.4</v>
          </cell>
          <cell r="P266">
            <v>91200000</v>
          </cell>
          <cell r="Q266" t="str">
            <v>要</v>
          </cell>
          <cell r="R266" t="str">
            <v/>
          </cell>
          <cell r="S266">
            <v>41185</v>
          </cell>
          <cell r="T266">
            <v>41204</v>
          </cell>
          <cell r="U266" t="str">
            <v/>
          </cell>
          <cell r="W266">
            <v>41183</v>
          </cell>
          <cell r="X266">
            <v>41364</v>
          </cell>
          <cell r="Y266" t="str">
            <v/>
          </cell>
          <cell r="Z266">
            <v>228000000</v>
          </cell>
          <cell r="AA266">
            <v>228000000</v>
          </cell>
          <cell r="AB266">
            <v>0.4</v>
          </cell>
          <cell r="AC266">
            <v>91200000</v>
          </cell>
          <cell r="AD266" t="str">
            <v/>
          </cell>
          <cell r="AE266" t="str">
            <v/>
          </cell>
          <cell r="AF266" t="str">
            <v/>
          </cell>
          <cell r="AS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t="str">
            <v/>
          </cell>
          <cell r="K267" t="str">
            <v/>
          </cell>
          <cell r="L267" t="str">
            <v/>
          </cell>
          <cell r="M267" t="str">
            <v/>
          </cell>
          <cell r="N267" t="str">
            <v/>
          </cell>
          <cell r="O267">
            <v>0.33333333333333331</v>
          </cell>
          <cell r="P267" t="str">
            <v/>
          </cell>
          <cell r="Q267" t="str">
            <v/>
          </cell>
          <cell r="R267" t="str">
            <v>設備費減額。METI承認済み</v>
          </cell>
          <cell r="S267">
            <v>41187</v>
          </cell>
          <cell r="T267" t="str">
            <v/>
          </cell>
          <cell r="U267" t="str">
            <v/>
          </cell>
          <cell r="W267" t="str">
            <v/>
          </cell>
          <cell r="X267" t="str">
            <v/>
          </cell>
          <cell r="Y267" t="str">
            <v/>
          </cell>
          <cell r="Z267" t="str">
            <v/>
          </cell>
          <cell r="AA267" t="str">
            <v/>
          </cell>
          <cell r="AB267">
            <v>0.33333333333333331</v>
          </cell>
          <cell r="AC267" t="str">
            <v/>
          </cell>
          <cell r="AD267" t="str">
            <v/>
          </cell>
          <cell r="AE267" t="str">
            <v/>
          </cell>
          <cell r="AF267" t="str">
            <v/>
          </cell>
          <cell r="AS267" t="str">
            <v/>
          </cell>
        </row>
        <row r="268">
          <cell r="B268" t="str">
            <v>A1039</v>
          </cell>
          <cell r="C268" t="str">
            <v>A</v>
          </cell>
          <cell r="D268" t="str">
            <v>二次</v>
          </cell>
          <cell r="E268" t="str">
            <v>三協立山アルミ株式会社</v>
          </cell>
          <cell r="F268" t="str">
            <v>高断熱性能アルミサッシ製品の材料供給体制強化</v>
          </cell>
          <cell r="G268" t="str">
            <v>大企業</v>
          </cell>
          <cell r="H268" t="str">
            <v>高本</v>
          </cell>
          <cell r="I268" t="str">
            <v>中田</v>
          </cell>
          <cell r="J268">
            <v>41155</v>
          </cell>
          <cell r="K268">
            <v>41288</v>
          </cell>
          <cell r="L268" t="str">
            <v/>
          </cell>
          <cell r="M268">
            <v>223900000</v>
          </cell>
          <cell r="N268">
            <v>223900000</v>
          </cell>
          <cell r="O268">
            <v>0.16666666666666666</v>
          </cell>
          <cell r="P268">
            <v>37316665</v>
          </cell>
          <cell r="Q268" t="str">
            <v>不要</v>
          </cell>
          <cell r="R268" t="str">
            <v>・「LNGサテライト建設」は補助対象外
・社名変更届受領
【補助対象設備への抵当権の設定】方法等を2012/9/7にお知らせ（高本）</v>
          </cell>
          <cell r="S268">
            <v>41152</v>
          </cell>
          <cell r="T268">
            <v>41159</v>
          </cell>
          <cell r="U268" t="str">
            <v/>
          </cell>
          <cell r="W268">
            <v>41155</v>
          </cell>
          <cell r="X268">
            <v>41288</v>
          </cell>
          <cell r="Y268" t="str">
            <v/>
          </cell>
          <cell r="Z268">
            <v>223900000</v>
          </cell>
          <cell r="AA268">
            <v>223900000</v>
          </cell>
          <cell r="AB268">
            <v>0.16666666666666666</v>
          </cell>
          <cell r="AC268">
            <v>37316665</v>
          </cell>
          <cell r="AD268" t="str">
            <v/>
          </cell>
          <cell r="AE268" t="str">
            <v/>
          </cell>
          <cell r="AF268" t="str">
            <v/>
          </cell>
          <cell r="AS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41131</v>
          </cell>
          <cell r="K269">
            <v>41180</v>
          </cell>
          <cell r="L269" t="str">
            <v/>
          </cell>
          <cell r="M269">
            <v>57549000</v>
          </cell>
          <cell r="N269">
            <v>51831000</v>
          </cell>
          <cell r="O269">
            <v>0.16666666666666666</v>
          </cell>
          <cell r="P269">
            <v>8638000</v>
          </cell>
          <cell r="Q269" t="str">
            <v>不要</v>
          </cell>
          <cell r="R269" t="str">
            <v>・公募時点からの減額についてはMETI確認済</v>
          </cell>
          <cell r="S269">
            <v>41131</v>
          </cell>
          <cell r="T269">
            <v>41152</v>
          </cell>
          <cell r="U269" t="str">
            <v/>
          </cell>
          <cell r="W269">
            <v>41131</v>
          </cell>
          <cell r="X269">
            <v>41180</v>
          </cell>
          <cell r="Y269" t="str">
            <v/>
          </cell>
          <cell r="Z269">
            <v>57549000</v>
          </cell>
          <cell r="AA269">
            <v>51831000</v>
          </cell>
          <cell r="AB269">
            <v>0.16666666666666666</v>
          </cell>
          <cell r="AC269">
            <v>8638000</v>
          </cell>
          <cell r="AD269" t="str">
            <v/>
          </cell>
          <cell r="AE269" t="str">
            <v/>
          </cell>
          <cell r="AF269" t="str">
            <v/>
          </cell>
          <cell r="AS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41333</v>
          </cell>
          <cell r="L270" t="str">
            <v/>
          </cell>
          <cell r="M270">
            <v>1390160000</v>
          </cell>
          <cell r="N270">
            <v>1347160000</v>
          </cell>
          <cell r="O270">
            <v>0.25</v>
          </cell>
          <cell r="P270">
            <v>336790000</v>
          </cell>
          <cell r="Q270" t="str">
            <v>要確認</v>
          </cell>
          <cell r="R270" t="str">
            <v>・日本発条→東北日発の生産・販売委託関係の有無を確認中。（それを受けて、収益納付要不要の判断を実施）</v>
          </cell>
          <cell r="S270">
            <v>41172</v>
          </cell>
          <cell r="T270" t="str">
            <v/>
          </cell>
          <cell r="U270" t="str">
            <v/>
          </cell>
          <cell r="W270">
            <v>41183</v>
          </cell>
          <cell r="X270">
            <v>41333</v>
          </cell>
          <cell r="Y270" t="str">
            <v/>
          </cell>
          <cell r="Z270">
            <v>1390160000</v>
          </cell>
          <cell r="AA270">
            <v>1347160000</v>
          </cell>
          <cell r="AB270">
            <v>0.25</v>
          </cell>
          <cell r="AC270">
            <v>336790000</v>
          </cell>
          <cell r="AD270" t="str">
            <v/>
          </cell>
          <cell r="AE270" t="str">
            <v/>
          </cell>
          <cell r="AF270" t="str">
            <v/>
          </cell>
          <cell r="AS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41131</v>
          </cell>
          <cell r="K271">
            <v>41358</v>
          </cell>
          <cell r="L271" t="str">
            <v/>
          </cell>
          <cell r="M271">
            <v>355300000</v>
          </cell>
          <cell r="N271">
            <v>333800000</v>
          </cell>
          <cell r="O271">
            <v>0.33333333333333331</v>
          </cell>
          <cell r="P271">
            <v>111266665</v>
          </cell>
          <cell r="Q271" t="str">
            <v>要</v>
          </cell>
          <cell r="R271" t="str">
            <v/>
          </cell>
          <cell r="S271">
            <v>41128</v>
          </cell>
          <cell r="T271">
            <v>41128</v>
          </cell>
          <cell r="U271" t="str">
            <v/>
          </cell>
          <cell r="W271">
            <v>41131</v>
          </cell>
          <cell r="X271">
            <v>41358</v>
          </cell>
          <cell r="Y271" t="str">
            <v/>
          </cell>
          <cell r="Z271">
            <v>355300000</v>
          </cell>
          <cell r="AA271">
            <v>333800000</v>
          </cell>
          <cell r="AB271">
            <v>0.33333333333333331</v>
          </cell>
          <cell r="AC271">
            <v>111266665</v>
          </cell>
          <cell r="AD271" t="str">
            <v/>
          </cell>
          <cell r="AE271" t="str">
            <v/>
          </cell>
          <cell r="AF271" t="str">
            <v/>
          </cell>
          <cell r="AS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v>
          </cell>
          <cell r="K272">
            <v>41729</v>
          </cell>
          <cell r="L272" t="str">
            <v/>
          </cell>
          <cell r="M272">
            <v>356950000</v>
          </cell>
          <cell r="N272">
            <v>340950000</v>
          </cell>
          <cell r="O272">
            <v>0.33333333333333331</v>
          </cell>
          <cell r="P272">
            <v>113650000</v>
          </cell>
          <cell r="Q272" t="str">
            <v/>
          </cell>
          <cell r="R272" t="str">
            <v/>
          </cell>
          <cell r="S272">
            <v>41117</v>
          </cell>
          <cell r="T272">
            <v>41128</v>
          </cell>
          <cell r="U272" t="str">
            <v/>
          </cell>
          <cell r="W272" t="str">
            <v>交付決定日</v>
          </cell>
          <cell r="X272">
            <v>41729</v>
          </cell>
          <cell r="Y272" t="str">
            <v/>
          </cell>
          <cell r="Z272">
            <v>356950000</v>
          </cell>
          <cell r="AA272">
            <v>340950000</v>
          </cell>
          <cell r="AB272">
            <v>0.33333333333333331</v>
          </cell>
          <cell r="AC272">
            <v>113650000</v>
          </cell>
          <cell r="AD272" t="str">
            <v/>
          </cell>
          <cell r="AE272" t="str">
            <v/>
          </cell>
          <cell r="AF272" t="str">
            <v/>
          </cell>
          <cell r="AS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41148</v>
          </cell>
          <cell r="K273">
            <v>41670</v>
          </cell>
          <cell r="L273" t="str">
            <v/>
          </cell>
          <cell r="M273">
            <v>1949000000</v>
          </cell>
          <cell r="N273">
            <v>1288800000</v>
          </cell>
          <cell r="O273">
            <v>0.25</v>
          </cell>
          <cell r="P273">
            <v>322200000</v>
          </cell>
          <cell r="Q273" t="str">
            <v>不要</v>
          </cell>
          <cell r="R273" t="str">
            <v>・「特殊治具付きフォークリフト」は補助対象外</v>
          </cell>
          <cell r="S273">
            <v>41137</v>
          </cell>
          <cell r="T273">
            <v>41145</v>
          </cell>
          <cell r="U273" t="str">
            <v/>
          </cell>
          <cell r="W273">
            <v>41148</v>
          </cell>
          <cell r="X273">
            <v>41670</v>
          </cell>
          <cell r="Y273" t="str">
            <v/>
          </cell>
          <cell r="Z273">
            <v>1949000000</v>
          </cell>
          <cell r="AA273">
            <v>1288800000</v>
          </cell>
          <cell r="AB273">
            <v>0.25</v>
          </cell>
          <cell r="AC273">
            <v>322200000</v>
          </cell>
          <cell r="AD273" t="str">
            <v/>
          </cell>
          <cell r="AE273" t="str">
            <v/>
          </cell>
          <cell r="AF273" t="str">
            <v/>
          </cell>
          <cell r="AS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41153</v>
          </cell>
          <cell r="K274">
            <v>41729</v>
          </cell>
          <cell r="L274" t="str">
            <v/>
          </cell>
          <cell r="M274">
            <v>300000000</v>
          </cell>
          <cell r="N274">
            <v>285000000</v>
          </cell>
          <cell r="O274">
            <v>0.4</v>
          </cell>
          <cell r="P274">
            <v>114000000</v>
          </cell>
          <cell r="Q274" t="str">
            <v>不要</v>
          </cell>
          <cell r="R274" t="str">
            <v/>
          </cell>
          <cell r="S274">
            <v>41131</v>
          </cell>
          <cell r="T274">
            <v>41145</v>
          </cell>
          <cell r="U274" t="str">
            <v/>
          </cell>
          <cell r="W274">
            <v>41153</v>
          </cell>
          <cell r="X274">
            <v>41729</v>
          </cell>
          <cell r="Y274" t="str">
            <v/>
          </cell>
          <cell r="Z274">
            <v>300000000</v>
          </cell>
          <cell r="AA274">
            <v>285000000</v>
          </cell>
          <cell r="AB274">
            <v>0.4</v>
          </cell>
          <cell r="AC274">
            <v>114000000</v>
          </cell>
          <cell r="AD274" t="str">
            <v/>
          </cell>
          <cell r="AE274" t="str">
            <v/>
          </cell>
          <cell r="AF274" t="str">
            <v/>
          </cell>
          <cell r="AS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t="str">
            <v/>
          </cell>
          <cell r="K275" t="str">
            <v/>
          </cell>
          <cell r="L275" t="str">
            <v/>
          </cell>
          <cell r="M275" t="str">
            <v/>
          </cell>
          <cell r="N275" t="str">
            <v/>
          </cell>
          <cell r="O275">
            <v>0.33333333333333331</v>
          </cell>
          <cell r="P275" t="str">
            <v/>
          </cell>
          <cell r="Q275" t="str">
            <v/>
          </cell>
          <cell r="R275" t="str">
            <v>様式第4で、理由等の説明を求めた（高本　2012/9/11）</v>
          </cell>
          <cell r="S275" t="str">
            <v/>
          </cell>
          <cell r="T275" t="str">
            <v/>
          </cell>
          <cell r="U275" t="str">
            <v/>
          </cell>
          <cell r="W275" t="str">
            <v/>
          </cell>
          <cell r="X275" t="str">
            <v/>
          </cell>
          <cell r="Y275" t="str">
            <v/>
          </cell>
          <cell r="Z275" t="str">
            <v/>
          </cell>
          <cell r="AA275" t="str">
            <v/>
          </cell>
          <cell r="AB275">
            <v>0.33333333333333331</v>
          </cell>
          <cell r="AC275" t="str">
            <v/>
          </cell>
          <cell r="AD275" t="str">
            <v/>
          </cell>
          <cell r="AE275" t="str">
            <v/>
          </cell>
          <cell r="AF275" t="str">
            <v/>
          </cell>
          <cell r="AS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v>5152960000</v>
          </cell>
          <cell r="N276">
            <v>5152960000</v>
          </cell>
          <cell r="O276">
            <v>0.16666666666666666</v>
          </cell>
          <cell r="P276">
            <v>858826666</v>
          </cell>
          <cell r="Q276" t="str">
            <v>不要</v>
          </cell>
          <cell r="R276" t="str">
            <v/>
          </cell>
          <cell r="S276">
            <v>41153</v>
          </cell>
          <cell r="T276">
            <v>41173</v>
          </cell>
          <cell r="U276" t="str">
            <v/>
          </cell>
          <cell r="W276">
            <v>41153</v>
          </cell>
          <cell r="X276">
            <v>41729</v>
          </cell>
          <cell r="Y276" t="str">
            <v/>
          </cell>
          <cell r="Z276">
            <v>5152960000</v>
          </cell>
          <cell r="AA276">
            <v>5152960000</v>
          </cell>
          <cell r="AB276">
            <v>0.16666666666666666</v>
          </cell>
          <cell r="AC276">
            <v>858826666</v>
          </cell>
          <cell r="AD276" t="str">
            <v/>
          </cell>
          <cell r="AE276" t="str">
            <v/>
          </cell>
          <cell r="AF276" t="str">
            <v/>
          </cell>
          <cell r="AS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v>
          </cell>
          <cell r="K277">
            <v>41729</v>
          </cell>
          <cell r="L277" t="str">
            <v/>
          </cell>
          <cell r="M277">
            <v>228298000</v>
          </cell>
          <cell r="N277">
            <v>228298000</v>
          </cell>
          <cell r="O277">
            <v>0.33333333333333331</v>
          </cell>
          <cell r="P277">
            <v>76099332</v>
          </cell>
          <cell r="Q277" t="str">
            <v/>
          </cell>
          <cell r="R277" t="str">
            <v/>
          </cell>
          <cell r="S277">
            <v>41127</v>
          </cell>
          <cell r="T277">
            <v>41128</v>
          </cell>
          <cell r="U277" t="str">
            <v/>
          </cell>
          <cell r="W277" t="str">
            <v>交付決定日</v>
          </cell>
          <cell r="X277">
            <v>41729</v>
          </cell>
          <cell r="Y277" t="str">
            <v/>
          </cell>
          <cell r="Z277">
            <v>228298000</v>
          </cell>
          <cell r="AA277">
            <v>228298000</v>
          </cell>
          <cell r="AB277">
            <v>0.33333333333333331</v>
          </cell>
          <cell r="AC277">
            <v>76099332</v>
          </cell>
          <cell r="AD277" t="str">
            <v/>
          </cell>
          <cell r="AE277" t="str">
            <v/>
          </cell>
          <cell r="AF277" t="str">
            <v/>
          </cell>
          <cell r="AS277" t="str">
            <v/>
          </cell>
        </row>
        <row r="278">
          <cell r="B278" t="str">
            <v>A1057</v>
          </cell>
          <cell r="C278" t="str">
            <v>A</v>
          </cell>
          <cell r="D278" t="str">
            <v>二次</v>
          </cell>
          <cell r="E278" t="str">
            <v>株式会社　富田製作所</v>
          </cell>
          <cell r="F278" t="str">
            <v>厚板成形曲げ加工の大型プレス機増設</v>
          </cell>
          <cell r="G278" t="str">
            <v>中小企業</v>
          </cell>
          <cell r="H278" t="str">
            <v>中田</v>
          </cell>
          <cell r="I278" t="str">
            <v>宮田</v>
          </cell>
          <cell r="J278" t="str">
            <v>H24年9月上旬</v>
          </cell>
          <cell r="K278">
            <v>41729</v>
          </cell>
          <cell r="L278" t="str">
            <v/>
          </cell>
          <cell r="M278">
            <v>1818000000</v>
          </cell>
          <cell r="N278">
            <v>1650000000</v>
          </cell>
          <cell r="O278">
            <v>0.33333333333333331</v>
          </cell>
          <cell r="P278">
            <v>550000000</v>
          </cell>
          <cell r="Q278" t="str">
            <v>要</v>
          </cell>
          <cell r="R278" t="str">
            <v/>
          </cell>
          <cell r="S278">
            <v>41152</v>
          </cell>
          <cell r="T278">
            <v>41159</v>
          </cell>
          <cell r="U278" t="str">
            <v/>
          </cell>
          <cell r="W278" t="str">
            <v>H24年9月上旬</v>
          </cell>
          <cell r="X278">
            <v>41729</v>
          </cell>
          <cell r="Y278" t="str">
            <v/>
          </cell>
          <cell r="Z278">
            <v>1818000000</v>
          </cell>
          <cell r="AA278">
            <v>1650000000</v>
          </cell>
          <cell r="AB278">
            <v>0.33333333333333331</v>
          </cell>
          <cell r="AC278">
            <v>550000000</v>
          </cell>
          <cell r="AD278" t="str">
            <v/>
          </cell>
          <cell r="AE278" t="str">
            <v/>
          </cell>
          <cell r="AF278" t="str">
            <v/>
          </cell>
          <cell r="AS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t="str">
            <v/>
          </cell>
          <cell r="K279" t="str">
            <v/>
          </cell>
          <cell r="L279" t="str">
            <v/>
          </cell>
          <cell r="M279" t="str">
            <v/>
          </cell>
          <cell r="N279" t="str">
            <v/>
          </cell>
          <cell r="O279">
            <v>0.25</v>
          </cell>
          <cell r="P279" t="str">
            <v/>
          </cell>
          <cell r="Q279" t="str">
            <v/>
          </cell>
          <cell r="R279" t="str">
            <v/>
          </cell>
          <cell r="S279" t="str">
            <v/>
          </cell>
          <cell r="T279" t="str">
            <v/>
          </cell>
          <cell r="U279" t="str">
            <v/>
          </cell>
          <cell r="W279" t="str">
            <v/>
          </cell>
          <cell r="X279" t="str">
            <v/>
          </cell>
          <cell r="Y279" t="str">
            <v/>
          </cell>
          <cell r="Z279" t="str">
            <v/>
          </cell>
          <cell r="AA279" t="str">
            <v/>
          </cell>
          <cell r="AB279">
            <v>0.25</v>
          </cell>
          <cell r="AC279" t="str">
            <v/>
          </cell>
          <cell r="AD279" t="str">
            <v/>
          </cell>
          <cell r="AE279" t="str">
            <v/>
          </cell>
          <cell r="AF279" t="str">
            <v/>
          </cell>
          <cell r="AS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t="str">
            <v/>
          </cell>
          <cell r="K280" t="str">
            <v/>
          </cell>
          <cell r="L280" t="str">
            <v/>
          </cell>
          <cell r="M280" t="str">
            <v/>
          </cell>
          <cell r="N280" t="str">
            <v/>
          </cell>
          <cell r="O280">
            <v>0.33333333333333331</v>
          </cell>
          <cell r="P280" t="str">
            <v/>
          </cell>
          <cell r="Q280" t="str">
            <v/>
          </cell>
          <cell r="R280" t="str">
            <v/>
          </cell>
          <cell r="S280" t="str">
            <v/>
          </cell>
          <cell r="T280" t="str">
            <v/>
          </cell>
          <cell r="U280" t="str">
            <v/>
          </cell>
          <cell r="W280" t="str">
            <v/>
          </cell>
          <cell r="X280" t="str">
            <v/>
          </cell>
          <cell r="Y280" t="str">
            <v/>
          </cell>
          <cell r="Z280" t="str">
            <v/>
          </cell>
          <cell r="AA280" t="str">
            <v/>
          </cell>
          <cell r="AB280">
            <v>0.33333333333333331</v>
          </cell>
          <cell r="AC280" t="str">
            <v/>
          </cell>
          <cell r="AD280" t="str">
            <v/>
          </cell>
          <cell r="AE280" t="str">
            <v/>
          </cell>
          <cell r="AF280" t="str">
            <v/>
          </cell>
          <cell r="AS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41136</v>
          </cell>
          <cell r="K281">
            <v>41425</v>
          </cell>
          <cell r="L281" t="str">
            <v/>
          </cell>
          <cell r="M281">
            <v>1352400000</v>
          </cell>
          <cell r="N281">
            <v>1126400000</v>
          </cell>
          <cell r="O281">
            <v>0.4</v>
          </cell>
          <cell r="P281">
            <v>450560000</v>
          </cell>
          <cell r="Q281" t="str">
            <v>不要</v>
          </cell>
          <cell r="R281" t="str">
            <v>・「移動台車」は補助対象外。
・公募時点からの減額についてはMETI確認済</v>
          </cell>
          <cell r="S281">
            <v>41130</v>
          </cell>
          <cell r="T281">
            <v>41145</v>
          </cell>
          <cell r="U281" t="str">
            <v/>
          </cell>
          <cell r="W281">
            <v>41136</v>
          </cell>
          <cell r="X281">
            <v>41425</v>
          </cell>
          <cell r="Y281" t="str">
            <v/>
          </cell>
          <cell r="Z281">
            <v>1352400000</v>
          </cell>
          <cell r="AA281">
            <v>1126400000</v>
          </cell>
          <cell r="AB281">
            <v>0.4</v>
          </cell>
          <cell r="AC281">
            <v>450560000</v>
          </cell>
          <cell r="AD281" t="str">
            <v/>
          </cell>
          <cell r="AE281" t="str">
            <v/>
          </cell>
          <cell r="AF281" t="str">
            <v/>
          </cell>
          <cell r="AS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41148</v>
          </cell>
          <cell r="K282">
            <v>41729</v>
          </cell>
          <cell r="L282" t="str">
            <v/>
          </cell>
          <cell r="M282">
            <v>988728000</v>
          </cell>
          <cell r="N282">
            <v>840775000</v>
          </cell>
          <cell r="O282">
            <v>0.16666666666666666</v>
          </cell>
          <cell r="P282">
            <v>140129161</v>
          </cell>
          <cell r="Q282" t="str">
            <v>不要</v>
          </cell>
          <cell r="R282" t="str">
            <v>※三菱化学エンジニアリングのみ全期黒字。事業への関与について確認中。</v>
          </cell>
          <cell r="S282">
            <v>41144</v>
          </cell>
          <cell r="T282">
            <v>41159</v>
          </cell>
          <cell r="U282" t="str">
            <v/>
          </cell>
          <cell r="W282">
            <v>41148</v>
          </cell>
          <cell r="X282">
            <v>41729</v>
          </cell>
          <cell r="Y282" t="str">
            <v/>
          </cell>
          <cell r="Z282">
            <v>988728000</v>
          </cell>
          <cell r="AA282">
            <v>840775000</v>
          </cell>
          <cell r="AB282">
            <v>0.16666666666666666</v>
          </cell>
          <cell r="AC282">
            <v>140129161</v>
          </cell>
          <cell r="AD282" t="str">
            <v/>
          </cell>
          <cell r="AE282" t="str">
            <v/>
          </cell>
          <cell r="AF282" t="str">
            <v/>
          </cell>
          <cell r="AS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41131</v>
          </cell>
          <cell r="K283">
            <v>41182</v>
          </cell>
          <cell r="L283" t="str">
            <v/>
          </cell>
          <cell r="M283">
            <v>153787000</v>
          </cell>
          <cell r="N283">
            <v>153787000</v>
          </cell>
          <cell r="O283">
            <v>0.25</v>
          </cell>
          <cell r="P283">
            <v>38446750</v>
          </cell>
          <cell r="Q283" t="str">
            <v>要</v>
          </cell>
          <cell r="R283" t="str">
            <v>・公募時点からの減額は見積もり詳細化のため</v>
          </cell>
          <cell r="S283">
            <v>41131</v>
          </cell>
          <cell r="T283">
            <v>41145</v>
          </cell>
          <cell r="U283" t="str">
            <v/>
          </cell>
          <cell r="W283">
            <v>41131</v>
          </cell>
          <cell r="X283">
            <v>41182</v>
          </cell>
          <cell r="Y283" t="str">
            <v/>
          </cell>
          <cell r="Z283">
            <v>153787000</v>
          </cell>
          <cell r="AA283">
            <v>153787000</v>
          </cell>
          <cell r="AB283">
            <v>0.25</v>
          </cell>
          <cell r="AC283">
            <v>38446750</v>
          </cell>
          <cell r="AD283" t="str">
            <v/>
          </cell>
          <cell r="AE283" t="str">
            <v/>
          </cell>
          <cell r="AF283" t="str">
            <v/>
          </cell>
          <cell r="AS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t="str">
            <v/>
          </cell>
          <cell r="K284" t="str">
            <v/>
          </cell>
          <cell r="L284" t="str">
            <v/>
          </cell>
          <cell r="M284" t="str">
            <v/>
          </cell>
          <cell r="N284" t="str">
            <v/>
          </cell>
          <cell r="O284">
            <v>0.33333333333333331</v>
          </cell>
          <cell r="P284" t="str">
            <v/>
          </cell>
          <cell r="Q284" t="str">
            <v/>
          </cell>
          <cell r="R284" t="str">
            <v>交付決定日は10月1日で確定。</v>
          </cell>
          <cell r="S284">
            <v>41183</v>
          </cell>
          <cell r="T284" t="str">
            <v/>
          </cell>
          <cell r="U284" t="str">
            <v/>
          </cell>
          <cell r="W284" t="str">
            <v/>
          </cell>
          <cell r="X284" t="str">
            <v/>
          </cell>
          <cell r="Y284" t="str">
            <v/>
          </cell>
          <cell r="Z284" t="str">
            <v/>
          </cell>
          <cell r="AA284" t="str">
            <v/>
          </cell>
          <cell r="AB284">
            <v>0.33333333333333331</v>
          </cell>
          <cell r="AC284" t="str">
            <v/>
          </cell>
          <cell r="AD284" t="str">
            <v/>
          </cell>
          <cell r="AE284" t="str">
            <v/>
          </cell>
          <cell r="AF284" t="str">
            <v/>
          </cell>
          <cell r="AS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41183</v>
          </cell>
          <cell r="K285">
            <v>41517</v>
          </cell>
          <cell r="L285" t="str">
            <v/>
          </cell>
          <cell r="M285">
            <v>1445000000</v>
          </cell>
          <cell r="N285">
            <v>1445000000</v>
          </cell>
          <cell r="O285">
            <v>0.33333333333333331</v>
          </cell>
          <cell r="P285">
            <v>481666663</v>
          </cell>
          <cell r="Q285" t="str">
            <v>要</v>
          </cell>
          <cell r="R285" t="str">
            <v>変更内容報告あり</v>
          </cell>
          <cell r="S285">
            <v>41183</v>
          </cell>
          <cell r="T285">
            <v>41204</v>
          </cell>
          <cell r="U285" t="str">
            <v/>
          </cell>
          <cell r="W285">
            <v>41183</v>
          </cell>
          <cell r="X285">
            <v>41517</v>
          </cell>
          <cell r="Y285" t="str">
            <v/>
          </cell>
          <cell r="Z285">
            <v>1445000000</v>
          </cell>
          <cell r="AA285">
            <v>1445000000</v>
          </cell>
          <cell r="AB285">
            <v>0.33333333333333331</v>
          </cell>
          <cell r="AC285">
            <v>481666663</v>
          </cell>
          <cell r="AD285" t="str">
            <v/>
          </cell>
          <cell r="AE285" t="str">
            <v/>
          </cell>
          <cell r="AF285" t="str">
            <v/>
          </cell>
          <cell r="AS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平成24年8月中旬</v>
          </cell>
          <cell r="K286">
            <v>41729</v>
          </cell>
          <cell r="L286" t="str">
            <v/>
          </cell>
          <cell r="M286">
            <v>2080910000</v>
          </cell>
          <cell r="N286">
            <v>1728760000</v>
          </cell>
          <cell r="O286">
            <v>0.33332562067609156</v>
          </cell>
          <cell r="P286">
            <v>576240000</v>
          </cell>
          <cell r="Q286" t="str">
            <v>要</v>
          </cell>
          <cell r="R286" t="str">
            <v>・20年度決算で赤字ありだが、23年度決算から過去3年ではなし。よって収益納付要。</v>
          </cell>
          <cell r="S286">
            <v>41141</v>
          </cell>
          <cell r="T286">
            <v>41145</v>
          </cell>
          <cell r="U286" t="str">
            <v/>
          </cell>
          <cell r="W286" t="str">
            <v>平成24年8月中旬</v>
          </cell>
          <cell r="X286">
            <v>41729</v>
          </cell>
          <cell r="Y286" t="str">
            <v/>
          </cell>
          <cell r="Z286">
            <v>2080910000</v>
          </cell>
          <cell r="AA286">
            <v>1728760000</v>
          </cell>
          <cell r="AB286">
            <v>0.33332562067609156</v>
          </cell>
          <cell r="AC286">
            <v>576240000</v>
          </cell>
          <cell r="AD286" t="str">
            <v/>
          </cell>
          <cell r="AE286" t="str">
            <v/>
          </cell>
          <cell r="AF286" t="str">
            <v/>
          </cell>
          <cell r="AS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v>
          </cell>
          <cell r="K287">
            <v>41729</v>
          </cell>
          <cell r="L287" t="str">
            <v/>
          </cell>
          <cell r="M287">
            <v>260000000</v>
          </cell>
          <cell r="N287">
            <v>250000000</v>
          </cell>
          <cell r="O287">
            <v>0.4</v>
          </cell>
          <cell r="P287">
            <v>100000000</v>
          </cell>
          <cell r="Q287" t="str">
            <v>要</v>
          </cell>
          <cell r="R287" t="str">
            <v/>
          </cell>
          <cell r="S287">
            <v>41172</v>
          </cell>
          <cell r="T287">
            <v>41173</v>
          </cell>
          <cell r="U287" t="str">
            <v/>
          </cell>
          <cell r="W287" t="str">
            <v>交付決定日</v>
          </cell>
          <cell r="X287">
            <v>41729</v>
          </cell>
          <cell r="Y287" t="str">
            <v/>
          </cell>
          <cell r="Z287">
            <v>260000000</v>
          </cell>
          <cell r="AA287">
            <v>250000000</v>
          </cell>
          <cell r="AB287">
            <v>0.4</v>
          </cell>
          <cell r="AC287">
            <v>100000000</v>
          </cell>
          <cell r="AD287" t="str">
            <v/>
          </cell>
          <cell r="AE287" t="str">
            <v/>
          </cell>
          <cell r="AF287" t="str">
            <v/>
          </cell>
          <cell r="AS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41183</v>
          </cell>
          <cell r="K288">
            <v>41364</v>
          </cell>
          <cell r="L288" t="str">
            <v/>
          </cell>
          <cell r="M288">
            <v>846978900</v>
          </cell>
          <cell r="N288">
            <v>446374900</v>
          </cell>
          <cell r="O288">
            <v>0.33333333333333331</v>
          </cell>
          <cell r="P288">
            <v>148791633</v>
          </cell>
          <cell r="Q288" t="str">
            <v>要</v>
          </cell>
          <cell r="R288" t="str">
            <v>応募時からの減額についてはMETI確認済（10/1）。</v>
          </cell>
          <cell r="S288">
            <v>41183</v>
          </cell>
          <cell r="T288">
            <v>41204</v>
          </cell>
          <cell r="U288" t="str">
            <v/>
          </cell>
          <cell r="W288">
            <v>41183</v>
          </cell>
          <cell r="X288">
            <v>41364</v>
          </cell>
          <cell r="Y288" t="str">
            <v/>
          </cell>
          <cell r="Z288">
            <v>846978900</v>
          </cell>
          <cell r="AA288">
            <v>446374900</v>
          </cell>
          <cell r="AB288">
            <v>0.33333333333333331</v>
          </cell>
          <cell r="AC288">
            <v>148791633</v>
          </cell>
          <cell r="AD288" t="str">
            <v/>
          </cell>
          <cell r="AE288" t="str">
            <v/>
          </cell>
          <cell r="AF288" t="str">
            <v/>
          </cell>
          <cell r="AS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t="str">
            <v>交付決定日</v>
          </cell>
          <cell r="K289">
            <v>41723</v>
          </cell>
          <cell r="L289" t="str">
            <v/>
          </cell>
          <cell r="M289">
            <v>249037000</v>
          </cell>
          <cell r="N289">
            <v>249037000</v>
          </cell>
          <cell r="O289">
            <v>0.25</v>
          </cell>
          <cell r="P289">
            <v>62259250</v>
          </cell>
          <cell r="Q289" t="str">
            <v>要確認</v>
          </cell>
          <cell r="R289" t="str">
            <v>※H24年3月末決算の実績有無確認中</v>
          </cell>
          <cell r="S289">
            <v>41145</v>
          </cell>
          <cell r="T289">
            <v>41159</v>
          </cell>
          <cell r="U289" t="str">
            <v/>
          </cell>
          <cell r="W289" t="str">
            <v>交付決定日</v>
          </cell>
          <cell r="X289">
            <v>41723</v>
          </cell>
          <cell r="Y289" t="str">
            <v/>
          </cell>
          <cell r="Z289">
            <v>249037000</v>
          </cell>
          <cell r="AA289">
            <v>249037000</v>
          </cell>
          <cell r="AB289">
            <v>0.25</v>
          </cell>
          <cell r="AC289">
            <v>62259250</v>
          </cell>
          <cell r="AD289" t="str">
            <v/>
          </cell>
          <cell r="AE289" t="str">
            <v/>
          </cell>
          <cell r="AF289" t="str">
            <v/>
          </cell>
          <cell r="AS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t="str">
            <v/>
          </cell>
          <cell r="K290" t="str">
            <v/>
          </cell>
          <cell r="L290" t="str">
            <v/>
          </cell>
          <cell r="M290" t="str">
            <v/>
          </cell>
          <cell r="N290" t="str">
            <v/>
          </cell>
          <cell r="O290">
            <v>0.25</v>
          </cell>
          <cell r="P290" t="str">
            <v/>
          </cell>
          <cell r="Q290" t="str">
            <v/>
          </cell>
          <cell r="R290" t="str">
            <v/>
          </cell>
          <cell r="S290" t="str">
            <v/>
          </cell>
          <cell r="T290" t="str">
            <v/>
          </cell>
          <cell r="U290" t="str">
            <v/>
          </cell>
          <cell r="W290" t="str">
            <v/>
          </cell>
          <cell r="X290" t="str">
            <v/>
          </cell>
          <cell r="Y290" t="str">
            <v/>
          </cell>
          <cell r="Z290" t="str">
            <v/>
          </cell>
          <cell r="AA290" t="str">
            <v/>
          </cell>
          <cell r="AB290">
            <v>0.25</v>
          </cell>
          <cell r="AC290" t="str">
            <v/>
          </cell>
          <cell r="AD290" t="str">
            <v/>
          </cell>
          <cell r="AE290" t="str">
            <v/>
          </cell>
          <cell r="AF290" t="str">
            <v/>
          </cell>
          <cell r="AS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41180</v>
          </cell>
          <cell r="K291">
            <v>41729</v>
          </cell>
          <cell r="L291" t="str">
            <v/>
          </cell>
          <cell r="M291">
            <v>1490000000</v>
          </cell>
          <cell r="N291">
            <v>1490000000</v>
          </cell>
          <cell r="O291">
            <v>0.4</v>
          </cell>
          <cell r="P291">
            <v>596000000</v>
          </cell>
          <cell r="Q291" t="str">
            <v>不要</v>
          </cell>
          <cell r="R291" t="str">
            <v>・公募時に雇用計算ミス
・シェアの記載の訂正により、総合評価変わらず</v>
          </cell>
          <cell r="S291">
            <v>41183</v>
          </cell>
          <cell r="T291">
            <v>41194</v>
          </cell>
          <cell r="U291" t="str">
            <v/>
          </cell>
          <cell r="W291">
            <v>41180</v>
          </cell>
          <cell r="X291">
            <v>41729</v>
          </cell>
          <cell r="Y291" t="str">
            <v/>
          </cell>
          <cell r="Z291">
            <v>1490000000</v>
          </cell>
          <cell r="AA291">
            <v>1490000000</v>
          </cell>
          <cell r="AB291">
            <v>0.4</v>
          </cell>
          <cell r="AC291">
            <v>596000000</v>
          </cell>
          <cell r="AD291" t="str">
            <v/>
          </cell>
          <cell r="AE291" t="str">
            <v/>
          </cell>
          <cell r="AF291" t="str">
            <v/>
          </cell>
          <cell r="AS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41153</v>
          </cell>
          <cell r="K292">
            <v>41729</v>
          </cell>
          <cell r="L292" t="str">
            <v/>
          </cell>
          <cell r="M292">
            <v>13914800000</v>
          </cell>
          <cell r="N292">
            <v>7699000000</v>
          </cell>
          <cell r="O292">
            <v>0.25</v>
          </cell>
          <cell r="P292">
            <v>1924750000</v>
          </cell>
          <cell r="Q292" t="str">
            <v>不要</v>
          </cell>
          <cell r="R292" t="str">
            <v>H27.3.31への期間延長を希望。
→理由書をMETIに要確認
※承認いただいた場合には、交付決定後に計画変更届けを提出いただくこととする</v>
          </cell>
          <cell r="S292">
            <v>41149</v>
          </cell>
          <cell r="T292">
            <v>41159</v>
          </cell>
          <cell r="U292" t="str">
            <v/>
          </cell>
          <cell r="W292">
            <v>41153</v>
          </cell>
          <cell r="X292">
            <v>41729</v>
          </cell>
          <cell r="Y292" t="str">
            <v/>
          </cell>
          <cell r="Z292">
            <v>13914800000</v>
          </cell>
          <cell r="AA292">
            <v>7699000000</v>
          </cell>
          <cell r="AB292">
            <v>0.25</v>
          </cell>
          <cell r="AC292">
            <v>1924750000</v>
          </cell>
          <cell r="AD292" t="str">
            <v/>
          </cell>
          <cell r="AE292" t="str">
            <v/>
          </cell>
          <cell r="AF292" t="str">
            <v/>
          </cell>
          <cell r="AS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t="str">
            <v/>
          </cell>
          <cell r="K293" t="str">
            <v/>
          </cell>
          <cell r="L293" t="str">
            <v/>
          </cell>
          <cell r="M293" t="str">
            <v/>
          </cell>
          <cell r="N293" t="str">
            <v/>
          </cell>
          <cell r="O293">
            <v>0.33333333333333331</v>
          </cell>
          <cell r="P293" t="str">
            <v/>
          </cell>
          <cell r="Q293" t="str">
            <v/>
          </cell>
          <cell r="R293" t="str">
            <v/>
          </cell>
          <cell r="S293">
            <v>41180</v>
          </cell>
          <cell r="T293" t="str">
            <v/>
          </cell>
          <cell r="U293" t="str">
            <v/>
          </cell>
          <cell r="W293" t="str">
            <v/>
          </cell>
          <cell r="X293" t="str">
            <v/>
          </cell>
          <cell r="Y293" t="str">
            <v/>
          </cell>
          <cell r="Z293" t="str">
            <v/>
          </cell>
          <cell r="AA293" t="str">
            <v/>
          </cell>
          <cell r="AB293">
            <v>0.33333333333333331</v>
          </cell>
          <cell r="AC293" t="str">
            <v/>
          </cell>
          <cell r="AD293" t="str">
            <v/>
          </cell>
          <cell r="AE293" t="str">
            <v/>
          </cell>
          <cell r="AF293" t="str">
            <v/>
          </cell>
          <cell r="AS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41149</v>
          </cell>
          <cell r="K294">
            <v>41354</v>
          </cell>
          <cell r="L294" t="str">
            <v/>
          </cell>
          <cell r="M294">
            <v>955555000</v>
          </cell>
          <cell r="N294">
            <v>300310000</v>
          </cell>
          <cell r="O294">
            <v>0.33333333333333331</v>
          </cell>
          <cell r="P294">
            <v>100103332</v>
          </cell>
          <cell r="Q294" t="str">
            <v>不要</v>
          </cell>
          <cell r="R294" t="str">
            <v/>
          </cell>
          <cell r="S294">
            <v>41141</v>
          </cell>
          <cell r="T294">
            <v>41159</v>
          </cell>
          <cell r="U294" t="str">
            <v/>
          </cell>
          <cell r="W294">
            <v>41149</v>
          </cell>
          <cell r="X294">
            <v>41354</v>
          </cell>
          <cell r="Y294" t="str">
            <v/>
          </cell>
          <cell r="Z294">
            <v>955555000</v>
          </cell>
          <cell r="AA294">
            <v>300310000</v>
          </cell>
          <cell r="AB294">
            <v>0.33333333333333331</v>
          </cell>
          <cell r="AC294">
            <v>100103332</v>
          </cell>
          <cell r="AD294" t="str">
            <v/>
          </cell>
          <cell r="AE294" t="str">
            <v/>
          </cell>
          <cell r="AF294" t="str">
            <v/>
          </cell>
          <cell r="AS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v>261000000</v>
          </cell>
          <cell r="N295">
            <v>200000000</v>
          </cell>
          <cell r="O295">
            <v>0.33333333333333331</v>
          </cell>
          <cell r="P295">
            <v>66666666</v>
          </cell>
          <cell r="Q295" t="str">
            <v>不要</v>
          </cell>
          <cell r="R295" t="str">
            <v/>
          </cell>
          <cell r="S295">
            <v>41179</v>
          </cell>
          <cell r="T295">
            <v>41194</v>
          </cell>
          <cell r="U295" t="str">
            <v/>
          </cell>
          <cell r="W295">
            <v>41183</v>
          </cell>
          <cell r="X295">
            <v>41547</v>
          </cell>
          <cell r="Y295" t="str">
            <v/>
          </cell>
          <cell r="Z295">
            <v>261000000</v>
          </cell>
          <cell r="AA295">
            <v>200000000</v>
          </cell>
          <cell r="AB295">
            <v>0.33333333333333331</v>
          </cell>
          <cell r="AC295">
            <v>66666666</v>
          </cell>
          <cell r="AD295" t="str">
            <v/>
          </cell>
          <cell r="AE295" t="str">
            <v/>
          </cell>
          <cell r="AF295" t="str">
            <v/>
          </cell>
          <cell r="AS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t="str">
            <v/>
          </cell>
          <cell r="K296" t="str">
            <v/>
          </cell>
          <cell r="L296" t="str">
            <v/>
          </cell>
          <cell r="M296" t="str">
            <v/>
          </cell>
          <cell r="N296" t="str">
            <v/>
          </cell>
          <cell r="O296">
            <v>0.5</v>
          </cell>
          <cell r="P296" t="str">
            <v/>
          </cell>
          <cell r="Q296" t="str">
            <v/>
          </cell>
          <cell r="R296" t="str">
            <v/>
          </cell>
          <cell r="S296" t="str">
            <v/>
          </cell>
          <cell r="T296" t="str">
            <v/>
          </cell>
          <cell r="U296" t="str">
            <v/>
          </cell>
          <cell r="W296" t="str">
            <v/>
          </cell>
          <cell r="X296" t="str">
            <v/>
          </cell>
          <cell r="Y296" t="str">
            <v/>
          </cell>
          <cell r="Z296" t="str">
            <v/>
          </cell>
          <cell r="AA296" t="str">
            <v/>
          </cell>
          <cell r="AB296">
            <v>0.5</v>
          </cell>
          <cell r="AC296" t="str">
            <v/>
          </cell>
          <cell r="AD296" t="str">
            <v/>
          </cell>
          <cell r="AE296" t="str">
            <v/>
          </cell>
          <cell r="AF296" t="str">
            <v/>
          </cell>
          <cell r="AS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t="str">
            <v/>
          </cell>
          <cell r="K297" t="str">
            <v/>
          </cell>
          <cell r="L297" t="str">
            <v/>
          </cell>
          <cell r="M297" t="str">
            <v/>
          </cell>
          <cell r="N297" t="str">
            <v/>
          </cell>
          <cell r="O297">
            <v>0.33333333333333331</v>
          </cell>
          <cell r="P297" t="str">
            <v/>
          </cell>
          <cell r="Q297" t="str">
            <v/>
          </cell>
          <cell r="R297" t="str">
            <v/>
          </cell>
          <cell r="S297" t="str">
            <v/>
          </cell>
          <cell r="T297" t="str">
            <v/>
          </cell>
          <cell r="U297" t="str">
            <v/>
          </cell>
          <cell r="W297" t="str">
            <v/>
          </cell>
          <cell r="X297" t="str">
            <v/>
          </cell>
          <cell r="Y297" t="str">
            <v/>
          </cell>
          <cell r="Z297" t="str">
            <v/>
          </cell>
          <cell r="AA297" t="str">
            <v/>
          </cell>
          <cell r="AB297">
            <v>0.33333333333333331</v>
          </cell>
          <cell r="AC297" t="str">
            <v/>
          </cell>
          <cell r="AD297" t="str">
            <v/>
          </cell>
          <cell r="AE297" t="str">
            <v/>
          </cell>
          <cell r="AF297" t="str">
            <v/>
          </cell>
          <cell r="AS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41127</v>
          </cell>
          <cell r="K298">
            <v>41729</v>
          </cell>
          <cell r="L298" t="str">
            <v/>
          </cell>
          <cell r="M298">
            <v>154000000</v>
          </cell>
          <cell r="N298">
            <v>90000000</v>
          </cell>
          <cell r="O298">
            <v>0.33333333333333331</v>
          </cell>
          <cell r="P298">
            <v>30000000</v>
          </cell>
          <cell r="Q298" t="str">
            <v>要</v>
          </cell>
          <cell r="R298" t="str">
            <v>応募時からの減額についてはMETI確認済。</v>
          </cell>
          <cell r="S298">
            <v>41131</v>
          </cell>
          <cell r="T298">
            <v>41159</v>
          </cell>
          <cell r="U298" t="str">
            <v/>
          </cell>
          <cell r="W298">
            <v>41127</v>
          </cell>
          <cell r="X298">
            <v>41729</v>
          </cell>
          <cell r="Y298" t="str">
            <v/>
          </cell>
          <cell r="Z298">
            <v>154000000</v>
          </cell>
          <cell r="AA298">
            <v>90000000</v>
          </cell>
          <cell r="AB298">
            <v>0.33333333333333331</v>
          </cell>
          <cell r="AC298">
            <v>30000000</v>
          </cell>
          <cell r="AD298" t="str">
            <v/>
          </cell>
          <cell r="AE298" t="str">
            <v/>
          </cell>
          <cell r="AF298" t="str">
            <v/>
          </cell>
          <cell r="AS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t="str">
            <v/>
          </cell>
          <cell r="K299" t="str">
            <v/>
          </cell>
          <cell r="L299" t="str">
            <v/>
          </cell>
          <cell r="M299" t="str">
            <v/>
          </cell>
          <cell r="N299" t="str">
            <v/>
          </cell>
          <cell r="O299">
            <v>0.33333333333333331</v>
          </cell>
          <cell r="P299" t="str">
            <v/>
          </cell>
          <cell r="Q299" t="str">
            <v/>
          </cell>
          <cell r="R299" t="str">
            <v>中国情勢が不安定で生産が4-5割減少の見込み。よって設備投資が困難に。
→事業延長か取り止めの検討を依頼（10/23中田）</v>
          </cell>
          <cell r="S299" t="str">
            <v/>
          </cell>
          <cell r="T299" t="str">
            <v/>
          </cell>
          <cell r="U299" t="str">
            <v/>
          </cell>
          <cell r="W299" t="str">
            <v/>
          </cell>
          <cell r="X299" t="str">
            <v/>
          </cell>
          <cell r="Y299" t="str">
            <v/>
          </cell>
          <cell r="Z299" t="str">
            <v/>
          </cell>
          <cell r="AA299" t="str">
            <v/>
          </cell>
          <cell r="AB299">
            <v>0.33333333333333331</v>
          </cell>
          <cell r="AC299" t="str">
            <v/>
          </cell>
          <cell r="AD299" t="str">
            <v/>
          </cell>
          <cell r="AE299" t="str">
            <v/>
          </cell>
          <cell r="AF299" t="str">
            <v/>
          </cell>
          <cell r="AS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41131</v>
          </cell>
          <cell r="K300">
            <v>41729</v>
          </cell>
          <cell r="L300" t="str">
            <v/>
          </cell>
          <cell r="M300">
            <v>2220010000</v>
          </cell>
          <cell r="N300">
            <v>772560000</v>
          </cell>
          <cell r="O300">
            <v>0.25</v>
          </cell>
          <cell r="P300">
            <v>193140000</v>
          </cell>
          <cell r="Q300" t="str">
            <v>要</v>
          </cell>
          <cell r="R300" t="str">
            <v/>
          </cell>
          <cell r="S300">
            <v>41131</v>
          </cell>
          <cell r="T300">
            <v>41145</v>
          </cell>
          <cell r="U300" t="str">
            <v/>
          </cell>
          <cell r="W300">
            <v>41131</v>
          </cell>
          <cell r="X300">
            <v>41729</v>
          </cell>
          <cell r="Y300" t="str">
            <v/>
          </cell>
          <cell r="Z300">
            <v>2220010000</v>
          </cell>
          <cell r="AA300">
            <v>772560000</v>
          </cell>
          <cell r="AB300">
            <v>0.25</v>
          </cell>
          <cell r="AC300">
            <v>193140000</v>
          </cell>
          <cell r="AD300" t="str">
            <v/>
          </cell>
          <cell r="AE300" t="str">
            <v/>
          </cell>
          <cell r="AF300" t="str">
            <v/>
          </cell>
          <cell r="AS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v>
          </cell>
          <cell r="K301">
            <v>41348</v>
          </cell>
          <cell r="L301" t="str">
            <v/>
          </cell>
          <cell r="M301">
            <v>689580000</v>
          </cell>
          <cell r="N301">
            <v>183580000</v>
          </cell>
          <cell r="O301">
            <v>0.16666666666666666</v>
          </cell>
          <cell r="P301">
            <v>30595000</v>
          </cell>
          <cell r="Q301" t="str">
            <v>要</v>
          </cell>
          <cell r="R301" t="str">
            <v/>
          </cell>
          <cell r="S301">
            <v>41141</v>
          </cell>
          <cell r="T301">
            <v>41145</v>
          </cell>
          <cell r="U301" t="str">
            <v/>
          </cell>
          <cell r="W301" t="str">
            <v>交付決定日</v>
          </cell>
          <cell r="X301">
            <v>41348</v>
          </cell>
          <cell r="Y301" t="str">
            <v/>
          </cell>
          <cell r="Z301">
            <v>689580000</v>
          </cell>
          <cell r="AA301">
            <v>183580000</v>
          </cell>
          <cell r="AB301">
            <v>0.16666666666666666</v>
          </cell>
          <cell r="AC301">
            <v>30595000</v>
          </cell>
          <cell r="AD301" t="str">
            <v/>
          </cell>
          <cell r="AE301" t="str">
            <v/>
          </cell>
          <cell r="AF301" t="str">
            <v/>
          </cell>
          <cell r="AS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41142</v>
          </cell>
          <cell r="K302">
            <v>41728</v>
          </cell>
          <cell r="L302" t="str">
            <v/>
          </cell>
          <cell r="M302">
            <v>731800000</v>
          </cell>
          <cell r="N302">
            <v>689350000</v>
          </cell>
          <cell r="O302">
            <v>0.16666666666666666</v>
          </cell>
          <cell r="P302">
            <v>114891666</v>
          </cell>
          <cell r="Q302" t="str">
            <v>不要</v>
          </cell>
          <cell r="R302" t="str">
            <v/>
          </cell>
          <cell r="S302">
            <v>41141</v>
          </cell>
          <cell r="T302">
            <v>41152</v>
          </cell>
          <cell r="U302" t="str">
            <v/>
          </cell>
          <cell r="W302">
            <v>41142</v>
          </cell>
          <cell r="X302">
            <v>41728</v>
          </cell>
          <cell r="Y302" t="str">
            <v/>
          </cell>
          <cell r="Z302">
            <v>731800000</v>
          </cell>
          <cell r="AA302">
            <v>689350000</v>
          </cell>
          <cell r="AB302">
            <v>0.16666666666666666</v>
          </cell>
          <cell r="AC302">
            <v>114891666</v>
          </cell>
          <cell r="AD302" t="str">
            <v/>
          </cell>
          <cell r="AE302" t="str">
            <v/>
          </cell>
          <cell r="AF302" t="str">
            <v/>
          </cell>
          <cell r="AS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41197</v>
          </cell>
          <cell r="K303">
            <v>41698</v>
          </cell>
          <cell r="L303" t="str">
            <v/>
          </cell>
          <cell r="M303">
            <v>963500000</v>
          </cell>
          <cell r="N303">
            <v>530000000</v>
          </cell>
          <cell r="O303">
            <v>0.4</v>
          </cell>
          <cell r="P303">
            <v>212000000</v>
          </cell>
          <cell r="Q303" t="str">
            <v>不要</v>
          </cell>
          <cell r="R303" t="str">
            <v/>
          </cell>
          <cell r="S303" t="str">
            <v/>
          </cell>
          <cell r="T303" t="str">
            <v/>
          </cell>
          <cell r="U303" t="str">
            <v/>
          </cell>
          <cell r="W303">
            <v>41197</v>
          </cell>
          <cell r="X303">
            <v>41698</v>
          </cell>
          <cell r="Y303" t="str">
            <v/>
          </cell>
          <cell r="Z303">
            <v>963500000</v>
          </cell>
          <cell r="AA303">
            <v>530000000</v>
          </cell>
          <cell r="AB303">
            <v>0.4</v>
          </cell>
          <cell r="AC303">
            <v>212000000</v>
          </cell>
          <cell r="AD303" t="str">
            <v/>
          </cell>
          <cell r="AE303" t="str">
            <v/>
          </cell>
          <cell r="AF303" t="str">
            <v/>
          </cell>
          <cell r="AS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t="str">
            <v/>
          </cell>
          <cell r="K304" t="str">
            <v/>
          </cell>
          <cell r="L304" t="str">
            <v/>
          </cell>
          <cell r="M304" t="str">
            <v/>
          </cell>
          <cell r="N304" t="str">
            <v/>
          </cell>
          <cell r="O304">
            <v>0.25</v>
          </cell>
          <cell r="P304" t="str">
            <v/>
          </cell>
          <cell r="Q304" t="str">
            <v/>
          </cell>
          <cell r="R304" t="str">
            <v/>
          </cell>
          <cell r="S304">
            <v>41204</v>
          </cell>
          <cell r="T304" t="str">
            <v/>
          </cell>
          <cell r="U304" t="str">
            <v/>
          </cell>
          <cell r="W304" t="str">
            <v/>
          </cell>
          <cell r="X304" t="str">
            <v/>
          </cell>
          <cell r="Y304" t="str">
            <v/>
          </cell>
          <cell r="Z304" t="str">
            <v/>
          </cell>
          <cell r="AA304" t="str">
            <v/>
          </cell>
          <cell r="AB304">
            <v>0.25</v>
          </cell>
          <cell r="AC304" t="str">
            <v/>
          </cell>
          <cell r="AD304" t="str">
            <v/>
          </cell>
          <cell r="AE304" t="str">
            <v/>
          </cell>
          <cell r="AF304" t="str">
            <v/>
          </cell>
          <cell r="AS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41182</v>
          </cell>
          <cell r="K305">
            <v>41364</v>
          </cell>
          <cell r="L305" t="str">
            <v/>
          </cell>
          <cell r="M305">
            <v>445450925</v>
          </cell>
          <cell r="N305">
            <v>438055496</v>
          </cell>
          <cell r="O305">
            <v>0.33333333333333331</v>
          </cell>
          <cell r="P305">
            <v>146018496</v>
          </cell>
          <cell r="Q305" t="str">
            <v>不要</v>
          </cell>
          <cell r="R305" t="str">
            <v/>
          </cell>
          <cell r="S305">
            <v>41166</v>
          </cell>
          <cell r="T305">
            <v>41176</v>
          </cell>
          <cell r="U305" t="str">
            <v/>
          </cell>
          <cell r="W305">
            <v>41182</v>
          </cell>
          <cell r="X305">
            <v>41364</v>
          </cell>
          <cell r="Y305" t="str">
            <v/>
          </cell>
          <cell r="Z305">
            <v>445450925</v>
          </cell>
          <cell r="AA305">
            <v>438055496</v>
          </cell>
          <cell r="AB305">
            <v>0.33333333333333331</v>
          </cell>
          <cell r="AC305">
            <v>146018496</v>
          </cell>
          <cell r="AD305" t="str">
            <v/>
          </cell>
          <cell r="AE305" t="str">
            <v/>
          </cell>
          <cell r="AF305" t="str">
            <v/>
          </cell>
          <cell r="AS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t="str">
            <v/>
          </cell>
          <cell r="K306" t="str">
            <v/>
          </cell>
          <cell r="L306" t="str">
            <v/>
          </cell>
          <cell r="M306" t="str">
            <v/>
          </cell>
          <cell r="N306" t="str">
            <v/>
          </cell>
          <cell r="O306">
            <v>0.16666666666666666</v>
          </cell>
          <cell r="P306" t="str">
            <v/>
          </cell>
          <cell r="Q306" t="str">
            <v/>
          </cell>
          <cell r="R306" t="str">
            <v/>
          </cell>
          <cell r="S306">
            <v>41187</v>
          </cell>
          <cell r="T306" t="str">
            <v/>
          </cell>
          <cell r="U306" t="str">
            <v/>
          </cell>
          <cell r="W306" t="str">
            <v/>
          </cell>
          <cell r="X306" t="str">
            <v/>
          </cell>
          <cell r="Y306" t="str">
            <v/>
          </cell>
          <cell r="Z306" t="str">
            <v/>
          </cell>
          <cell r="AA306" t="str">
            <v/>
          </cell>
          <cell r="AB306">
            <v>0.16666666666666666</v>
          </cell>
          <cell r="AC306" t="str">
            <v/>
          </cell>
          <cell r="AD306" t="str">
            <v/>
          </cell>
          <cell r="AE306" t="str">
            <v/>
          </cell>
          <cell r="AF306" t="str">
            <v/>
          </cell>
          <cell r="AS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41153</v>
          </cell>
          <cell r="K307">
            <v>41698</v>
          </cell>
          <cell r="L307" t="str">
            <v/>
          </cell>
          <cell r="M307">
            <v>948537000</v>
          </cell>
          <cell r="N307">
            <v>818537000</v>
          </cell>
          <cell r="O307">
            <v>0.33333333333333331</v>
          </cell>
          <cell r="P307">
            <v>272845666</v>
          </cell>
          <cell r="Q307" t="str">
            <v>不要</v>
          </cell>
          <cell r="R307" t="str">
            <v/>
          </cell>
          <cell r="S307">
            <v>41149</v>
          </cell>
          <cell r="T307">
            <v>41159</v>
          </cell>
          <cell r="U307" t="str">
            <v/>
          </cell>
          <cell r="W307">
            <v>41153</v>
          </cell>
          <cell r="X307">
            <v>41698</v>
          </cell>
          <cell r="Y307" t="str">
            <v/>
          </cell>
          <cell r="Z307">
            <v>948537000</v>
          </cell>
          <cell r="AA307">
            <v>818537000</v>
          </cell>
          <cell r="AB307">
            <v>0.33333333333333331</v>
          </cell>
          <cell r="AC307">
            <v>272845666</v>
          </cell>
          <cell r="AD307" t="str">
            <v/>
          </cell>
          <cell r="AE307" t="str">
            <v/>
          </cell>
          <cell r="AF307" t="str">
            <v/>
          </cell>
          <cell r="AS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41131</v>
          </cell>
          <cell r="K308">
            <v>41358</v>
          </cell>
          <cell r="L308" t="str">
            <v/>
          </cell>
          <cell r="M308">
            <v>292760000</v>
          </cell>
          <cell r="N308">
            <v>127960000</v>
          </cell>
          <cell r="O308">
            <v>0.33333333333333331</v>
          </cell>
          <cell r="P308">
            <v>42653333</v>
          </cell>
          <cell r="Q308" t="str">
            <v>不要</v>
          </cell>
          <cell r="R308" t="str">
            <v/>
          </cell>
          <cell r="S308">
            <v>41131</v>
          </cell>
          <cell r="T308">
            <v>41145</v>
          </cell>
          <cell r="U308" t="str">
            <v/>
          </cell>
          <cell r="W308">
            <v>41131</v>
          </cell>
          <cell r="X308">
            <v>41358</v>
          </cell>
          <cell r="Y308" t="str">
            <v/>
          </cell>
          <cell r="Z308">
            <v>292760000</v>
          </cell>
          <cell r="AA308">
            <v>127960000</v>
          </cell>
          <cell r="AB308">
            <v>0.33333333333333331</v>
          </cell>
          <cell r="AC308">
            <v>42653333</v>
          </cell>
          <cell r="AD308" t="str">
            <v/>
          </cell>
          <cell r="AE308" t="str">
            <v/>
          </cell>
          <cell r="AF308" t="str">
            <v/>
          </cell>
          <cell r="AS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t="str">
            <v/>
          </cell>
          <cell r="K309" t="str">
            <v/>
          </cell>
          <cell r="L309" t="str">
            <v/>
          </cell>
          <cell r="M309" t="str">
            <v/>
          </cell>
          <cell r="N309" t="str">
            <v/>
          </cell>
          <cell r="O309">
            <v>0.33333333333333331</v>
          </cell>
          <cell r="P309" t="str">
            <v/>
          </cell>
          <cell r="Q309" t="str">
            <v/>
          </cell>
          <cell r="R309" t="str">
            <v/>
          </cell>
          <cell r="S309" t="str">
            <v/>
          </cell>
          <cell r="T309" t="str">
            <v/>
          </cell>
          <cell r="U309" t="str">
            <v/>
          </cell>
          <cell r="W309" t="str">
            <v/>
          </cell>
          <cell r="X309" t="str">
            <v/>
          </cell>
          <cell r="Y309" t="str">
            <v/>
          </cell>
          <cell r="Z309" t="str">
            <v/>
          </cell>
          <cell r="AA309" t="str">
            <v/>
          </cell>
          <cell r="AB309">
            <v>0.33333333333333331</v>
          </cell>
          <cell r="AC309" t="str">
            <v/>
          </cell>
          <cell r="AD309" t="str">
            <v/>
          </cell>
          <cell r="AE309" t="str">
            <v/>
          </cell>
          <cell r="AF309" t="str">
            <v/>
          </cell>
          <cell r="AS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t="str">
            <v/>
          </cell>
          <cell r="K310" t="str">
            <v/>
          </cell>
          <cell r="L310" t="str">
            <v/>
          </cell>
          <cell r="M310" t="str">
            <v/>
          </cell>
          <cell r="N310" t="str">
            <v/>
          </cell>
          <cell r="O310">
            <v>0.16666666666666666</v>
          </cell>
          <cell r="P310" t="str">
            <v/>
          </cell>
          <cell r="Q310" t="str">
            <v/>
          </cell>
          <cell r="R310" t="str">
            <v/>
          </cell>
          <cell r="S310">
            <v>41208</v>
          </cell>
          <cell r="T310" t="str">
            <v/>
          </cell>
          <cell r="U310" t="str">
            <v/>
          </cell>
          <cell r="W310" t="str">
            <v/>
          </cell>
          <cell r="X310" t="str">
            <v/>
          </cell>
          <cell r="Y310" t="str">
            <v/>
          </cell>
          <cell r="Z310" t="str">
            <v/>
          </cell>
          <cell r="AA310" t="str">
            <v/>
          </cell>
          <cell r="AB310">
            <v>0.16666666666666666</v>
          </cell>
          <cell r="AC310" t="str">
            <v/>
          </cell>
          <cell r="AD310" t="str">
            <v/>
          </cell>
          <cell r="AE310" t="str">
            <v/>
          </cell>
          <cell r="AF310" t="str">
            <v/>
          </cell>
          <cell r="AS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v>
          </cell>
          <cell r="K311">
            <v>41729</v>
          </cell>
          <cell r="L311" t="str">
            <v/>
          </cell>
          <cell r="M311">
            <v>45000000000</v>
          </cell>
          <cell r="N311">
            <v>45000000000</v>
          </cell>
          <cell r="O311">
            <v>0.16666666666666666</v>
          </cell>
          <cell r="P311">
            <v>7500000000</v>
          </cell>
          <cell r="Q311" t="str">
            <v>不要</v>
          </cell>
          <cell r="R311" t="str">
            <v>・交付決定保留中（METIストップ）</v>
          </cell>
          <cell r="S311">
            <v>41155</v>
          </cell>
          <cell r="T311">
            <v>41176</v>
          </cell>
          <cell r="U311" t="str">
            <v/>
          </cell>
          <cell r="W311" t="str">
            <v>交付決定日</v>
          </cell>
          <cell r="X311">
            <v>41729</v>
          </cell>
          <cell r="Y311" t="str">
            <v/>
          </cell>
          <cell r="Z311">
            <v>45000000000</v>
          </cell>
          <cell r="AA311">
            <v>45000000000</v>
          </cell>
          <cell r="AB311">
            <v>0.16666666666666666</v>
          </cell>
          <cell r="AC311">
            <v>7500000000</v>
          </cell>
          <cell r="AD311" t="str">
            <v/>
          </cell>
          <cell r="AE311" t="str">
            <v/>
          </cell>
          <cell r="AF311" t="str">
            <v/>
          </cell>
          <cell r="AS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41131</v>
          </cell>
          <cell r="K312">
            <v>41364</v>
          </cell>
          <cell r="L312" t="str">
            <v/>
          </cell>
          <cell r="M312">
            <v>230000000</v>
          </cell>
          <cell r="N312">
            <v>230000000</v>
          </cell>
          <cell r="O312">
            <v>0.5</v>
          </cell>
          <cell r="P312">
            <v>115000000</v>
          </cell>
          <cell r="Q312" t="str">
            <v>不要</v>
          </cell>
          <cell r="R312" t="str">
            <v/>
          </cell>
          <cell r="S312">
            <v>41131</v>
          </cell>
          <cell r="T312">
            <v>41152</v>
          </cell>
          <cell r="U312" t="str">
            <v/>
          </cell>
          <cell r="W312">
            <v>41131</v>
          </cell>
          <cell r="X312">
            <v>41364</v>
          </cell>
          <cell r="Y312" t="str">
            <v/>
          </cell>
          <cell r="Z312">
            <v>230000000</v>
          </cell>
          <cell r="AA312">
            <v>230000000</v>
          </cell>
          <cell r="AB312">
            <v>0.5</v>
          </cell>
          <cell r="AC312">
            <v>115000000</v>
          </cell>
          <cell r="AD312" t="str">
            <v/>
          </cell>
          <cell r="AE312" t="str">
            <v/>
          </cell>
          <cell r="AF312" t="str">
            <v/>
          </cell>
          <cell r="AS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t="str">
            <v/>
          </cell>
          <cell r="K313" t="str">
            <v/>
          </cell>
          <cell r="L313" t="str">
            <v/>
          </cell>
          <cell r="M313" t="str">
            <v/>
          </cell>
          <cell r="N313" t="str">
            <v/>
          </cell>
          <cell r="O313">
            <v>0.25</v>
          </cell>
          <cell r="P313" t="str">
            <v/>
          </cell>
          <cell r="Q313" t="str">
            <v/>
          </cell>
          <cell r="R313" t="str">
            <v>「補助事業に要する経費」減額。ＭＥＴＩ了承（9/26中田）
期間延長（H27.3.31）についてMETI照会中。（10/9中田）</v>
          </cell>
          <cell r="S313" t="str">
            <v/>
          </cell>
          <cell r="T313" t="str">
            <v/>
          </cell>
          <cell r="U313" t="str">
            <v/>
          </cell>
          <cell r="W313" t="str">
            <v/>
          </cell>
          <cell r="X313" t="str">
            <v/>
          </cell>
          <cell r="Y313" t="str">
            <v/>
          </cell>
          <cell r="Z313" t="str">
            <v/>
          </cell>
          <cell r="AA313" t="str">
            <v/>
          </cell>
          <cell r="AB313">
            <v>0.25</v>
          </cell>
          <cell r="AC313" t="str">
            <v/>
          </cell>
          <cell r="AD313" t="str">
            <v/>
          </cell>
          <cell r="AE313" t="str">
            <v/>
          </cell>
          <cell r="AF313" t="str">
            <v/>
          </cell>
          <cell r="AS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v>15966000000</v>
          </cell>
          <cell r="N314">
            <v>10187000000</v>
          </cell>
          <cell r="O314">
            <v>0.25</v>
          </cell>
          <cell r="P314">
            <v>2546750000</v>
          </cell>
          <cell r="Q314" t="str">
            <v>要</v>
          </cell>
          <cell r="R314" t="str">
            <v>・9/7　期間延長に関する書類が到着。METI確認済。
・平成23年度決算について書類上は「見込み」となっているが、実際は実績有。H21年度～23年度で全て黒字のため、収益納付要。</v>
          </cell>
          <cell r="S314">
            <v>41180</v>
          </cell>
          <cell r="T314">
            <v>41194</v>
          </cell>
          <cell r="U314" t="str">
            <v/>
          </cell>
          <cell r="W314">
            <v>41183</v>
          </cell>
          <cell r="X314">
            <v>42094</v>
          </cell>
          <cell r="Y314" t="str">
            <v>○</v>
          </cell>
          <cell r="Z314">
            <v>15966000000</v>
          </cell>
          <cell r="AA314">
            <v>10187000000</v>
          </cell>
          <cell r="AB314">
            <v>0.25</v>
          </cell>
          <cell r="AC314">
            <v>2546750000</v>
          </cell>
          <cell r="AD314" t="str">
            <v/>
          </cell>
          <cell r="AE314" t="str">
            <v/>
          </cell>
          <cell r="AF314" t="str">
            <v/>
          </cell>
          <cell r="AS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t="str">
            <v/>
          </cell>
          <cell r="K315" t="str">
            <v/>
          </cell>
          <cell r="L315" t="str">
            <v/>
          </cell>
          <cell r="M315" t="str">
            <v/>
          </cell>
          <cell r="N315" t="str">
            <v/>
          </cell>
          <cell r="O315">
            <v>0.33333333333333331</v>
          </cell>
          <cell r="P315" t="str">
            <v/>
          </cell>
          <cell r="Q315" t="str">
            <v/>
          </cell>
          <cell r="R315" t="str">
            <v>事業開始予定日および設備費の内訳を修正、結果として事業経費・補助対象経費・補助金額に端数が発生するためそれも修正して再提出。他に問題は無いため、発注の関係で交付決定日を10/25に決定。</v>
          </cell>
          <cell r="S315">
            <v>41207</v>
          </cell>
          <cell r="T315" t="str">
            <v/>
          </cell>
          <cell r="U315" t="str">
            <v/>
          </cell>
          <cell r="W315" t="str">
            <v/>
          </cell>
          <cell r="X315" t="str">
            <v/>
          </cell>
          <cell r="Y315" t="str">
            <v/>
          </cell>
          <cell r="Z315" t="str">
            <v/>
          </cell>
          <cell r="AA315" t="str">
            <v/>
          </cell>
          <cell r="AB315">
            <v>0.33333333333333331</v>
          </cell>
          <cell r="AC315" t="str">
            <v/>
          </cell>
          <cell r="AD315" t="str">
            <v/>
          </cell>
          <cell r="AE315" t="str">
            <v/>
          </cell>
          <cell r="AF315" t="str">
            <v/>
          </cell>
          <cell r="AS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41455</v>
          </cell>
          <cell r="L316" t="str">
            <v/>
          </cell>
          <cell r="M316">
            <v>564168000</v>
          </cell>
          <cell r="N316">
            <v>105000000</v>
          </cell>
          <cell r="O316">
            <v>0.4</v>
          </cell>
          <cell r="P316">
            <v>42000000</v>
          </cell>
          <cell r="Q316" t="str">
            <v>要</v>
          </cell>
          <cell r="R316" t="str">
            <v>・中部局経由で発行日問合せ。10/3決定日で返答。</v>
          </cell>
          <cell r="S316">
            <v>41185</v>
          </cell>
          <cell r="T316">
            <v>41194</v>
          </cell>
          <cell r="U316" t="str">
            <v/>
          </cell>
          <cell r="W316">
            <v>41183</v>
          </cell>
          <cell r="X316">
            <v>41455</v>
          </cell>
          <cell r="Y316" t="str">
            <v/>
          </cell>
          <cell r="Z316">
            <v>564168000</v>
          </cell>
          <cell r="AA316">
            <v>105000000</v>
          </cell>
          <cell r="AB316">
            <v>0.4</v>
          </cell>
          <cell r="AC316">
            <v>42000000</v>
          </cell>
          <cell r="AD316" t="str">
            <v/>
          </cell>
          <cell r="AE316" t="str">
            <v/>
          </cell>
          <cell r="AF316" t="str">
            <v/>
          </cell>
          <cell r="AS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41131</v>
          </cell>
          <cell r="K317">
            <v>41729</v>
          </cell>
          <cell r="L317" t="str">
            <v/>
          </cell>
          <cell r="M317">
            <v>50000000</v>
          </cell>
          <cell r="N317">
            <v>50000000</v>
          </cell>
          <cell r="O317">
            <v>0.33333333333333331</v>
          </cell>
          <cell r="P317">
            <v>16666666</v>
          </cell>
          <cell r="Q317" t="str">
            <v>不要</v>
          </cell>
          <cell r="R317" t="str">
            <v/>
          </cell>
          <cell r="S317">
            <v>41141</v>
          </cell>
          <cell r="T317">
            <v>41145</v>
          </cell>
          <cell r="U317" t="str">
            <v/>
          </cell>
          <cell r="W317">
            <v>41131</v>
          </cell>
          <cell r="X317">
            <v>41729</v>
          </cell>
          <cell r="Y317" t="str">
            <v/>
          </cell>
          <cell r="Z317">
            <v>50000000</v>
          </cell>
          <cell r="AA317">
            <v>50000000</v>
          </cell>
          <cell r="AB317">
            <v>0.33333333333333331</v>
          </cell>
          <cell r="AC317">
            <v>16666666</v>
          </cell>
          <cell r="AD317" t="str">
            <v/>
          </cell>
          <cell r="AE317" t="str">
            <v/>
          </cell>
          <cell r="AF317" t="str">
            <v/>
          </cell>
          <cell r="AS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t="str">
            <v/>
          </cell>
          <cell r="K318" t="str">
            <v/>
          </cell>
          <cell r="L318" t="str">
            <v/>
          </cell>
          <cell r="M318" t="str">
            <v/>
          </cell>
          <cell r="N318" t="str">
            <v/>
          </cell>
          <cell r="O318">
            <v>0.33333333333333331</v>
          </cell>
          <cell r="P318" t="str">
            <v/>
          </cell>
          <cell r="Q318" t="str">
            <v>要</v>
          </cell>
          <cell r="R318" t="str">
            <v>8/31の交付決定日を希望。</v>
          </cell>
          <cell r="S318">
            <v>41152</v>
          </cell>
          <cell r="T318" t="str">
            <v/>
          </cell>
          <cell r="U318" t="str">
            <v/>
          </cell>
          <cell r="W318" t="str">
            <v/>
          </cell>
          <cell r="X318" t="str">
            <v/>
          </cell>
          <cell r="Y318" t="str">
            <v/>
          </cell>
          <cell r="Z318" t="str">
            <v/>
          </cell>
          <cell r="AA318" t="str">
            <v/>
          </cell>
          <cell r="AB318">
            <v>0.33333333333333331</v>
          </cell>
          <cell r="AC318" t="str">
            <v/>
          </cell>
          <cell r="AD318" t="str">
            <v/>
          </cell>
          <cell r="AE318" t="str">
            <v/>
          </cell>
          <cell r="AF318" t="str">
            <v/>
          </cell>
          <cell r="AS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t="str">
            <v/>
          </cell>
          <cell r="K319" t="str">
            <v/>
          </cell>
          <cell r="L319" t="str">
            <v/>
          </cell>
          <cell r="M319" t="str">
            <v/>
          </cell>
          <cell r="N319" t="str">
            <v/>
          </cell>
          <cell r="O319">
            <v>0.33333333333333331</v>
          </cell>
          <cell r="P319" t="str">
            <v/>
          </cell>
          <cell r="Q319" t="str">
            <v/>
          </cell>
          <cell r="R319" t="str">
            <v/>
          </cell>
          <cell r="S319" t="str">
            <v/>
          </cell>
          <cell r="T319" t="str">
            <v/>
          </cell>
          <cell r="U319" t="str">
            <v/>
          </cell>
          <cell r="W319" t="str">
            <v/>
          </cell>
          <cell r="X319" t="str">
            <v/>
          </cell>
          <cell r="Y319" t="str">
            <v/>
          </cell>
          <cell r="Z319" t="str">
            <v/>
          </cell>
          <cell r="AA319" t="str">
            <v/>
          </cell>
          <cell r="AB319">
            <v>0.33333333333333331</v>
          </cell>
          <cell r="AC319" t="str">
            <v/>
          </cell>
          <cell r="AD319" t="str">
            <v/>
          </cell>
          <cell r="AE319" t="str">
            <v/>
          </cell>
          <cell r="AF319" t="str">
            <v/>
          </cell>
          <cell r="AS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41445</v>
          </cell>
          <cell r="L320" t="str">
            <v/>
          </cell>
          <cell r="M320">
            <v>150000000</v>
          </cell>
          <cell r="N320">
            <v>150000000</v>
          </cell>
          <cell r="O320">
            <v>0.25</v>
          </cell>
          <cell r="P320">
            <v>37500000</v>
          </cell>
          <cell r="Q320" t="str">
            <v>不要</v>
          </cell>
          <cell r="R320" t="str">
            <v/>
          </cell>
          <cell r="S320">
            <v>41170</v>
          </cell>
          <cell r="T320">
            <v>41173</v>
          </cell>
          <cell r="U320" t="str">
            <v/>
          </cell>
          <cell r="W320">
            <v>41153</v>
          </cell>
          <cell r="X320">
            <v>41445</v>
          </cell>
          <cell r="Y320" t="str">
            <v/>
          </cell>
          <cell r="Z320">
            <v>150000000</v>
          </cell>
          <cell r="AA320">
            <v>150000000</v>
          </cell>
          <cell r="AB320">
            <v>0.25</v>
          </cell>
          <cell r="AC320">
            <v>37500000</v>
          </cell>
          <cell r="AD320" t="str">
            <v/>
          </cell>
          <cell r="AE320" t="str">
            <v/>
          </cell>
          <cell r="AF320" t="str">
            <v/>
          </cell>
          <cell r="AS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t="str">
            <v/>
          </cell>
          <cell r="K321" t="str">
            <v/>
          </cell>
          <cell r="L321" t="str">
            <v/>
          </cell>
          <cell r="M321" t="str">
            <v/>
          </cell>
          <cell r="N321" t="str">
            <v/>
          </cell>
          <cell r="O321">
            <v>0.33333333333333331</v>
          </cell>
          <cell r="P321" t="str">
            <v/>
          </cell>
          <cell r="Q321" t="str">
            <v/>
          </cell>
          <cell r="R321" t="str">
            <v/>
          </cell>
          <cell r="S321" t="str">
            <v/>
          </cell>
          <cell r="T321" t="str">
            <v/>
          </cell>
          <cell r="U321" t="str">
            <v/>
          </cell>
          <cell r="W321" t="str">
            <v/>
          </cell>
          <cell r="X321" t="str">
            <v/>
          </cell>
          <cell r="Y321" t="str">
            <v/>
          </cell>
          <cell r="Z321" t="str">
            <v/>
          </cell>
          <cell r="AA321" t="str">
            <v/>
          </cell>
          <cell r="AB321">
            <v>0.33333333333333331</v>
          </cell>
          <cell r="AC321" t="str">
            <v/>
          </cell>
          <cell r="AD321" t="str">
            <v/>
          </cell>
          <cell r="AE321" t="str">
            <v/>
          </cell>
          <cell r="AF321" t="str">
            <v/>
          </cell>
          <cell r="AS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41115</v>
          </cell>
          <cell r="K322">
            <v>41729</v>
          </cell>
          <cell r="L322" t="str">
            <v/>
          </cell>
          <cell r="M322">
            <v>1805300000</v>
          </cell>
          <cell r="N322">
            <v>1777550000</v>
          </cell>
          <cell r="O322">
            <v>0.33333333333333331</v>
          </cell>
          <cell r="P322">
            <v>592516666</v>
          </cell>
          <cell r="Q322" t="str">
            <v/>
          </cell>
          <cell r="R322" t="str">
            <v/>
          </cell>
          <cell r="S322">
            <v>41115</v>
          </cell>
          <cell r="T322">
            <v>41128</v>
          </cell>
          <cell r="U322" t="str">
            <v/>
          </cell>
          <cell r="W322">
            <v>41115</v>
          </cell>
          <cell r="X322">
            <v>41729</v>
          </cell>
          <cell r="Y322" t="str">
            <v/>
          </cell>
          <cell r="Z322">
            <v>1805300000</v>
          </cell>
          <cell r="AA322">
            <v>1777550000</v>
          </cell>
          <cell r="AB322">
            <v>0.33333333333333331</v>
          </cell>
          <cell r="AC322">
            <v>592516666</v>
          </cell>
          <cell r="AD322" t="str">
            <v/>
          </cell>
          <cell r="AE322" t="str">
            <v/>
          </cell>
          <cell r="AF322" t="str">
            <v/>
          </cell>
          <cell r="AS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41145</v>
          </cell>
          <cell r="K323">
            <v>41547</v>
          </cell>
          <cell r="L323" t="str">
            <v/>
          </cell>
          <cell r="M323">
            <v>646306000</v>
          </cell>
          <cell r="N323">
            <v>350310000</v>
          </cell>
          <cell r="O323">
            <v>0.4</v>
          </cell>
          <cell r="P323">
            <v>140124000</v>
          </cell>
          <cell r="Q323" t="str">
            <v>要</v>
          </cell>
          <cell r="R323" t="str">
            <v/>
          </cell>
          <cell r="S323">
            <v>41141</v>
          </cell>
          <cell r="T323">
            <v>41145</v>
          </cell>
          <cell r="U323" t="str">
            <v/>
          </cell>
          <cell r="W323">
            <v>41145</v>
          </cell>
          <cell r="X323">
            <v>41547</v>
          </cell>
          <cell r="Y323" t="str">
            <v/>
          </cell>
          <cell r="Z323">
            <v>646306000</v>
          </cell>
          <cell r="AA323">
            <v>350310000</v>
          </cell>
          <cell r="AB323">
            <v>0.4</v>
          </cell>
          <cell r="AC323">
            <v>140124000</v>
          </cell>
          <cell r="AD323" t="str">
            <v/>
          </cell>
          <cell r="AE323" t="str">
            <v/>
          </cell>
          <cell r="AF323" t="str">
            <v/>
          </cell>
          <cell r="AS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41151</v>
          </cell>
          <cell r="K324">
            <v>41639</v>
          </cell>
          <cell r="L324" t="str">
            <v/>
          </cell>
          <cell r="M324">
            <v>3142500000</v>
          </cell>
          <cell r="N324">
            <v>1814300000</v>
          </cell>
          <cell r="O324">
            <v>0.16666666666666666</v>
          </cell>
          <cell r="P324">
            <v>302383333</v>
          </cell>
          <cell r="Q324" t="str">
            <v>要</v>
          </cell>
          <cell r="R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S324">
            <v>41150</v>
          </cell>
          <cell r="T324">
            <v>41159</v>
          </cell>
          <cell r="U324" t="str">
            <v/>
          </cell>
          <cell r="W324">
            <v>41151</v>
          </cell>
          <cell r="X324">
            <v>41639</v>
          </cell>
          <cell r="Y324" t="str">
            <v/>
          </cell>
          <cell r="Z324">
            <v>3142500000</v>
          </cell>
          <cell r="AA324">
            <v>1814300000</v>
          </cell>
          <cell r="AB324">
            <v>0.16666666666666666</v>
          </cell>
          <cell r="AC324">
            <v>302383333</v>
          </cell>
          <cell r="AD324" t="str">
            <v/>
          </cell>
          <cell r="AE324" t="str">
            <v/>
          </cell>
          <cell r="AF324" t="str">
            <v/>
          </cell>
          <cell r="AS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t="str">
            <v/>
          </cell>
          <cell r="K325" t="str">
            <v/>
          </cell>
          <cell r="L325" t="str">
            <v/>
          </cell>
          <cell r="M325" t="str">
            <v/>
          </cell>
          <cell r="N325" t="str">
            <v/>
          </cell>
          <cell r="O325">
            <v>0.25</v>
          </cell>
          <cell r="P325" t="str">
            <v/>
          </cell>
          <cell r="Q325" t="str">
            <v/>
          </cell>
          <cell r="R325" t="str">
            <v/>
          </cell>
          <cell r="S325" t="str">
            <v/>
          </cell>
          <cell r="T325" t="str">
            <v/>
          </cell>
          <cell r="U325" t="str">
            <v/>
          </cell>
          <cell r="W325" t="str">
            <v/>
          </cell>
          <cell r="X325" t="str">
            <v/>
          </cell>
          <cell r="Y325" t="str">
            <v/>
          </cell>
          <cell r="Z325" t="str">
            <v/>
          </cell>
          <cell r="AA325" t="str">
            <v/>
          </cell>
          <cell r="AB325">
            <v>0.25</v>
          </cell>
          <cell r="AC325" t="str">
            <v/>
          </cell>
          <cell r="AD325" t="str">
            <v/>
          </cell>
          <cell r="AE325" t="str">
            <v/>
          </cell>
          <cell r="AF325" t="str">
            <v/>
          </cell>
          <cell r="AS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v>
          </cell>
          <cell r="K326">
            <v>41708</v>
          </cell>
          <cell r="L326" t="str">
            <v/>
          </cell>
          <cell r="M326">
            <v>218000000</v>
          </cell>
          <cell r="N326">
            <v>218000000</v>
          </cell>
          <cell r="O326">
            <v>0.25</v>
          </cell>
          <cell r="P326">
            <v>54500000</v>
          </cell>
          <cell r="Q326" t="str">
            <v>要</v>
          </cell>
          <cell r="R326" t="str">
            <v>・平成23年度決算について書類上は「見込み」となっているが、実際は実績有。H21年度～23年度で全て黒字のため、収益納付要。</v>
          </cell>
          <cell r="S326">
            <v>41179</v>
          </cell>
          <cell r="T326">
            <v>41194</v>
          </cell>
          <cell r="U326" t="str">
            <v/>
          </cell>
          <cell r="W326" t="str">
            <v>交付決定日</v>
          </cell>
          <cell r="X326">
            <v>41708</v>
          </cell>
          <cell r="Y326" t="str">
            <v/>
          </cell>
          <cell r="Z326">
            <v>218000000</v>
          </cell>
          <cell r="AA326">
            <v>218000000</v>
          </cell>
          <cell r="AB326">
            <v>0.25</v>
          </cell>
          <cell r="AC326">
            <v>54500000</v>
          </cell>
          <cell r="AD326" t="str">
            <v/>
          </cell>
          <cell r="AE326" t="str">
            <v/>
          </cell>
          <cell r="AF326" t="str">
            <v/>
          </cell>
          <cell r="AS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41197</v>
          </cell>
          <cell r="K327">
            <v>41729</v>
          </cell>
          <cell r="L327" t="str">
            <v/>
          </cell>
          <cell r="M327">
            <v>489000000</v>
          </cell>
          <cell r="N327">
            <v>489000000</v>
          </cell>
          <cell r="O327">
            <v>0.16666666666666666</v>
          </cell>
          <cell r="P327">
            <v>81500000</v>
          </cell>
          <cell r="Q327" t="str">
            <v>不要</v>
          </cell>
          <cell r="R327" t="str">
            <v/>
          </cell>
          <cell r="S327">
            <v>41197</v>
          </cell>
          <cell r="T327" t="str">
            <v/>
          </cell>
          <cell r="U327" t="str">
            <v/>
          </cell>
          <cell r="W327">
            <v>41197</v>
          </cell>
          <cell r="X327">
            <v>41729</v>
          </cell>
          <cell r="Y327" t="str">
            <v/>
          </cell>
          <cell r="Z327">
            <v>489000000</v>
          </cell>
          <cell r="AA327">
            <v>489000000</v>
          </cell>
          <cell r="AB327">
            <v>0.16666666666666666</v>
          </cell>
          <cell r="AC327">
            <v>81500000</v>
          </cell>
          <cell r="AD327" t="str">
            <v/>
          </cell>
          <cell r="AE327" t="str">
            <v/>
          </cell>
          <cell r="AF327" t="str">
            <v/>
          </cell>
          <cell r="AS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41167</v>
          </cell>
          <cell r="K328">
            <v>41729</v>
          </cell>
          <cell r="L328" t="str">
            <v/>
          </cell>
          <cell r="M328">
            <v>3140232000</v>
          </cell>
          <cell r="N328">
            <v>635171000</v>
          </cell>
          <cell r="O328">
            <v>0.33333333333333331</v>
          </cell>
          <cell r="P328">
            <v>211723666</v>
          </cell>
          <cell r="Q328" t="str">
            <v>不要</v>
          </cell>
          <cell r="R328" t="str">
            <v/>
          </cell>
          <cell r="S328">
            <v>41157</v>
          </cell>
          <cell r="T328">
            <v>41159</v>
          </cell>
          <cell r="U328" t="str">
            <v/>
          </cell>
          <cell r="W328">
            <v>41167</v>
          </cell>
          <cell r="X328">
            <v>41729</v>
          </cell>
          <cell r="Y328" t="str">
            <v/>
          </cell>
          <cell r="Z328">
            <v>3140232000</v>
          </cell>
          <cell r="AA328">
            <v>635171000</v>
          </cell>
          <cell r="AB328">
            <v>0.33333333333333331</v>
          </cell>
          <cell r="AC328">
            <v>211723666</v>
          </cell>
          <cell r="AD328" t="str">
            <v/>
          </cell>
          <cell r="AE328" t="str">
            <v/>
          </cell>
          <cell r="AF328" t="str">
            <v/>
          </cell>
          <cell r="AS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v>
          </cell>
          <cell r="K329">
            <v>41729</v>
          </cell>
          <cell r="L329" t="str">
            <v/>
          </cell>
          <cell r="M329">
            <v>1296210000</v>
          </cell>
          <cell r="N329">
            <v>1038710000</v>
          </cell>
          <cell r="O329">
            <v>0.33333333333333331</v>
          </cell>
          <cell r="P329">
            <v>346236666</v>
          </cell>
          <cell r="Q329" t="str">
            <v>不要</v>
          </cell>
          <cell r="R329" t="str">
            <v>応募時からの減額については確認中</v>
          </cell>
          <cell r="S329">
            <v>41197</v>
          </cell>
          <cell r="T329" t="str">
            <v/>
          </cell>
          <cell r="U329" t="str">
            <v/>
          </cell>
          <cell r="W329" t="str">
            <v>交付決定日</v>
          </cell>
          <cell r="X329">
            <v>41729</v>
          </cell>
          <cell r="Y329" t="str">
            <v/>
          </cell>
          <cell r="Z329">
            <v>1296210000</v>
          </cell>
          <cell r="AA329">
            <v>1038710000</v>
          </cell>
          <cell r="AB329">
            <v>0.33333333333333331</v>
          </cell>
          <cell r="AC329">
            <v>346236666</v>
          </cell>
          <cell r="AD329" t="str">
            <v/>
          </cell>
          <cell r="AE329" t="str">
            <v/>
          </cell>
          <cell r="AF329" t="str">
            <v/>
          </cell>
          <cell r="AS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41136</v>
          </cell>
          <cell r="K330">
            <v>41729</v>
          </cell>
          <cell r="L330" t="str">
            <v/>
          </cell>
          <cell r="M330">
            <v>2297001000</v>
          </cell>
          <cell r="N330">
            <v>1257353000</v>
          </cell>
          <cell r="O330">
            <v>0.16666666666666666</v>
          </cell>
          <cell r="P330">
            <v>209558833</v>
          </cell>
          <cell r="Q330" t="str">
            <v>不要</v>
          </cell>
          <cell r="R330" t="str">
            <v/>
          </cell>
          <cell r="S330">
            <v>41128</v>
          </cell>
          <cell r="T330">
            <v>41128</v>
          </cell>
          <cell r="U330" t="str">
            <v/>
          </cell>
          <cell r="W330">
            <v>41136</v>
          </cell>
          <cell r="X330">
            <v>41729</v>
          </cell>
          <cell r="Y330" t="str">
            <v/>
          </cell>
          <cell r="Z330">
            <v>2297001000</v>
          </cell>
          <cell r="AA330">
            <v>1257353000</v>
          </cell>
          <cell r="AB330">
            <v>0.16666666666666666</v>
          </cell>
          <cell r="AC330">
            <v>209558833</v>
          </cell>
          <cell r="AD330" t="str">
            <v/>
          </cell>
          <cell r="AE330" t="str">
            <v/>
          </cell>
          <cell r="AF330" t="str">
            <v/>
          </cell>
          <cell r="AS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41141</v>
          </cell>
          <cell r="K331">
            <v>41455</v>
          </cell>
          <cell r="L331" t="str">
            <v/>
          </cell>
          <cell r="M331">
            <v>85000000</v>
          </cell>
          <cell r="N331">
            <v>83000000</v>
          </cell>
          <cell r="O331">
            <v>0.33333333333333331</v>
          </cell>
          <cell r="P331">
            <v>27665000</v>
          </cell>
          <cell r="Q331" t="str">
            <v>要</v>
          </cell>
          <cell r="R331" t="str">
            <v>雇用効果大幅減。理由書受領済み。
理由書はMETI確認済み。</v>
          </cell>
          <cell r="S331">
            <v>41152</v>
          </cell>
          <cell r="T331">
            <v>41159</v>
          </cell>
          <cell r="U331" t="str">
            <v/>
          </cell>
          <cell r="W331">
            <v>41141</v>
          </cell>
          <cell r="X331">
            <v>41455</v>
          </cell>
          <cell r="Y331" t="str">
            <v/>
          </cell>
          <cell r="Z331">
            <v>85000000</v>
          </cell>
          <cell r="AA331">
            <v>83000000</v>
          </cell>
          <cell r="AB331">
            <v>0.33333333333333331</v>
          </cell>
          <cell r="AC331">
            <v>27665000</v>
          </cell>
          <cell r="AD331" t="str">
            <v/>
          </cell>
          <cell r="AE331" t="str">
            <v/>
          </cell>
          <cell r="AF331" t="str">
            <v/>
          </cell>
          <cell r="AS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t="str">
            <v/>
          </cell>
          <cell r="K332" t="str">
            <v/>
          </cell>
          <cell r="L332" t="str">
            <v/>
          </cell>
          <cell r="M332" t="str">
            <v/>
          </cell>
          <cell r="N332" t="str">
            <v/>
          </cell>
          <cell r="O332">
            <v>0.33333333333333331</v>
          </cell>
          <cell r="P332" t="str">
            <v/>
          </cell>
          <cell r="Q332" t="str">
            <v/>
          </cell>
          <cell r="R332" t="str">
            <v/>
          </cell>
          <cell r="S332" t="str">
            <v/>
          </cell>
          <cell r="T332" t="str">
            <v/>
          </cell>
          <cell r="U332" t="str">
            <v/>
          </cell>
          <cell r="W332" t="str">
            <v/>
          </cell>
          <cell r="X332" t="str">
            <v/>
          </cell>
          <cell r="Y332" t="str">
            <v/>
          </cell>
          <cell r="Z332" t="str">
            <v/>
          </cell>
          <cell r="AA332" t="str">
            <v/>
          </cell>
          <cell r="AB332">
            <v>0.33333333333333331</v>
          </cell>
          <cell r="AC332" t="str">
            <v/>
          </cell>
          <cell r="AD332" t="str">
            <v/>
          </cell>
          <cell r="AE332" t="str">
            <v/>
          </cell>
          <cell r="AF332" t="str">
            <v/>
          </cell>
          <cell r="AS332" t="str">
            <v/>
          </cell>
        </row>
        <row r="333">
          <cell r="B333" t="str">
            <v>A1165</v>
          </cell>
          <cell r="C333" t="str">
            <v>A</v>
          </cell>
          <cell r="D333" t="str">
            <v>二次</v>
          </cell>
          <cell r="E333" t="str">
            <v>株式会社メタルアート
明石機械工業株式会社</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41153</v>
          </cell>
          <cell r="K333">
            <v>41729</v>
          </cell>
          <cell r="L333" t="str">
            <v/>
          </cell>
          <cell r="M333">
            <v>2672545000</v>
          </cell>
          <cell r="N333">
            <v>2665245000</v>
          </cell>
          <cell r="O333">
            <v>0.16666666666666666</v>
          </cell>
          <cell r="P333">
            <v>444207000</v>
          </cell>
          <cell r="Q333" t="str">
            <v>要</v>
          </cell>
          <cell r="R333" t="str">
            <v>共同申請にメタルテクス社を追加（METI承認済）</v>
          </cell>
          <cell r="S333">
            <v>41149</v>
          </cell>
          <cell r="T333">
            <v>41159</v>
          </cell>
          <cell r="U333" t="str">
            <v/>
          </cell>
          <cell r="W333">
            <v>41153</v>
          </cell>
          <cell r="X333">
            <v>41729</v>
          </cell>
          <cell r="Y333" t="str">
            <v/>
          </cell>
          <cell r="Z333">
            <v>2672545000</v>
          </cell>
          <cell r="AA333">
            <v>2665245000</v>
          </cell>
          <cell r="AB333">
            <v>0.16666666666666666</v>
          </cell>
          <cell r="AC333">
            <v>444207000</v>
          </cell>
          <cell r="AD333" t="str">
            <v/>
          </cell>
          <cell r="AE333" t="str">
            <v/>
          </cell>
          <cell r="AF333" t="str">
            <v/>
          </cell>
          <cell r="AS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t="str">
            <v/>
          </cell>
          <cell r="K334" t="str">
            <v/>
          </cell>
          <cell r="L334" t="str">
            <v/>
          </cell>
          <cell r="M334" t="str">
            <v/>
          </cell>
          <cell r="N334" t="str">
            <v/>
          </cell>
          <cell r="O334">
            <v>0.33333333333333331</v>
          </cell>
          <cell r="P334" t="str">
            <v/>
          </cell>
          <cell r="Q334" t="str">
            <v/>
          </cell>
          <cell r="R334" t="str">
            <v/>
          </cell>
          <cell r="S334" t="str">
            <v/>
          </cell>
          <cell r="T334" t="str">
            <v/>
          </cell>
          <cell r="U334" t="str">
            <v/>
          </cell>
          <cell r="W334" t="str">
            <v/>
          </cell>
          <cell r="X334" t="str">
            <v/>
          </cell>
          <cell r="Y334" t="str">
            <v/>
          </cell>
          <cell r="Z334" t="str">
            <v/>
          </cell>
          <cell r="AA334" t="str">
            <v/>
          </cell>
          <cell r="AB334">
            <v>0.33333333333333331</v>
          </cell>
          <cell r="AC334" t="str">
            <v/>
          </cell>
          <cell r="AD334" t="str">
            <v/>
          </cell>
          <cell r="AE334" t="str">
            <v/>
          </cell>
          <cell r="AF334" t="str">
            <v/>
          </cell>
          <cell r="AS334" t="str">
            <v/>
          </cell>
        </row>
        <row r="335">
          <cell r="B335" t="str">
            <v>A1169</v>
          </cell>
          <cell r="C335" t="str">
            <v>A</v>
          </cell>
          <cell r="D335" t="str">
            <v>二次</v>
          </cell>
          <cell r="E335" t="str">
            <v>日本特絹工業㈱</v>
          </cell>
          <cell r="F335" t="str">
            <v>騎西工場新設による事業および製造ラインの再構築</v>
          </cell>
          <cell r="G335" t="str">
            <v>中小企業</v>
          </cell>
          <cell r="H335" t="str">
            <v>高本</v>
          </cell>
          <cell r="I335" t="str">
            <v>中間</v>
          </cell>
          <cell r="J335">
            <v>41183</v>
          </cell>
          <cell r="K335">
            <v>41729</v>
          </cell>
          <cell r="L335" t="str">
            <v/>
          </cell>
          <cell r="M335">
            <v>385222222</v>
          </cell>
          <cell r="N335">
            <v>305000000</v>
          </cell>
          <cell r="O335">
            <v>0.33333333333333331</v>
          </cell>
          <cell r="P335">
            <v>101666666</v>
          </cell>
          <cell r="Q335" t="str">
            <v>不要</v>
          </cell>
          <cell r="R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S335">
            <v>41197</v>
          </cell>
          <cell r="T335" t="str">
            <v/>
          </cell>
          <cell r="U335" t="str">
            <v/>
          </cell>
          <cell r="W335">
            <v>41183</v>
          </cell>
          <cell r="X335">
            <v>41729</v>
          </cell>
          <cell r="Y335" t="str">
            <v/>
          </cell>
          <cell r="Z335">
            <v>385222222</v>
          </cell>
          <cell r="AA335">
            <v>305000000</v>
          </cell>
          <cell r="AB335">
            <v>0.33333333333333331</v>
          </cell>
          <cell r="AC335">
            <v>101666666</v>
          </cell>
          <cell r="AD335" t="str">
            <v/>
          </cell>
          <cell r="AE335" t="str">
            <v/>
          </cell>
          <cell r="AF335" t="str">
            <v/>
          </cell>
          <cell r="AS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宮田</v>
          </cell>
          <cell r="J336">
            <v>41190</v>
          </cell>
          <cell r="K336">
            <v>41729</v>
          </cell>
          <cell r="L336" t="str">
            <v/>
          </cell>
          <cell r="M336">
            <v>78400000</v>
          </cell>
          <cell r="N336">
            <v>76000000</v>
          </cell>
          <cell r="O336">
            <v>0.4</v>
          </cell>
          <cell r="P336">
            <v>30400000</v>
          </cell>
          <cell r="Q336" t="str">
            <v>不要</v>
          </cell>
          <cell r="R336" t="str">
            <v/>
          </cell>
          <cell r="S336">
            <v>41192</v>
          </cell>
          <cell r="T336" t="str">
            <v/>
          </cell>
          <cell r="U336" t="str">
            <v/>
          </cell>
          <cell r="W336">
            <v>41190</v>
          </cell>
          <cell r="X336">
            <v>41729</v>
          </cell>
          <cell r="Y336" t="str">
            <v/>
          </cell>
          <cell r="Z336">
            <v>78400000</v>
          </cell>
          <cell r="AA336">
            <v>76000000</v>
          </cell>
          <cell r="AB336">
            <v>0.4</v>
          </cell>
          <cell r="AC336">
            <v>30400000</v>
          </cell>
          <cell r="AD336" t="str">
            <v/>
          </cell>
          <cell r="AE336" t="str">
            <v/>
          </cell>
          <cell r="AF336" t="str">
            <v/>
          </cell>
          <cell r="AS336" t="str">
            <v/>
          </cell>
        </row>
        <row r="337">
          <cell r="B337" t="str">
            <v>A1172</v>
          </cell>
          <cell r="C337" t="str">
            <v>A</v>
          </cell>
          <cell r="D337" t="str">
            <v>二次</v>
          </cell>
          <cell r="E337" t="str">
            <v>日本特殊陶業(株)
ＮＴＫセラミック(株)</v>
          </cell>
          <cell r="F337" t="str">
            <v>新材料・新工法を使用したセラミックパッケージ生産設備導入</v>
          </cell>
          <cell r="G337" t="str">
            <v>大企業</v>
          </cell>
          <cell r="H337" t="str">
            <v>梶野</v>
          </cell>
          <cell r="I337" t="str">
            <v>秋葉</v>
          </cell>
          <cell r="J337" t="str">
            <v>交付決定日</v>
          </cell>
          <cell r="K337">
            <v>41639</v>
          </cell>
          <cell r="L337" t="str">
            <v/>
          </cell>
          <cell r="M337">
            <v>3159500000</v>
          </cell>
          <cell r="N337">
            <v>1703500000</v>
          </cell>
          <cell r="O337">
            <v>0.16666666666666666</v>
          </cell>
          <cell r="P337">
            <v>283916666</v>
          </cell>
          <cell r="Q337" t="str">
            <v>要</v>
          </cell>
          <cell r="R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S337">
            <v>41187</v>
          </cell>
          <cell r="T337">
            <v>41204</v>
          </cell>
          <cell r="U337" t="str">
            <v/>
          </cell>
          <cell r="W337" t="str">
            <v>交付決定日</v>
          </cell>
          <cell r="X337">
            <v>41639</v>
          </cell>
          <cell r="Y337" t="str">
            <v/>
          </cell>
          <cell r="Z337">
            <v>3159500000</v>
          </cell>
          <cell r="AA337">
            <v>1703500000</v>
          </cell>
          <cell r="AB337">
            <v>0.16666666666666666</v>
          </cell>
          <cell r="AC337">
            <v>283916666</v>
          </cell>
          <cell r="AD337" t="str">
            <v/>
          </cell>
          <cell r="AE337" t="str">
            <v/>
          </cell>
          <cell r="AF337" t="str">
            <v/>
          </cell>
          <cell r="AS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
          </cell>
          <cell r="K338" t="str">
            <v/>
          </cell>
          <cell r="L338" t="str">
            <v/>
          </cell>
          <cell r="M338" t="str">
            <v/>
          </cell>
          <cell r="N338" t="str">
            <v/>
          </cell>
          <cell r="O338">
            <v>0.16666666666666666</v>
          </cell>
          <cell r="P338" t="str">
            <v/>
          </cell>
          <cell r="Q338" t="str">
            <v/>
          </cell>
          <cell r="R338" t="str">
            <v>事業延長H27.3。スケジュール変更届け提出依頼中。
書類は問題なし。METI確認を持って正式受理へ。</v>
          </cell>
          <cell r="S338" t="str">
            <v/>
          </cell>
          <cell r="T338" t="str">
            <v/>
          </cell>
          <cell r="U338" t="str">
            <v/>
          </cell>
          <cell r="W338" t="str">
            <v/>
          </cell>
          <cell r="X338" t="str">
            <v/>
          </cell>
          <cell r="Y338" t="str">
            <v/>
          </cell>
          <cell r="Z338" t="str">
            <v/>
          </cell>
          <cell r="AA338" t="str">
            <v/>
          </cell>
          <cell r="AB338">
            <v>0.16666666666666666</v>
          </cell>
          <cell r="AC338" t="str">
            <v/>
          </cell>
          <cell r="AD338" t="str">
            <v/>
          </cell>
          <cell r="AE338" t="str">
            <v/>
          </cell>
          <cell r="AF338" t="str">
            <v/>
          </cell>
          <cell r="AS338" t="str">
            <v/>
          </cell>
        </row>
        <row r="339">
          <cell r="B339" t="str">
            <v>A1174</v>
          </cell>
          <cell r="C339" t="str">
            <v>A</v>
          </cell>
          <cell r="D339" t="str">
            <v>二次</v>
          </cell>
          <cell r="E339" t="str">
            <v>日本特殊陶業㈱
㈱東濃セラミック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t="str">
            <v/>
          </cell>
          <cell r="K339" t="str">
            <v/>
          </cell>
          <cell r="L339" t="str">
            <v/>
          </cell>
          <cell r="M339" t="str">
            <v/>
          </cell>
          <cell r="N339" t="str">
            <v/>
          </cell>
          <cell r="O339">
            <v>0.16666666666666666</v>
          </cell>
          <cell r="P339" t="str">
            <v/>
          </cell>
          <cell r="Q339" t="str">
            <v/>
          </cell>
          <cell r="R339" t="str">
            <v/>
          </cell>
          <cell r="S339" t="str">
            <v/>
          </cell>
          <cell r="T339" t="str">
            <v/>
          </cell>
          <cell r="U339" t="str">
            <v/>
          </cell>
          <cell r="W339" t="str">
            <v/>
          </cell>
          <cell r="X339" t="str">
            <v/>
          </cell>
          <cell r="Y339" t="str">
            <v/>
          </cell>
          <cell r="Z339" t="str">
            <v/>
          </cell>
          <cell r="AA339" t="str">
            <v/>
          </cell>
          <cell r="AB339">
            <v>0.16666666666666666</v>
          </cell>
          <cell r="AC339" t="str">
            <v/>
          </cell>
          <cell r="AD339" t="str">
            <v/>
          </cell>
          <cell r="AE339" t="str">
            <v/>
          </cell>
          <cell r="AF339" t="str">
            <v/>
          </cell>
          <cell r="AS339" t="str">
            <v/>
          </cell>
        </row>
        <row r="340">
          <cell r="B340" t="str">
            <v>A1175</v>
          </cell>
          <cell r="C340" t="str">
            <v>A</v>
          </cell>
          <cell r="D340" t="str">
            <v>二次</v>
          </cell>
          <cell r="E340" t="str">
            <v>日本特殊陶業株式会社</v>
          </cell>
          <cell r="F340" t="str">
            <v>シリコン用ｴｯﾁﾝｸﾞ装置向けｼｰﾄ積層型静電ﾁｬｯｸの設備導入</v>
          </cell>
          <cell r="G340" t="str">
            <v>大企業</v>
          </cell>
          <cell r="H340" t="str">
            <v>梶野</v>
          </cell>
          <cell r="I340" t="str">
            <v>秋葉</v>
          </cell>
          <cell r="J340">
            <v>41180</v>
          </cell>
          <cell r="K340">
            <v>41729</v>
          </cell>
          <cell r="L340" t="str">
            <v/>
          </cell>
          <cell r="M340">
            <v>1147500000</v>
          </cell>
          <cell r="N340">
            <v>333700000</v>
          </cell>
          <cell r="O340">
            <v>0.25</v>
          </cell>
          <cell r="P340">
            <v>83425000</v>
          </cell>
          <cell r="Q340" t="str">
            <v>要</v>
          </cell>
          <cell r="R340" t="str">
            <v/>
          </cell>
          <cell r="S340">
            <v>41180</v>
          </cell>
          <cell r="T340">
            <v>41204</v>
          </cell>
          <cell r="U340" t="str">
            <v/>
          </cell>
          <cell r="W340">
            <v>41180</v>
          </cell>
          <cell r="X340">
            <v>41729</v>
          </cell>
          <cell r="Y340" t="str">
            <v/>
          </cell>
          <cell r="Z340">
            <v>1147500000</v>
          </cell>
          <cell r="AA340">
            <v>333700000</v>
          </cell>
          <cell r="AB340">
            <v>0.25</v>
          </cell>
          <cell r="AC340">
            <v>83425000</v>
          </cell>
          <cell r="AD340" t="str">
            <v/>
          </cell>
          <cell r="AE340" t="str">
            <v/>
          </cell>
          <cell r="AF340" t="str">
            <v/>
          </cell>
          <cell r="AS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t="str">
            <v/>
          </cell>
          <cell r="K341" t="str">
            <v/>
          </cell>
          <cell r="L341" t="str">
            <v/>
          </cell>
          <cell r="M341" t="str">
            <v/>
          </cell>
          <cell r="N341" t="str">
            <v/>
          </cell>
          <cell r="O341">
            <v>0.4</v>
          </cell>
          <cell r="P341" t="str">
            <v/>
          </cell>
          <cell r="Q341" t="str">
            <v/>
          </cell>
          <cell r="R341" t="str">
            <v/>
          </cell>
          <cell r="S341">
            <v>41204</v>
          </cell>
          <cell r="T341" t="str">
            <v/>
          </cell>
          <cell r="U341" t="str">
            <v/>
          </cell>
          <cell r="W341" t="str">
            <v/>
          </cell>
          <cell r="X341" t="str">
            <v/>
          </cell>
          <cell r="Y341" t="str">
            <v/>
          </cell>
          <cell r="Z341" t="str">
            <v/>
          </cell>
          <cell r="AA341" t="str">
            <v/>
          </cell>
          <cell r="AB341">
            <v>0.4</v>
          </cell>
          <cell r="AC341" t="str">
            <v/>
          </cell>
          <cell r="AD341" t="str">
            <v/>
          </cell>
          <cell r="AE341" t="str">
            <v/>
          </cell>
          <cell r="AF341" t="str">
            <v/>
          </cell>
          <cell r="AS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宮田</v>
          </cell>
          <cell r="J342" t="str">
            <v/>
          </cell>
          <cell r="K342" t="str">
            <v/>
          </cell>
          <cell r="L342" t="str">
            <v/>
          </cell>
          <cell r="M342" t="str">
            <v/>
          </cell>
          <cell r="N342" t="str">
            <v/>
          </cell>
          <cell r="O342">
            <v>0.33333333320513214</v>
          </cell>
          <cell r="P342" t="str">
            <v/>
          </cell>
          <cell r="Q342" t="str">
            <v/>
          </cell>
          <cell r="R342" t="str">
            <v>事業完了：27年3月末としており、理由書が必要。
（7/31中田から依頼：10/1にも再度依頼）</v>
          </cell>
          <cell r="S342">
            <v>41183</v>
          </cell>
          <cell r="T342" t="str">
            <v/>
          </cell>
          <cell r="U342" t="str">
            <v/>
          </cell>
          <cell r="W342" t="str">
            <v/>
          </cell>
          <cell r="X342" t="str">
            <v/>
          </cell>
          <cell r="Y342" t="str">
            <v/>
          </cell>
          <cell r="Z342" t="str">
            <v/>
          </cell>
          <cell r="AA342" t="str">
            <v/>
          </cell>
          <cell r="AB342">
            <v>0.33333333320513214</v>
          </cell>
          <cell r="AC342" t="str">
            <v/>
          </cell>
          <cell r="AD342" t="str">
            <v/>
          </cell>
          <cell r="AE342" t="str">
            <v/>
          </cell>
          <cell r="AF342" t="str">
            <v/>
          </cell>
          <cell r="AS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t="str">
            <v>交付決定日</v>
          </cell>
          <cell r="K343">
            <v>41729</v>
          </cell>
          <cell r="L343" t="str">
            <v/>
          </cell>
          <cell r="M343">
            <v>993000000</v>
          </cell>
          <cell r="N343">
            <v>993000000</v>
          </cell>
          <cell r="O343">
            <v>0.33333333333333331</v>
          </cell>
          <cell r="P343">
            <v>331000000</v>
          </cell>
          <cell r="Q343" t="str">
            <v>要</v>
          </cell>
          <cell r="R343" t="str">
            <v/>
          </cell>
          <cell r="S343">
            <v>41191</v>
          </cell>
          <cell r="T343">
            <v>41204</v>
          </cell>
          <cell r="U343" t="str">
            <v/>
          </cell>
          <cell r="W343" t="str">
            <v>交付決定日</v>
          </cell>
          <cell r="X343">
            <v>41729</v>
          </cell>
          <cell r="Y343" t="str">
            <v/>
          </cell>
          <cell r="Z343">
            <v>993000000</v>
          </cell>
          <cell r="AA343">
            <v>993000000</v>
          </cell>
          <cell r="AB343">
            <v>0.33333333333333331</v>
          </cell>
          <cell r="AC343">
            <v>331000000</v>
          </cell>
          <cell r="AD343" t="str">
            <v/>
          </cell>
          <cell r="AE343" t="str">
            <v/>
          </cell>
          <cell r="AF343" t="str">
            <v/>
          </cell>
          <cell r="AS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v>75270000</v>
          </cell>
          <cell r="N344">
            <v>26120000</v>
          </cell>
          <cell r="O344">
            <v>0.33333333333333331</v>
          </cell>
          <cell r="P344">
            <v>8706666</v>
          </cell>
          <cell r="Q344" t="str">
            <v>不要</v>
          </cell>
          <cell r="R344" t="str">
            <v>減額については、見積もり精査に起因するもの。
※申請書上、H23年度決算情報は「見込み」となっているが、応募時点からH23年度実績の資料添付あり。「実績」としていただくのが正しい。</v>
          </cell>
          <cell r="S344">
            <v>41156</v>
          </cell>
          <cell r="T344">
            <v>41159</v>
          </cell>
          <cell r="U344" t="str">
            <v/>
          </cell>
          <cell r="W344">
            <v>41275</v>
          </cell>
          <cell r="X344">
            <v>41654</v>
          </cell>
          <cell r="Y344" t="str">
            <v/>
          </cell>
          <cell r="Z344">
            <v>75270000</v>
          </cell>
          <cell r="AA344">
            <v>26120000</v>
          </cell>
          <cell r="AB344">
            <v>0.33333333333333331</v>
          </cell>
          <cell r="AC344">
            <v>8706666</v>
          </cell>
          <cell r="AD344" t="str">
            <v/>
          </cell>
          <cell r="AE344" t="str">
            <v/>
          </cell>
          <cell r="AF344" t="str">
            <v/>
          </cell>
          <cell r="AS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t="str">
            <v>交付決定日</v>
          </cell>
          <cell r="K345">
            <v>41271</v>
          </cell>
          <cell r="L345" t="str">
            <v/>
          </cell>
          <cell r="M345">
            <v>31000000</v>
          </cell>
          <cell r="N345">
            <v>21000000</v>
          </cell>
          <cell r="O345">
            <v>0.33333333333333331</v>
          </cell>
          <cell r="P345">
            <v>7000000</v>
          </cell>
          <cell r="Q345" t="str">
            <v>不要</v>
          </cell>
          <cell r="R345" t="str">
            <v>・H24年6月期の決算実績については未確定のため、H20年度～22年度の決算実績に基づいて収益納付要不要を判断
⇒実績無し。収益納付不要。
・笠間社長から、設備数を増やすという連絡あり　8/29</v>
          </cell>
          <cell r="S345">
            <v>41171</v>
          </cell>
          <cell r="T345">
            <v>41173</v>
          </cell>
          <cell r="U345" t="str">
            <v/>
          </cell>
          <cell r="W345" t="str">
            <v>交付決定日</v>
          </cell>
          <cell r="X345">
            <v>41271</v>
          </cell>
          <cell r="Y345" t="str">
            <v/>
          </cell>
          <cell r="Z345">
            <v>31000000</v>
          </cell>
          <cell r="AA345">
            <v>21000000</v>
          </cell>
          <cell r="AB345">
            <v>0.33333333333333331</v>
          </cell>
          <cell r="AC345">
            <v>7000000</v>
          </cell>
          <cell r="AD345" t="str">
            <v/>
          </cell>
          <cell r="AE345" t="str">
            <v/>
          </cell>
          <cell r="AF345" t="str">
            <v/>
          </cell>
          <cell r="AS345" t="str">
            <v/>
          </cell>
        </row>
        <row r="346">
          <cell r="B346" t="str">
            <v>A1188</v>
          </cell>
          <cell r="C346" t="str">
            <v>A</v>
          </cell>
          <cell r="D346" t="str">
            <v>二次</v>
          </cell>
          <cell r="E346" t="str">
            <v>東レバッテりーセパレータフィルム合同会社</v>
          </cell>
          <cell r="F346" t="str">
            <v>リチウムイオン２次電池用セパレータ（車載用・民生用）製造設備の建設・設置</v>
          </cell>
          <cell r="G346" t="str">
            <v>大企業</v>
          </cell>
          <cell r="H346" t="str">
            <v>梶野</v>
          </cell>
          <cell r="I346" t="str">
            <v>中間</v>
          </cell>
          <cell r="J346">
            <v>41197</v>
          </cell>
          <cell r="K346">
            <v>42094</v>
          </cell>
          <cell r="L346" t="str">
            <v>○</v>
          </cell>
          <cell r="M346">
            <v>6772000000</v>
          </cell>
          <cell r="N346">
            <v>5271000000</v>
          </cell>
          <cell r="O346">
            <v>0.25</v>
          </cell>
          <cell r="P346">
            <v>1317750000</v>
          </cell>
          <cell r="Q346" t="str">
            <v>要</v>
          </cell>
          <cell r="R346" t="str">
            <v>・社名変更（合同会社⇒株式会社）
・事業完了日はH27.3末。理由書を作成して頂き、METIに協議。→（2012/7/24）METI吉川様よりOKのメール。</v>
          </cell>
          <cell r="S346">
            <v>41197</v>
          </cell>
          <cell r="T346" t="str">
            <v/>
          </cell>
          <cell r="U346" t="str">
            <v/>
          </cell>
          <cell r="W346">
            <v>41197</v>
          </cell>
          <cell r="X346">
            <v>42094</v>
          </cell>
          <cell r="Y346" t="str">
            <v>○</v>
          </cell>
          <cell r="Z346">
            <v>6772000000</v>
          </cell>
          <cell r="AA346">
            <v>5271000000</v>
          </cell>
          <cell r="AB346">
            <v>0.25</v>
          </cell>
          <cell r="AC346">
            <v>1317750000</v>
          </cell>
          <cell r="AD346" t="str">
            <v/>
          </cell>
          <cell r="AE346" t="str">
            <v/>
          </cell>
          <cell r="AF346" t="str">
            <v/>
          </cell>
          <cell r="AS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t="str">
            <v/>
          </cell>
          <cell r="K347" t="str">
            <v/>
          </cell>
          <cell r="L347" t="str">
            <v/>
          </cell>
          <cell r="M347" t="str">
            <v/>
          </cell>
          <cell r="N347" t="str">
            <v/>
          </cell>
          <cell r="O347">
            <v>0.16666666666666666</v>
          </cell>
          <cell r="P347" t="str">
            <v/>
          </cell>
          <cell r="Q347" t="str">
            <v/>
          </cell>
          <cell r="R347" t="str">
            <v/>
          </cell>
          <cell r="S347">
            <v>41194</v>
          </cell>
          <cell r="T347" t="str">
            <v/>
          </cell>
          <cell r="U347" t="str">
            <v/>
          </cell>
          <cell r="W347" t="str">
            <v/>
          </cell>
          <cell r="X347" t="str">
            <v/>
          </cell>
          <cell r="Y347" t="str">
            <v/>
          </cell>
          <cell r="Z347" t="str">
            <v/>
          </cell>
          <cell r="AA347" t="str">
            <v/>
          </cell>
          <cell r="AB347">
            <v>0.16666666666666666</v>
          </cell>
          <cell r="AC347" t="str">
            <v/>
          </cell>
          <cell r="AD347" t="str">
            <v/>
          </cell>
          <cell r="AE347" t="str">
            <v/>
          </cell>
          <cell r="AF347" t="str">
            <v/>
          </cell>
          <cell r="AS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41153</v>
          </cell>
          <cell r="K348">
            <v>41664</v>
          </cell>
          <cell r="L348" t="str">
            <v/>
          </cell>
          <cell r="M348">
            <v>2617981000</v>
          </cell>
          <cell r="N348">
            <v>1080981000</v>
          </cell>
          <cell r="O348">
            <v>0.16666666666666666</v>
          </cell>
          <cell r="P348">
            <v>180163490</v>
          </cell>
          <cell r="Q348" t="str">
            <v>不要</v>
          </cell>
          <cell r="R348" t="str">
            <v>・応募時からの減額については、交付決定前に自己負担にて投資した物件が発生したことが主要因（40,000,000円）。他の要因についても確認中。</v>
          </cell>
          <cell r="S348">
            <v>41153</v>
          </cell>
          <cell r="T348">
            <v>41173</v>
          </cell>
          <cell r="U348" t="str">
            <v/>
          </cell>
          <cell r="W348">
            <v>41153</v>
          </cell>
          <cell r="X348">
            <v>41664</v>
          </cell>
          <cell r="Y348" t="str">
            <v/>
          </cell>
          <cell r="Z348">
            <v>2617981000</v>
          </cell>
          <cell r="AA348">
            <v>1080981000</v>
          </cell>
          <cell r="AB348">
            <v>0.16666666666666666</v>
          </cell>
          <cell r="AC348">
            <v>180163490</v>
          </cell>
          <cell r="AD348" t="str">
            <v/>
          </cell>
          <cell r="AE348" t="str">
            <v/>
          </cell>
          <cell r="AF348" t="str">
            <v/>
          </cell>
          <cell r="AS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41152</v>
          </cell>
          <cell r="K349">
            <v>41364</v>
          </cell>
          <cell r="L349" t="str">
            <v/>
          </cell>
          <cell r="M349">
            <v>220600000</v>
          </cell>
          <cell r="N349">
            <v>190700000</v>
          </cell>
          <cell r="O349">
            <v>0.16666666666666666</v>
          </cell>
          <cell r="P349">
            <v>31783333</v>
          </cell>
          <cell r="Q349" t="str">
            <v>要</v>
          </cell>
          <cell r="R349" t="str">
            <v>・応募時点からの減額については、一部既に発注済みのものを補助対象経費から外したことが主要因。</v>
          </cell>
          <cell r="S349">
            <v>41152</v>
          </cell>
          <cell r="T349">
            <v>41173</v>
          </cell>
          <cell r="U349" t="str">
            <v/>
          </cell>
          <cell r="W349">
            <v>41152</v>
          </cell>
          <cell r="X349">
            <v>41364</v>
          </cell>
          <cell r="Y349" t="str">
            <v/>
          </cell>
          <cell r="Z349">
            <v>220600000</v>
          </cell>
          <cell r="AA349">
            <v>190700000</v>
          </cell>
          <cell r="AB349">
            <v>0.16666666666666666</v>
          </cell>
          <cell r="AC349">
            <v>31783333</v>
          </cell>
          <cell r="AD349" t="str">
            <v/>
          </cell>
          <cell r="AE349" t="str">
            <v/>
          </cell>
          <cell r="AF349" t="str">
            <v/>
          </cell>
          <cell r="AS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t="str">
            <v/>
          </cell>
          <cell r="K350" t="str">
            <v/>
          </cell>
          <cell r="L350" t="str">
            <v/>
          </cell>
          <cell r="M350" t="str">
            <v/>
          </cell>
          <cell r="N350" t="str">
            <v/>
          </cell>
          <cell r="O350">
            <v>0.33333333333333331</v>
          </cell>
          <cell r="P350" t="str">
            <v/>
          </cell>
          <cell r="Q350" t="str">
            <v/>
          </cell>
          <cell r="R350" t="str">
            <v/>
          </cell>
          <cell r="S350" t="str">
            <v/>
          </cell>
          <cell r="T350" t="str">
            <v/>
          </cell>
          <cell r="U350" t="str">
            <v/>
          </cell>
          <cell r="W350" t="str">
            <v/>
          </cell>
          <cell r="X350" t="str">
            <v/>
          </cell>
          <cell r="Y350" t="str">
            <v/>
          </cell>
          <cell r="Z350" t="str">
            <v/>
          </cell>
          <cell r="AA350" t="str">
            <v/>
          </cell>
          <cell r="AB350">
            <v>0.33333333333333331</v>
          </cell>
          <cell r="AC350" t="str">
            <v/>
          </cell>
          <cell r="AD350" t="str">
            <v/>
          </cell>
          <cell r="AE350" t="str">
            <v/>
          </cell>
          <cell r="AF350" t="str">
            <v/>
          </cell>
          <cell r="AS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t="str">
            <v/>
          </cell>
          <cell r="K351" t="str">
            <v/>
          </cell>
          <cell r="L351" t="str">
            <v/>
          </cell>
          <cell r="M351" t="str">
            <v/>
          </cell>
          <cell r="N351" t="str">
            <v/>
          </cell>
          <cell r="O351">
            <v>0.25</v>
          </cell>
          <cell r="P351" t="str">
            <v/>
          </cell>
          <cell r="Q351" t="str">
            <v>不要</v>
          </cell>
          <cell r="R351" t="str">
            <v/>
          </cell>
          <cell r="S351" t="str">
            <v/>
          </cell>
          <cell r="T351" t="str">
            <v/>
          </cell>
          <cell r="U351" t="str">
            <v/>
          </cell>
          <cell r="W351" t="str">
            <v/>
          </cell>
          <cell r="X351" t="str">
            <v/>
          </cell>
          <cell r="Y351" t="str">
            <v/>
          </cell>
          <cell r="Z351" t="str">
            <v/>
          </cell>
          <cell r="AA351" t="str">
            <v/>
          </cell>
          <cell r="AB351">
            <v>0.25</v>
          </cell>
          <cell r="AC351" t="str">
            <v/>
          </cell>
          <cell r="AD351" t="str">
            <v/>
          </cell>
          <cell r="AE351" t="str">
            <v/>
          </cell>
          <cell r="AF351" t="str">
            <v/>
          </cell>
          <cell r="AS351" t="str">
            <v/>
          </cell>
        </row>
        <row r="352">
          <cell r="B352" t="str">
            <v>A1199</v>
          </cell>
          <cell r="C352" t="str">
            <v>A</v>
          </cell>
          <cell r="D352" t="str">
            <v>二次</v>
          </cell>
          <cell r="E352" t="str">
            <v>株式会社ﾏｷｼﾏﾑ・ﾃｸﾉﾛｼﾞｰ</v>
          </cell>
          <cell r="F352" t="str">
            <v>ドアミラー用電子部品PTCの製造ラインのマルチ化</v>
          </cell>
          <cell r="G352" t="str">
            <v>中小企業</v>
          </cell>
          <cell r="H352" t="str">
            <v>梶野</v>
          </cell>
          <cell r="I352" t="str">
            <v>徳重</v>
          </cell>
          <cell r="J352">
            <v>41192</v>
          </cell>
          <cell r="K352">
            <v>41613</v>
          </cell>
          <cell r="L352" t="str">
            <v/>
          </cell>
          <cell r="M352">
            <v>18500000</v>
          </cell>
          <cell r="N352">
            <v>18000000</v>
          </cell>
          <cell r="O352">
            <v>0.33333333333333331</v>
          </cell>
          <cell r="P352">
            <v>5999999</v>
          </cell>
          <cell r="Q352" t="str">
            <v>不要</v>
          </cell>
          <cell r="R352" t="str">
            <v/>
          </cell>
          <cell r="S352">
            <v>41201</v>
          </cell>
          <cell r="T352">
            <v>41204</v>
          </cell>
          <cell r="U352" t="str">
            <v/>
          </cell>
          <cell r="W352">
            <v>41192</v>
          </cell>
          <cell r="X352">
            <v>41613</v>
          </cell>
          <cell r="Y352" t="str">
            <v/>
          </cell>
          <cell r="Z352">
            <v>18500000</v>
          </cell>
          <cell r="AA352">
            <v>18000000</v>
          </cell>
          <cell r="AB352">
            <v>0.33333333333333331</v>
          </cell>
          <cell r="AC352">
            <v>5999999</v>
          </cell>
          <cell r="AD352" t="str">
            <v/>
          </cell>
          <cell r="AE352" t="str">
            <v/>
          </cell>
          <cell r="AF352" t="str">
            <v/>
          </cell>
          <cell r="AS352" t="str">
            <v/>
          </cell>
        </row>
        <row r="353">
          <cell r="B353" t="str">
            <v>A1200</v>
          </cell>
          <cell r="C353" t="str">
            <v>A</v>
          </cell>
          <cell r="D353" t="str">
            <v>二次</v>
          </cell>
          <cell r="E353" t="str">
            <v>株式会社ビスキャス</v>
          </cell>
          <cell r="F353" t="str">
            <v>高圧・特高圧交流３芯CV海底ケーブル用大型撚合せ機の導入</v>
          </cell>
          <cell r="G353" t="str">
            <v>大企業</v>
          </cell>
          <cell r="H353" t="str">
            <v>中田</v>
          </cell>
          <cell r="I353" t="str">
            <v>宮田</v>
          </cell>
          <cell r="J353">
            <v>41145</v>
          </cell>
          <cell r="K353">
            <v>41729</v>
          </cell>
          <cell r="L353" t="str">
            <v/>
          </cell>
          <cell r="M353">
            <v>2124000000</v>
          </cell>
          <cell r="N353">
            <v>1314000000</v>
          </cell>
          <cell r="O353">
            <v>0.16666666666666666</v>
          </cell>
          <cell r="P353">
            <v>219000000</v>
          </cell>
          <cell r="Q353" t="str">
            <v>不要</v>
          </cell>
          <cell r="R353" t="str">
            <v/>
          </cell>
          <cell r="S353">
            <v>41143</v>
          </cell>
          <cell r="T353">
            <v>41159</v>
          </cell>
          <cell r="U353" t="str">
            <v/>
          </cell>
          <cell r="W353">
            <v>41145</v>
          </cell>
          <cell r="X353">
            <v>41729</v>
          </cell>
          <cell r="Y353" t="str">
            <v/>
          </cell>
          <cell r="Z353">
            <v>2124000000</v>
          </cell>
          <cell r="AA353">
            <v>1314000000</v>
          </cell>
          <cell r="AB353">
            <v>0.16666666666666666</v>
          </cell>
          <cell r="AC353">
            <v>219000000</v>
          </cell>
          <cell r="AD353" t="str">
            <v/>
          </cell>
          <cell r="AE353" t="str">
            <v/>
          </cell>
          <cell r="AF353" t="str">
            <v/>
          </cell>
          <cell r="AS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宮田</v>
          </cell>
          <cell r="J354">
            <v>41205</v>
          </cell>
          <cell r="K354">
            <v>41608</v>
          </cell>
          <cell r="L354" t="str">
            <v/>
          </cell>
          <cell r="M354">
            <v>350000000</v>
          </cell>
          <cell r="N354">
            <v>193500000</v>
          </cell>
          <cell r="O354">
            <v>0.33333333333333331</v>
          </cell>
          <cell r="P354">
            <v>64500000</v>
          </cell>
          <cell r="Q354" t="str">
            <v>不要</v>
          </cell>
          <cell r="R354" t="str">
            <v>・測定器の金額を抑えて、マシニングセンタのサイズを大きくしたい
⇒問題無いと回答。</v>
          </cell>
          <cell r="S354">
            <v>41184</v>
          </cell>
          <cell r="T354">
            <v>41204</v>
          </cell>
          <cell r="U354" t="str">
            <v/>
          </cell>
          <cell r="W354">
            <v>41205</v>
          </cell>
          <cell r="X354">
            <v>41608</v>
          </cell>
          <cell r="Y354" t="str">
            <v/>
          </cell>
          <cell r="Z354">
            <v>350000000</v>
          </cell>
          <cell r="AA354">
            <v>193500000</v>
          </cell>
          <cell r="AB354">
            <v>0.33333333333333331</v>
          </cell>
          <cell r="AC354">
            <v>64500000</v>
          </cell>
          <cell r="AD354" t="str">
            <v/>
          </cell>
          <cell r="AE354" t="str">
            <v/>
          </cell>
          <cell r="AF354" t="str">
            <v/>
          </cell>
          <cell r="AS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41152</v>
          </cell>
          <cell r="K355">
            <v>41455</v>
          </cell>
          <cell r="L355" t="str">
            <v/>
          </cell>
          <cell r="M355">
            <v>204750000</v>
          </cell>
          <cell r="N355">
            <v>145500000</v>
          </cell>
          <cell r="O355">
            <v>0.25</v>
          </cell>
          <cell r="P355">
            <v>36375000</v>
          </cell>
          <cell r="Q355" t="str">
            <v>要</v>
          </cell>
          <cell r="R355" t="str">
            <v>・応募時点からの減額については、一部既に発注済みのものを補助対象経費から外したことが主要因。</v>
          </cell>
          <cell r="S355">
            <v>41152</v>
          </cell>
          <cell r="T355">
            <v>41173</v>
          </cell>
          <cell r="U355" t="str">
            <v/>
          </cell>
          <cell r="W355">
            <v>41152</v>
          </cell>
          <cell r="X355">
            <v>41455</v>
          </cell>
          <cell r="Y355" t="str">
            <v/>
          </cell>
          <cell r="Z355">
            <v>204750000</v>
          </cell>
          <cell r="AA355">
            <v>145500000</v>
          </cell>
          <cell r="AB355">
            <v>0.25</v>
          </cell>
          <cell r="AC355">
            <v>36375000</v>
          </cell>
          <cell r="AD355" t="str">
            <v/>
          </cell>
          <cell r="AE355" t="str">
            <v/>
          </cell>
          <cell r="AF355" t="str">
            <v/>
          </cell>
          <cell r="AS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41152</v>
          </cell>
          <cell r="K356">
            <v>41608</v>
          </cell>
          <cell r="L356" t="str">
            <v/>
          </cell>
          <cell r="M356">
            <v>169188000</v>
          </cell>
          <cell r="N356">
            <v>90588000</v>
          </cell>
          <cell r="O356">
            <v>0.33333333333333331</v>
          </cell>
          <cell r="P356">
            <v>30196000</v>
          </cell>
          <cell r="Q356" t="str">
            <v>要</v>
          </cell>
          <cell r="R356" t="str">
            <v>減額については、見積もり精査に起因するもの。
※H24年6月決算情報について、実績として公になっていないかどうか確認中。⇒実績黒、収益納付要、書式差し替え</v>
          </cell>
          <cell r="S356">
            <v>41144</v>
          </cell>
          <cell r="T356">
            <v>41159</v>
          </cell>
          <cell r="U35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W356">
            <v>41152</v>
          </cell>
          <cell r="X356">
            <v>41608</v>
          </cell>
          <cell r="Y356" t="str">
            <v/>
          </cell>
          <cell r="Z356">
            <v>169188000</v>
          </cell>
          <cell r="AA356">
            <v>90588000</v>
          </cell>
          <cell r="AB356">
            <v>0.33333333333333331</v>
          </cell>
          <cell r="AC356">
            <v>30196000</v>
          </cell>
          <cell r="AD356" t="str">
            <v/>
          </cell>
          <cell r="AE356" t="str">
            <v/>
          </cell>
          <cell r="AF356" t="str">
            <v/>
          </cell>
          <cell r="AS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宮田</v>
          </cell>
          <cell r="J357" t="str">
            <v>交付決定日</v>
          </cell>
          <cell r="K357">
            <v>41424</v>
          </cell>
          <cell r="L357" t="str">
            <v/>
          </cell>
          <cell r="M357">
            <v>297900000</v>
          </cell>
          <cell r="N357">
            <v>131000000</v>
          </cell>
          <cell r="O357">
            <v>0.33333333333333331</v>
          </cell>
          <cell r="P357">
            <v>43666665</v>
          </cell>
          <cell r="Q357" t="str">
            <v>不要</v>
          </cell>
          <cell r="R357" t="str">
            <v>設備に自動運転システム導入。それに伴う機種変更により、応募時から減額となっている。
⇒METI確認状況について確認中</v>
          </cell>
          <cell r="S357">
            <v>41183</v>
          </cell>
          <cell r="T357">
            <v>41204</v>
          </cell>
          <cell r="U357" t="str">
            <v/>
          </cell>
          <cell r="W357" t="str">
            <v>交付決定日</v>
          </cell>
          <cell r="X357">
            <v>41424</v>
          </cell>
          <cell r="Y357" t="str">
            <v/>
          </cell>
          <cell r="Z357">
            <v>297900000</v>
          </cell>
          <cell r="AA357">
            <v>131000000</v>
          </cell>
          <cell r="AB357">
            <v>0.33333333333333331</v>
          </cell>
          <cell r="AC357">
            <v>43666665</v>
          </cell>
          <cell r="AD357" t="str">
            <v/>
          </cell>
          <cell r="AE357" t="str">
            <v/>
          </cell>
          <cell r="AF357" t="str">
            <v/>
          </cell>
          <cell r="AS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41149</v>
          </cell>
          <cell r="K358">
            <v>41588</v>
          </cell>
          <cell r="L358" t="str">
            <v/>
          </cell>
          <cell r="M358">
            <v>3850000000</v>
          </cell>
          <cell r="N358">
            <v>1400000000</v>
          </cell>
          <cell r="O358">
            <v>0.33333333333333331</v>
          </cell>
          <cell r="P358">
            <v>466666665</v>
          </cell>
          <cell r="Q358" t="str">
            <v>不要</v>
          </cell>
          <cell r="R358" t="str">
            <v/>
          </cell>
          <cell r="S358">
            <v>41149</v>
          </cell>
          <cell r="T358">
            <v>41159</v>
          </cell>
          <cell r="U358" t="str">
            <v/>
          </cell>
          <cell r="W358">
            <v>41149</v>
          </cell>
          <cell r="X358">
            <v>41588</v>
          </cell>
          <cell r="Y358" t="str">
            <v/>
          </cell>
          <cell r="Z358">
            <v>3850000000</v>
          </cell>
          <cell r="AA358">
            <v>1400000000</v>
          </cell>
          <cell r="AB358">
            <v>0.33333333333333331</v>
          </cell>
          <cell r="AC358">
            <v>466666665</v>
          </cell>
          <cell r="AD358" t="str">
            <v/>
          </cell>
          <cell r="AE358" t="str">
            <v/>
          </cell>
          <cell r="AF358" t="str">
            <v/>
          </cell>
          <cell r="AS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41167</v>
          </cell>
          <cell r="K359">
            <v>41729</v>
          </cell>
          <cell r="L359" t="str">
            <v/>
          </cell>
          <cell r="M359">
            <v>907580000</v>
          </cell>
          <cell r="N359">
            <v>507580000</v>
          </cell>
          <cell r="O359">
            <v>0.33333333333333331</v>
          </cell>
          <cell r="P359">
            <v>169193333</v>
          </cell>
          <cell r="Q359" t="str">
            <v>要</v>
          </cell>
          <cell r="R359" t="str">
            <v>・応募時点からの減額については、設備投資内容見直しの結果。</v>
          </cell>
          <cell r="S359">
            <v>41167</v>
          </cell>
          <cell r="T359">
            <v>41173</v>
          </cell>
          <cell r="U359" t="str">
            <v/>
          </cell>
          <cell r="W359">
            <v>41167</v>
          </cell>
          <cell r="X359">
            <v>41729</v>
          </cell>
          <cell r="Y359" t="str">
            <v/>
          </cell>
          <cell r="Z359">
            <v>907580000</v>
          </cell>
          <cell r="AA359">
            <v>507580000</v>
          </cell>
          <cell r="AB359">
            <v>0.33333333333333331</v>
          </cell>
          <cell r="AC359">
            <v>169193333</v>
          </cell>
          <cell r="AD359" t="str">
            <v/>
          </cell>
          <cell r="AE359" t="str">
            <v/>
          </cell>
          <cell r="AF359" t="str">
            <v/>
          </cell>
          <cell r="AS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t="str">
            <v/>
          </cell>
          <cell r="K360" t="str">
            <v/>
          </cell>
          <cell r="L360" t="str">
            <v/>
          </cell>
          <cell r="M360" t="str">
            <v/>
          </cell>
          <cell r="N360" t="str">
            <v/>
          </cell>
          <cell r="O360">
            <v>0.16666666666666666</v>
          </cell>
          <cell r="P360" t="str">
            <v/>
          </cell>
          <cell r="Q360" t="str">
            <v/>
          </cell>
          <cell r="R360" t="str">
            <v/>
          </cell>
          <cell r="S360" t="str">
            <v/>
          </cell>
          <cell r="T360" t="str">
            <v/>
          </cell>
          <cell r="U360" t="str">
            <v/>
          </cell>
          <cell r="W360" t="str">
            <v/>
          </cell>
          <cell r="X360" t="str">
            <v/>
          </cell>
          <cell r="Y360" t="str">
            <v/>
          </cell>
          <cell r="Z360" t="str">
            <v/>
          </cell>
          <cell r="AA360" t="str">
            <v/>
          </cell>
          <cell r="AB360">
            <v>0.16666666666666666</v>
          </cell>
          <cell r="AC360" t="str">
            <v/>
          </cell>
          <cell r="AD360" t="str">
            <v/>
          </cell>
          <cell r="AE360" t="str">
            <v/>
          </cell>
          <cell r="AF360" t="str">
            <v/>
          </cell>
          <cell r="AS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t="str">
            <v/>
          </cell>
          <cell r="K361" t="str">
            <v/>
          </cell>
          <cell r="L361" t="str">
            <v/>
          </cell>
          <cell r="M361" t="str">
            <v/>
          </cell>
          <cell r="N361" t="str">
            <v/>
          </cell>
          <cell r="O361">
            <v>0.16666666666666666</v>
          </cell>
          <cell r="P361" t="str">
            <v/>
          </cell>
          <cell r="Q361" t="str">
            <v/>
          </cell>
          <cell r="R361" t="str">
            <v/>
          </cell>
          <cell r="S361" t="str">
            <v/>
          </cell>
          <cell r="T361" t="str">
            <v/>
          </cell>
          <cell r="U361" t="str">
            <v/>
          </cell>
          <cell r="W361" t="str">
            <v/>
          </cell>
          <cell r="X361" t="str">
            <v/>
          </cell>
          <cell r="Y361" t="str">
            <v/>
          </cell>
          <cell r="Z361" t="str">
            <v/>
          </cell>
          <cell r="AA361" t="str">
            <v/>
          </cell>
          <cell r="AB361">
            <v>0.16666666666666666</v>
          </cell>
          <cell r="AC361" t="str">
            <v/>
          </cell>
          <cell r="AD361" t="str">
            <v/>
          </cell>
          <cell r="AE361" t="str">
            <v/>
          </cell>
          <cell r="AF361" t="str">
            <v/>
          </cell>
          <cell r="AS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41207</v>
          </cell>
          <cell r="K362">
            <v>41455</v>
          </cell>
          <cell r="L362" t="str">
            <v/>
          </cell>
          <cell r="M362">
            <v>107600000</v>
          </cell>
          <cell r="N362">
            <v>107600000</v>
          </cell>
          <cell r="O362">
            <v>0.33333333333333331</v>
          </cell>
          <cell r="P362">
            <v>35866666</v>
          </cell>
          <cell r="Q362" t="str">
            <v>不要</v>
          </cell>
          <cell r="R362" t="str">
            <v/>
          </cell>
          <cell r="S362">
            <v>41156</v>
          </cell>
          <cell r="T362">
            <v>41159</v>
          </cell>
          <cell r="U362" t="str">
            <v/>
          </cell>
          <cell r="W362">
            <v>41207</v>
          </cell>
          <cell r="X362">
            <v>41455</v>
          </cell>
          <cell r="Y362" t="str">
            <v/>
          </cell>
          <cell r="Z362">
            <v>107600000</v>
          </cell>
          <cell r="AA362">
            <v>107600000</v>
          </cell>
          <cell r="AB362">
            <v>0.33333333333333331</v>
          </cell>
          <cell r="AC362">
            <v>35866666</v>
          </cell>
          <cell r="AD362" t="str">
            <v/>
          </cell>
          <cell r="AE362" t="str">
            <v/>
          </cell>
          <cell r="AF362" t="str">
            <v/>
          </cell>
          <cell r="AS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
          </cell>
          <cell r="K363" t="str">
            <v/>
          </cell>
          <cell r="L363" t="str">
            <v/>
          </cell>
          <cell r="M363" t="str">
            <v/>
          </cell>
          <cell r="N363" t="str">
            <v/>
          </cell>
          <cell r="O363">
            <v>0.25</v>
          </cell>
          <cell r="P363" t="str">
            <v/>
          </cell>
          <cell r="Q363" t="str">
            <v/>
          </cell>
          <cell r="R363" t="str">
            <v/>
          </cell>
          <cell r="S363" t="str">
            <v/>
          </cell>
          <cell r="T363" t="str">
            <v/>
          </cell>
          <cell r="U363" t="str">
            <v/>
          </cell>
          <cell r="W363" t="str">
            <v/>
          </cell>
          <cell r="X363" t="str">
            <v/>
          </cell>
          <cell r="Y363" t="str">
            <v/>
          </cell>
          <cell r="Z363" t="str">
            <v/>
          </cell>
          <cell r="AA363" t="str">
            <v/>
          </cell>
          <cell r="AB363">
            <v>0.25</v>
          </cell>
          <cell r="AC363" t="str">
            <v/>
          </cell>
          <cell r="AD363" t="str">
            <v/>
          </cell>
          <cell r="AE363" t="str">
            <v/>
          </cell>
          <cell r="AF363" t="str">
            <v/>
          </cell>
          <cell r="AS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41275</v>
          </cell>
          <cell r="K364">
            <v>41729</v>
          </cell>
          <cell r="L364" t="str">
            <v/>
          </cell>
          <cell r="M364">
            <v>1474000000</v>
          </cell>
          <cell r="N364">
            <v>729000000</v>
          </cell>
          <cell r="O364">
            <v>0.25</v>
          </cell>
          <cell r="P364">
            <v>182250000</v>
          </cell>
          <cell r="Q364" t="str">
            <v>要</v>
          </cell>
          <cell r="R364" t="str">
            <v>・「出荷設備」は補助対象外。
・補助対象経費が縮小見込み。交付申請書は9/25頃提出。（9/14電話）</v>
          </cell>
          <cell r="S364">
            <v>41186</v>
          </cell>
          <cell r="T364">
            <v>41204</v>
          </cell>
          <cell r="U364" t="str">
            <v/>
          </cell>
          <cell r="W364">
            <v>41275</v>
          </cell>
          <cell r="X364">
            <v>41729</v>
          </cell>
          <cell r="Y364" t="str">
            <v/>
          </cell>
          <cell r="Z364">
            <v>1474000000</v>
          </cell>
          <cell r="AA364">
            <v>729000000</v>
          </cell>
          <cell r="AB364">
            <v>0.25</v>
          </cell>
          <cell r="AC364">
            <v>182250000</v>
          </cell>
          <cell r="AD364" t="str">
            <v/>
          </cell>
          <cell r="AE364" t="str">
            <v/>
          </cell>
          <cell r="AF364" t="str">
            <v/>
          </cell>
          <cell r="AS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41162</v>
          </cell>
          <cell r="K365">
            <v>41729</v>
          </cell>
          <cell r="L365" t="str">
            <v/>
          </cell>
          <cell r="M365">
            <v>524752459</v>
          </cell>
          <cell r="N365">
            <v>315602484</v>
          </cell>
          <cell r="O365">
            <v>0.33333333333333331</v>
          </cell>
          <cell r="P365">
            <v>105200828</v>
          </cell>
          <cell r="Q365" t="str">
            <v>不要</v>
          </cell>
          <cell r="R365" t="str">
            <v>・発注の関係で交付決定日は9月10日とする。</v>
          </cell>
          <cell r="S365">
            <v>41162</v>
          </cell>
          <cell r="T365">
            <v>41194</v>
          </cell>
          <cell r="U365" t="str">
            <v/>
          </cell>
          <cell r="W365">
            <v>41162</v>
          </cell>
          <cell r="X365">
            <v>41729</v>
          </cell>
          <cell r="Y365" t="str">
            <v/>
          </cell>
          <cell r="Z365">
            <v>524752459</v>
          </cell>
          <cell r="AA365">
            <v>315602484</v>
          </cell>
          <cell r="AB365">
            <v>0.33333333333333331</v>
          </cell>
          <cell r="AC365">
            <v>105200828</v>
          </cell>
          <cell r="AD365" t="str">
            <v/>
          </cell>
          <cell r="AE365" t="str">
            <v/>
          </cell>
          <cell r="AF365" t="str">
            <v/>
          </cell>
          <cell r="AS365" t="str">
            <v/>
          </cell>
        </row>
        <row r="366">
          <cell r="B366" t="str">
            <v>A1221</v>
          </cell>
          <cell r="C366" t="str">
            <v>A</v>
          </cell>
          <cell r="D366" t="str">
            <v>二次</v>
          </cell>
          <cell r="E366" t="str">
            <v>東洋コルク株式会社
三菱UFJリース株式会社
ひろぎんリース株式会社</v>
          </cell>
          <cell r="F366" t="str">
            <v>東洋コルク株式会社北九州工場の新設</v>
          </cell>
          <cell r="G366" t="str">
            <v>中小企業</v>
          </cell>
          <cell r="H366" t="str">
            <v>高本</v>
          </cell>
          <cell r="I366" t="str">
            <v>中間</v>
          </cell>
          <cell r="J366">
            <v>41306</v>
          </cell>
          <cell r="K366">
            <v>41670</v>
          </cell>
          <cell r="L366" t="str">
            <v/>
          </cell>
          <cell r="M366">
            <v>851380000</v>
          </cell>
          <cell r="N366">
            <v>515500000</v>
          </cell>
          <cell r="O366">
            <v>0.33333333333333331</v>
          </cell>
          <cell r="P366">
            <v>171833333</v>
          </cell>
          <cell r="Q366" t="str">
            <v>不要</v>
          </cell>
          <cell r="R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S366">
            <v>41197</v>
          </cell>
          <cell r="T366" t="str">
            <v/>
          </cell>
          <cell r="U366" t="str">
            <v/>
          </cell>
          <cell r="W366">
            <v>41306</v>
          </cell>
          <cell r="X366">
            <v>41670</v>
          </cell>
          <cell r="Y366" t="str">
            <v/>
          </cell>
          <cell r="Z366">
            <v>851380000</v>
          </cell>
          <cell r="AA366">
            <v>515500000</v>
          </cell>
          <cell r="AB366">
            <v>0.33333333333333331</v>
          </cell>
          <cell r="AC366">
            <v>171833333</v>
          </cell>
          <cell r="AD366" t="str">
            <v/>
          </cell>
          <cell r="AE366" t="str">
            <v/>
          </cell>
          <cell r="AF366" t="str">
            <v/>
          </cell>
          <cell r="AS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41164</v>
          </cell>
          <cell r="K367">
            <v>41394</v>
          </cell>
          <cell r="L367" t="str">
            <v/>
          </cell>
          <cell r="M367">
            <v>202240000</v>
          </cell>
          <cell r="N367">
            <v>194440000</v>
          </cell>
          <cell r="O367">
            <v>0.33333333333333331</v>
          </cell>
          <cell r="P367">
            <v>64813333</v>
          </cell>
          <cell r="Q367" t="str">
            <v>要</v>
          </cell>
          <cell r="R367" t="str">
            <v>・応募時点からの減額については、設備投資内容見直しの結果。</v>
          </cell>
          <cell r="S367">
            <v>41164</v>
          </cell>
          <cell r="T367">
            <v>41173</v>
          </cell>
          <cell r="U367" t="str">
            <v/>
          </cell>
          <cell r="W367">
            <v>41164</v>
          </cell>
          <cell r="X367">
            <v>41394</v>
          </cell>
          <cell r="Y367" t="str">
            <v/>
          </cell>
          <cell r="Z367">
            <v>202240000</v>
          </cell>
          <cell r="AA367">
            <v>194440000</v>
          </cell>
          <cell r="AB367">
            <v>0.33333333333333331</v>
          </cell>
          <cell r="AC367">
            <v>64813333</v>
          </cell>
          <cell r="AD367" t="str">
            <v/>
          </cell>
          <cell r="AE367" t="str">
            <v/>
          </cell>
          <cell r="AF367" t="str">
            <v/>
          </cell>
          <cell r="AS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41131</v>
          </cell>
          <cell r="K368">
            <v>42094</v>
          </cell>
          <cell r="L368" t="str">
            <v>○</v>
          </cell>
          <cell r="M368">
            <v>4817690000</v>
          </cell>
          <cell r="N368">
            <v>3967690000</v>
          </cell>
          <cell r="O368">
            <v>0.16666666666666666</v>
          </cell>
          <cell r="P368">
            <v>661281664</v>
          </cell>
          <cell r="Q368" t="str">
            <v>不要</v>
          </cell>
          <cell r="R368" t="str">
            <v>・事業完了日はH27.3末。理由書を作成して頂き、METIに協議。→（2012/8/10）METI吉川様よりOKのメール。</v>
          </cell>
          <cell r="S368">
            <v>41131</v>
          </cell>
          <cell r="T368">
            <v>41145</v>
          </cell>
          <cell r="U368" t="str">
            <v/>
          </cell>
          <cell r="W368">
            <v>41131</v>
          </cell>
          <cell r="X368">
            <v>42094</v>
          </cell>
          <cell r="Y368" t="str">
            <v>○</v>
          </cell>
          <cell r="Z368">
            <v>4817690000</v>
          </cell>
          <cell r="AA368">
            <v>3967690000</v>
          </cell>
          <cell r="AB368">
            <v>0.16666666666666666</v>
          </cell>
          <cell r="AC368">
            <v>661281664</v>
          </cell>
          <cell r="AD368" t="str">
            <v/>
          </cell>
          <cell r="AE368" t="str">
            <v/>
          </cell>
          <cell r="AF368" t="str">
            <v/>
          </cell>
          <cell r="AS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t="str">
            <v/>
          </cell>
          <cell r="K369" t="str">
            <v/>
          </cell>
          <cell r="L369" t="str">
            <v/>
          </cell>
          <cell r="M369" t="str">
            <v/>
          </cell>
          <cell r="N369" t="str">
            <v/>
          </cell>
          <cell r="O369">
            <v>0.33333333259911896</v>
          </cell>
          <cell r="P369" t="str">
            <v/>
          </cell>
          <cell r="Q369" t="str">
            <v/>
          </cell>
          <cell r="R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S369" t="str">
            <v/>
          </cell>
          <cell r="T369" t="str">
            <v/>
          </cell>
          <cell r="U369" t="str">
            <v/>
          </cell>
          <cell r="W369" t="str">
            <v/>
          </cell>
          <cell r="X369" t="str">
            <v/>
          </cell>
          <cell r="Y369" t="str">
            <v/>
          </cell>
          <cell r="Z369" t="str">
            <v/>
          </cell>
          <cell r="AA369" t="str">
            <v/>
          </cell>
          <cell r="AB369">
            <v>0.33333333259911896</v>
          </cell>
          <cell r="AC369" t="str">
            <v/>
          </cell>
          <cell r="AD369" t="str">
            <v/>
          </cell>
          <cell r="AE369" t="str">
            <v/>
          </cell>
          <cell r="AF369" t="str">
            <v/>
          </cell>
          <cell r="AS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41180</v>
          </cell>
          <cell r="K370">
            <v>41912</v>
          </cell>
          <cell r="L370" t="str">
            <v>○</v>
          </cell>
          <cell r="M370">
            <v>6906891000</v>
          </cell>
          <cell r="N370">
            <v>3760491000</v>
          </cell>
          <cell r="O370">
            <v>0.16666666666666666</v>
          </cell>
          <cell r="P370">
            <v>626748500</v>
          </cell>
          <cell r="Q370" t="str">
            <v>要</v>
          </cell>
          <cell r="R370" t="str">
            <v>H26.3.31越え案件。理由記載有。工程表等の入手状況及びMETI確認状況について確認中。</v>
          </cell>
          <cell r="S370">
            <v>41180</v>
          </cell>
          <cell r="T370">
            <v>41204</v>
          </cell>
          <cell r="U370" t="str">
            <v/>
          </cell>
          <cell r="W370">
            <v>41180</v>
          </cell>
          <cell r="X370">
            <v>41912</v>
          </cell>
          <cell r="Y370" t="str">
            <v>○</v>
          </cell>
          <cell r="Z370">
            <v>6906891000</v>
          </cell>
          <cell r="AA370">
            <v>3760491000</v>
          </cell>
          <cell r="AB370">
            <v>0.16666666666666666</v>
          </cell>
          <cell r="AC370">
            <v>626748500</v>
          </cell>
          <cell r="AD370" t="str">
            <v/>
          </cell>
          <cell r="AE370" t="str">
            <v/>
          </cell>
          <cell r="AF370" t="str">
            <v/>
          </cell>
          <cell r="AS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41244</v>
          </cell>
          <cell r="K371">
            <v>41729</v>
          </cell>
          <cell r="L371" t="str">
            <v/>
          </cell>
          <cell r="M371">
            <v>957200000</v>
          </cell>
          <cell r="N371">
            <v>663100000</v>
          </cell>
          <cell r="O371">
            <v>0.33333333333333331</v>
          </cell>
          <cell r="P371">
            <v>221033332</v>
          </cell>
          <cell r="Q371" t="str">
            <v>要</v>
          </cell>
          <cell r="R371" t="str">
            <v/>
          </cell>
          <cell r="S371">
            <v>41244</v>
          </cell>
          <cell r="T371">
            <v>41204</v>
          </cell>
          <cell r="U371" t="str">
            <v/>
          </cell>
          <cell r="W371">
            <v>41244</v>
          </cell>
          <cell r="X371">
            <v>41729</v>
          </cell>
          <cell r="Y371" t="str">
            <v/>
          </cell>
          <cell r="Z371">
            <v>957200000</v>
          </cell>
          <cell r="AA371">
            <v>663100000</v>
          </cell>
          <cell r="AB371">
            <v>0.33333333333333331</v>
          </cell>
          <cell r="AC371">
            <v>221033332</v>
          </cell>
          <cell r="AD371" t="str">
            <v/>
          </cell>
          <cell r="AE371" t="str">
            <v/>
          </cell>
          <cell r="AF371" t="str">
            <v/>
          </cell>
          <cell r="AS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41132</v>
          </cell>
          <cell r="K372">
            <v>41729</v>
          </cell>
          <cell r="L372" t="str">
            <v/>
          </cell>
          <cell r="M372">
            <v>1906000000</v>
          </cell>
          <cell r="N372">
            <v>454000000</v>
          </cell>
          <cell r="O372">
            <v>0.16666666666666666</v>
          </cell>
          <cell r="P372">
            <v>75666664</v>
          </cell>
          <cell r="Q372" t="str">
            <v>要</v>
          </cell>
          <cell r="R372" t="str">
            <v>・申請書上は平成23年度決算見込みとなっているが実際には実績あり。平成21、22、23年度黒字のため、収益納付要とする。</v>
          </cell>
          <cell r="S372">
            <v>41132</v>
          </cell>
          <cell r="T372">
            <v>41145</v>
          </cell>
          <cell r="U372" t="str">
            <v/>
          </cell>
          <cell r="W372">
            <v>41132</v>
          </cell>
          <cell r="X372">
            <v>41729</v>
          </cell>
          <cell r="Y372" t="str">
            <v/>
          </cell>
          <cell r="Z372">
            <v>1906000000</v>
          </cell>
          <cell r="AA372">
            <v>454000000</v>
          </cell>
          <cell r="AB372">
            <v>0.16666666666666666</v>
          </cell>
          <cell r="AC372">
            <v>75666664</v>
          </cell>
          <cell r="AD372" t="str">
            <v/>
          </cell>
          <cell r="AE372" t="str">
            <v/>
          </cell>
          <cell r="AF372" t="str">
            <v/>
          </cell>
          <cell r="AS372" t="str">
            <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t="str">
            <v/>
          </cell>
          <cell r="K373" t="str">
            <v/>
          </cell>
          <cell r="L373" t="str">
            <v/>
          </cell>
          <cell r="M373" t="str">
            <v/>
          </cell>
          <cell r="N373" t="str">
            <v/>
          </cell>
          <cell r="O373">
            <v>0.25</v>
          </cell>
          <cell r="P373" t="str">
            <v/>
          </cell>
          <cell r="Q373" t="str">
            <v/>
          </cell>
          <cell r="R373" t="str">
            <v/>
          </cell>
          <cell r="S373" t="str">
            <v/>
          </cell>
          <cell r="T373" t="str">
            <v/>
          </cell>
          <cell r="U373" t="str">
            <v/>
          </cell>
          <cell r="W373" t="str">
            <v/>
          </cell>
          <cell r="X373" t="str">
            <v/>
          </cell>
          <cell r="Y373" t="str">
            <v/>
          </cell>
          <cell r="Z373" t="str">
            <v/>
          </cell>
          <cell r="AA373" t="str">
            <v/>
          </cell>
          <cell r="AB373">
            <v>0.25</v>
          </cell>
          <cell r="AC373" t="str">
            <v/>
          </cell>
          <cell r="AD373" t="str">
            <v/>
          </cell>
          <cell r="AE373" t="str">
            <v/>
          </cell>
          <cell r="AF373" t="str">
            <v/>
          </cell>
          <cell r="AS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t="str">
            <v/>
          </cell>
          <cell r="K374" t="str">
            <v/>
          </cell>
          <cell r="L374" t="str">
            <v/>
          </cell>
          <cell r="M374" t="str">
            <v/>
          </cell>
          <cell r="N374" t="str">
            <v/>
          </cell>
          <cell r="O374">
            <v>0.33333333333333331</v>
          </cell>
          <cell r="P374" t="str">
            <v/>
          </cell>
          <cell r="Q374" t="str">
            <v/>
          </cell>
          <cell r="R374" t="str">
            <v/>
          </cell>
          <cell r="S374" t="str">
            <v/>
          </cell>
          <cell r="T374" t="str">
            <v/>
          </cell>
          <cell r="U374" t="str">
            <v/>
          </cell>
          <cell r="W374" t="str">
            <v/>
          </cell>
          <cell r="X374" t="str">
            <v/>
          </cell>
          <cell r="Y374" t="str">
            <v/>
          </cell>
          <cell r="Z374" t="str">
            <v/>
          </cell>
          <cell r="AA374" t="str">
            <v/>
          </cell>
          <cell r="AB374">
            <v>0.33333333333333331</v>
          </cell>
          <cell r="AC374" t="str">
            <v/>
          </cell>
          <cell r="AD374" t="str">
            <v/>
          </cell>
          <cell r="AE374" t="str">
            <v/>
          </cell>
          <cell r="AF374" t="str">
            <v/>
          </cell>
          <cell r="AS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t="str">
            <v/>
          </cell>
          <cell r="K375" t="str">
            <v/>
          </cell>
          <cell r="L375" t="str">
            <v/>
          </cell>
          <cell r="M375" t="str">
            <v/>
          </cell>
          <cell r="N375" t="str">
            <v/>
          </cell>
          <cell r="O375">
            <v>0.33333333333333331</v>
          </cell>
          <cell r="P375" t="str">
            <v/>
          </cell>
          <cell r="Q375" t="str">
            <v/>
          </cell>
          <cell r="R375" t="str">
            <v/>
          </cell>
          <cell r="S375" t="str">
            <v/>
          </cell>
          <cell r="T375" t="str">
            <v/>
          </cell>
          <cell r="U375" t="str">
            <v/>
          </cell>
          <cell r="W375" t="str">
            <v/>
          </cell>
          <cell r="X375" t="str">
            <v/>
          </cell>
          <cell r="Y375" t="str">
            <v/>
          </cell>
          <cell r="Z375" t="str">
            <v/>
          </cell>
          <cell r="AA375" t="str">
            <v/>
          </cell>
          <cell r="AB375">
            <v>0.33333333333333331</v>
          </cell>
          <cell r="AC375" t="str">
            <v/>
          </cell>
          <cell r="AD375" t="str">
            <v/>
          </cell>
          <cell r="AE375" t="str">
            <v/>
          </cell>
          <cell r="AF375" t="str">
            <v/>
          </cell>
          <cell r="AS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41153</v>
          </cell>
          <cell r="K376">
            <v>41729</v>
          </cell>
          <cell r="L376" t="str">
            <v/>
          </cell>
          <cell r="M376">
            <v>1420000000</v>
          </cell>
          <cell r="N376">
            <v>1420000000</v>
          </cell>
          <cell r="O376">
            <v>0.16666666666666666</v>
          </cell>
          <cell r="P376">
            <v>236666660</v>
          </cell>
          <cell r="Q376" t="str">
            <v>不要</v>
          </cell>
          <cell r="R376" t="str">
            <v>・富士フイルムメディアマニュファクチャリング㈱は富士フイルム㈱から生産委託を受けている関係。よって、収益納付は富士フイルム㈱の決算情報を基に判断。</v>
          </cell>
          <cell r="S376">
            <v>41153</v>
          </cell>
          <cell r="T376">
            <v>41173</v>
          </cell>
          <cell r="U376" t="str">
            <v/>
          </cell>
          <cell r="W376">
            <v>41153</v>
          </cell>
          <cell r="X376">
            <v>41729</v>
          </cell>
          <cell r="Y376" t="str">
            <v/>
          </cell>
          <cell r="Z376">
            <v>1420000000</v>
          </cell>
          <cell r="AA376">
            <v>1420000000</v>
          </cell>
          <cell r="AB376">
            <v>0.16666666666666666</v>
          </cell>
          <cell r="AC376">
            <v>236666660</v>
          </cell>
          <cell r="AD376" t="str">
            <v/>
          </cell>
          <cell r="AE376" t="str">
            <v/>
          </cell>
          <cell r="AF376" t="str">
            <v/>
          </cell>
          <cell r="AS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v>
          </cell>
          <cell r="K377">
            <v>41729</v>
          </cell>
          <cell r="L377" t="str">
            <v/>
          </cell>
          <cell r="M377">
            <v>1426000000</v>
          </cell>
          <cell r="N377">
            <v>1400000000</v>
          </cell>
          <cell r="O377">
            <v>0.5</v>
          </cell>
          <cell r="P377">
            <v>700000000</v>
          </cell>
          <cell r="Q377" t="str">
            <v>不要</v>
          </cell>
          <cell r="R377" t="str">
            <v/>
          </cell>
          <cell r="S377">
            <v>41145</v>
          </cell>
          <cell r="T377">
            <v>41159</v>
          </cell>
          <cell r="U377" t="str">
            <v/>
          </cell>
          <cell r="W377" t="str">
            <v>交付決定日</v>
          </cell>
          <cell r="X377">
            <v>41729</v>
          </cell>
          <cell r="Y377" t="str">
            <v/>
          </cell>
          <cell r="Z377">
            <v>1426000000</v>
          </cell>
          <cell r="AA377">
            <v>1400000000</v>
          </cell>
          <cell r="AB377">
            <v>0.5</v>
          </cell>
          <cell r="AC377">
            <v>700000000</v>
          </cell>
          <cell r="AD377" t="str">
            <v/>
          </cell>
          <cell r="AE377" t="str">
            <v/>
          </cell>
          <cell r="AF377" t="str">
            <v/>
          </cell>
          <cell r="AS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t="str">
            <v/>
          </cell>
          <cell r="K378" t="str">
            <v/>
          </cell>
          <cell r="L378" t="str">
            <v/>
          </cell>
          <cell r="M378" t="str">
            <v/>
          </cell>
          <cell r="N378" t="str">
            <v/>
          </cell>
          <cell r="O378">
            <v>0.33333333333333331</v>
          </cell>
          <cell r="P378" t="str">
            <v/>
          </cell>
          <cell r="Q378" t="str">
            <v/>
          </cell>
          <cell r="R378" t="str">
            <v/>
          </cell>
          <cell r="S378" t="str">
            <v/>
          </cell>
          <cell r="T378" t="str">
            <v/>
          </cell>
          <cell r="U378" t="str">
            <v/>
          </cell>
          <cell r="W378" t="str">
            <v/>
          </cell>
          <cell r="X378" t="str">
            <v/>
          </cell>
          <cell r="Y378" t="str">
            <v/>
          </cell>
          <cell r="Z378" t="str">
            <v/>
          </cell>
          <cell r="AA378" t="str">
            <v/>
          </cell>
          <cell r="AB378">
            <v>0.33333333333333331</v>
          </cell>
          <cell r="AC378" t="str">
            <v/>
          </cell>
          <cell r="AD378" t="str">
            <v/>
          </cell>
          <cell r="AE378" t="str">
            <v/>
          </cell>
          <cell r="AF378" t="str">
            <v/>
          </cell>
          <cell r="AS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
          </cell>
          <cell r="K379" t="str">
            <v/>
          </cell>
          <cell r="L379" t="str">
            <v/>
          </cell>
          <cell r="M379" t="str">
            <v/>
          </cell>
          <cell r="N379" t="str">
            <v/>
          </cell>
          <cell r="O379">
            <v>0.25</v>
          </cell>
          <cell r="P379" t="str">
            <v/>
          </cell>
          <cell r="Q379" t="str">
            <v/>
          </cell>
          <cell r="R379" t="str">
            <v/>
          </cell>
          <cell r="S379" t="str">
            <v/>
          </cell>
          <cell r="T379" t="str">
            <v/>
          </cell>
          <cell r="U379" t="str">
            <v/>
          </cell>
          <cell r="W379" t="str">
            <v/>
          </cell>
          <cell r="X379" t="str">
            <v/>
          </cell>
          <cell r="Y379" t="str">
            <v/>
          </cell>
          <cell r="Z379" t="str">
            <v/>
          </cell>
          <cell r="AA379" t="str">
            <v/>
          </cell>
          <cell r="AB379">
            <v>0.25</v>
          </cell>
          <cell r="AC379" t="str">
            <v/>
          </cell>
          <cell r="AD379" t="str">
            <v/>
          </cell>
          <cell r="AE379" t="str">
            <v/>
          </cell>
          <cell r="AF379" t="str">
            <v/>
          </cell>
          <cell r="AS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t="str">
            <v/>
          </cell>
          <cell r="K380" t="str">
            <v/>
          </cell>
          <cell r="L380" t="str">
            <v/>
          </cell>
          <cell r="M380" t="str">
            <v/>
          </cell>
          <cell r="N380" t="str">
            <v/>
          </cell>
          <cell r="O380">
            <v>0.33333333333333331</v>
          </cell>
          <cell r="P380" t="str">
            <v/>
          </cell>
          <cell r="Q380" t="str">
            <v/>
          </cell>
          <cell r="R380" t="str">
            <v>取り下げ届け出を受領（2012/8/31）</v>
          </cell>
          <cell r="S380" t="str">
            <v/>
          </cell>
          <cell r="T380" t="str">
            <v/>
          </cell>
          <cell r="U380" t="str">
            <v/>
          </cell>
          <cell r="W380" t="str">
            <v/>
          </cell>
          <cell r="X380" t="str">
            <v/>
          </cell>
          <cell r="Y380" t="str">
            <v/>
          </cell>
          <cell r="Z380" t="str">
            <v/>
          </cell>
          <cell r="AA380" t="str">
            <v/>
          </cell>
          <cell r="AB380">
            <v>0.33333333333333331</v>
          </cell>
          <cell r="AC380" t="str">
            <v/>
          </cell>
          <cell r="AD380" t="str">
            <v/>
          </cell>
          <cell r="AE380" t="str">
            <v/>
          </cell>
          <cell r="AF380" t="str">
            <v/>
          </cell>
          <cell r="AS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
          </cell>
          <cell r="K381" t="str">
            <v/>
          </cell>
          <cell r="L381" t="str">
            <v/>
          </cell>
          <cell r="M381" t="str">
            <v/>
          </cell>
          <cell r="N381" t="str">
            <v/>
          </cell>
          <cell r="O381">
            <v>0.16666666666666666</v>
          </cell>
          <cell r="P381" t="str">
            <v/>
          </cell>
          <cell r="Q381" t="str">
            <v/>
          </cell>
          <cell r="R381" t="str">
            <v/>
          </cell>
          <cell r="S381">
            <v>41177</v>
          </cell>
          <cell r="T381" t="str">
            <v/>
          </cell>
          <cell r="U381" t="str">
            <v/>
          </cell>
          <cell r="W381" t="str">
            <v/>
          </cell>
          <cell r="X381" t="str">
            <v/>
          </cell>
          <cell r="Y381" t="str">
            <v/>
          </cell>
          <cell r="Z381" t="str">
            <v/>
          </cell>
          <cell r="AA381" t="str">
            <v/>
          </cell>
          <cell r="AB381">
            <v>0.16666666666666666</v>
          </cell>
          <cell r="AC381" t="str">
            <v/>
          </cell>
          <cell r="AD381" t="str">
            <v/>
          </cell>
          <cell r="AE381" t="str">
            <v/>
          </cell>
          <cell r="AF381" t="str">
            <v/>
          </cell>
          <cell r="AS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t="str">
            <v/>
          </cell>
          <cell r="K382" t="str">
            <v/>
          </cell>
          <cell r="L382" t="str">
            <v/>
          </cell>
          <cell r="M382" t="str">
            <v/>
          </cell>
          <cell r="N382" t="str">
            <v/>
          </cell>
          <cell r="O382">
            <v>0.33333333333333331</v>
          </cell>
          <cell r="P382" t="str">
            <v/>
          </cell>
          <cell r="Q382" t="str">
            <v/>
          </cell>
          <cell r="R382" t="str">
            <v/>
          </cell>
          <cell r="S382" t="str">
            <v/>
          </cell>
          <cell r="T382" t="str">
            <v/>
          </cell>
          <cell r="U382" t="str">
            <v/>
          </cell>
          <cell r="W382" t="str">
            <v/>
          </cell>
          <cell r="X382" t="str">
            <v/>
          </cell>
          <cell r="Y382" t="str">
            <v/>
          </cell>
          <cell r="Z382" t="str">
            <v/>
          </cell>
          <cell r="AA382" t="str">
            <v/>
          </cell>
          <cell r="AB382">
            <v>0.33333333333333331</v>
          </cell>
          <cell r="AC382" t="str">
            <v/>
          </cell>
          <cell r="AD382" t="str">
            <v/>
          </cell>
          <cell r="AE382" t="str">
            <v/>
          </cell>
          <cell r="AF382" t="str">
            <v/>
          </cell>
          <cell r="AS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41182</v>
          </cell>
          <cell r="K383">
            <v>41729</v>
          </cell>
          <cell r="L383" t="str">
            <v/>
          </cell>
          <cell r="M383">
            <v>831964979</v>
          </cell>
          <cell r="N383">
            <v>787364979</v>
          </cell>
          <cell r="O383">
            <v>0.16666666666666666</v>
          </cell>
          <cell r="P383">
            <v>131227495</v>
          </cell>
          <cell r="Q383" t="str">
            <v>不要</v>
          </cell>
          <cell r="R383" t="str">
            <v>・平成23年度決算について書類上は「見込み」となっているが、実際は実績有。H23年度は赤字のため、収益納付不要。</v>
          </cell>
          <cell r="S383">
            <v>41182</v>
          </cell>
          <cell r="T383">
            <v>41194</v>
          </cell>
          <cell r="U383" t="str">
            <v/>
          </cell>
          <cell r="W383">
            <v>41182</v>
          </cell>
          <cell r="X383">
            <v>41729</v>
          </cell>
          <cell r="Y383" t="str">
            <v/>
          </cell>
          <cell r="Z383">
            <v>831964979</v>
          </cell>
          <cell r="AA383">
            <v>787364979</v>
          </cell>
          <cell r="AB383">
            <v>0.16666666666666666</v>
          </cell>
          <cell r="AC383">
            <v>131227495</v>
          </cell>
          <cell r="AD383" t="str">
            <v/>
          </cell>
          <cell r="AE383" t="str">
            <v/>
          </cell>
          <cell r="AF383" t="str">
            <v/>
          </cell>
          <cell r="AS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t="str">
            <v/>
          </cell>
          <cell r="K384" t="str">
            <v/>
          </cell>
          <cell r="L384" t="str">
            <v/>
          </cell>
          <cell r="M384" t="str">
            <v/>
          </cell>
          <cell r="N384" t="str">
            <v/>
          </cell>
          <cell r="O384">
            <v>0.4</v>
          </cell>
          <cell r="P384" t="str">
            <v/>
          </cell>
          <cell r="Q384" t="str">
            <v/>
          </cell>
          <cell r="R384" t="str">
            <v>交付申請書提出は9月は間に合わない（リース共同申請に切り替えで、リース会社選定中のため）</v>
          </cell>
          <cell r="S384" t="str">
            <v/>
          </cell>
          <cell r="T384" t="str">
            <v/>
          </cell>
          <cell r="U384" t="str">
            <v/>
          </cell>
          <cell r="W384" t="str">
            <v/>
          </cell>
          <cell r="X384" t="str">
            <v/>
          </cell>
          <cell r="Y384" t="str">
            <v/>
          </cell>
          <cell r="Z384" t="str">
            <v/>
          </cell>
          <cell r="AA384" t="str">
            <v/>
          </cell>
          <cell r="AB384">
            <v>0.4</v>
          </cell>
          <cell r="AC384" t="str">
            <v/>
          </cell>
          <cell r="AD384" t="str">
            <v/>
          </cell>
          <cell r="AE384" t="str">
            <v/>
          </cell>
          <cell r="AF384" t="str">
            <v/>
          </cell>
          <cell r="AS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t="str">
            <v/>
          </cell>
          <cell r="K385" t="str">
            <v/>
          </cell>
          <cell r="L385" t="str">
            <v/>
          </cell>
          <cell r="M385" t="str">
            <v/>
          </cell>
          <cell r="N385" t="str">
            <v/>
          </cell>
          <cell r="O385">
            <v>0.16666666666666666</v>
          </cell>
          <cell r="P385" t="str">
            <v/>
          </cell>
          <cell r="Q385" t="str">
            <v/>
          </cell>
          <cell r="R385" t="str">
            <v>交付決定日は9/26で決定済み</v>
          </cell>
          <cell r="S385">
            <v>41178</v>
          </cell>
          <cell r="T385" t="str">
            <v/>
          </cell>
          <cell r="U385" t="str">
            <v/>
          </cell>
          <cell r="W385" t="str">
            <v/>
          </cell>
          <cell r="X385" t="str">
            <v/>
          </cell>
          <cell r="Y385" t="str">
            <v/>
          </cell>
          <cell r="Z385" t="str">
            <v/>
          </cell>
          <cell r="AA385" t="str">
            <v/>
          </cell>
          <cell r="AB385">
            <v>0.16666666666666666</v>
          </cell>
          <cell r="AC385" t="str">
            <v/>
          </cell>
          <cell r="AD385" t="str">
            <v/>
          </cell>
          <cell r="AE385" t="str">
            <v/>
          </cell>
          <cell r="AF385" t="str">
            <v/>
          </cell>
          <cell r="AS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
          </cell>
          <cell r="K386" t="str">
            <v/>
          </cell>
          <cell r="L386" t="str">
            <v/>
          </cell>
          <cell r="M386" t="str">
            <v/>
          </cell>
          <cell r="N386" t="str">
            <v/>
          </cell>
          <cell r="O386">
            <v>0.4</v>
          </cell>
          <cell r="P386" t="str">
            <v/>
          </cell>
          <cell r="Q386" t="str">
            <v/>
          </cell>
          <cell r="R386" t="str">
            <v/>
          </cell>
          <cell r="S386">
            <v>41194</v>
          </cell>
          <cell r="T386" t="str">
            <v/>
          </cell>
          <cell r="U386" t="str">
            <v/>
          </cell>
          <cell r="W386" t="str">
            <v/>
          </cell>
          <cell r="X386" t="str">
            <v/>
          </cell>
          <cell r="Y386" t="str">
            <v/>
          </cell>
          <cell r="Z386" t="str">
            <v/>
          </cell>
          <cell r="AA386" t="str">
            <v/>
          </cell>
          <cell r="AB386">
            <v>0.4</v>
          </cell>
          <cell r="AC386" t="str">
            <v/>
          </cell>
          <cell r="AD386" t="str">
            <v/>
          </cell>
          <cell r="AE386" t="str">
            <v/>
          </cell>
          <cell r="AF386" t="str">
            <v/>
          </cell>
          <cell r="AS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v>1837100000</v>
          </cell>
          <cell r="N387">
            <v>1213480000</v>
          </cell>
          <cell r="O387">
            <v>0.33333333285781536</v>
          </cell>
          <cell r="P387">
            <v>404493333</v>
          </cell>
          <cell r="Q387" t="str">
            <v>要</v>
          </cell>
          <cell r="R387" t="str">
            <v>・応募時からの減額（1.88億円）については、見積もり精査及び既発注分除外によるもの。</v>
          </cell>
          <cell r="S387">
            <v>41137</v>
          </cell>
          <cell r="T387">
            <v>41145</v>
          </cell>
          <cell r="U387" t="str">
            <v/>
          </cell>
          <cell r="W387">
            <v>41122</v>
          </cell>
          <cell r="X387">
            <v>41579</v>
          </cell>
          <cell r="Y387" t="str">
            <v/>
          </cell>
          <cell r="Z387">
            <v>1837100000</v>
          </cell>
          <cell r="AA387">
            <v>1213480000</v>
          </cell>
          <cell r="AB387">
            <v>0.33333333285781536</v>
          </cell>
          <cell r="AC387">
            <v>404493333</v>
          </cell>
          <cell r="AD387" t="str">
            <v/>
          </cell>
          <cell r="AE387" t="str">
            <v/>
          </cell>
          <cell r="AF387" t="str">
            <v/>
          </cell>
          <cell r="AS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t="str">
            <v/>
          </cell>
          <cell r="K388" t="str">
            <v/>
          </cell>
          <cell r="L388" t="str">
            <v/>
          </cell>
          <cell r="M388" t="str">
            <v/>
          </cell>
          <cell r="N388" t="str">
            <v/>
          </cell>
          <cell r="O388">
            <v>0.33333333333333331</v>
          </cell>
          <cell r="P388" t="str">
            <v/>
          </cell>
          <cell r="Q388" t="str">
            <v/>
          </cell>
          <cell r="R388" t="str">
            <v>川下企業の海外進出が決まり、戦略の変更を余儀なくされており、申請するかも含めて方針の検討中とのこと、申請書の提出は遅くなる見込み</v>
          </cell>
          <cell r="S388" t="str">
            <v/>
          </cell>
          <cell r="T388" t="str">
            <v/>
          </cell>
          <cell r="U388" t="str">
            <v/>
          </cell>
          <cell r="W388" t="str">
            <v/>
          </cell>
          <cell r="X388" t="str">
            <v/>
          </cell>
          <cell r="Y388" t="str">
            <v/>
          </cell>
          <cell r="Z388" t="str">
            <v/>
          </cell>
          <cell r="AA388" t="str">
            <v/>
          </cell>
          <cell r="AB388">
            <v>0.33333333333333331</v>
          </cell>
          <cell r="AC388" t="str">
            <v/>
          </cell>
          <cell r="AD388" t="str">
            <v/>
          </cell>
          <cell r="AE388" t="str">
            <v/>
          </cell>
          <cell r="AF388" t="str">
            <v/>
          </cell>
          <cell r="AS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t="str">
            <v/>
          </cell>
          <cell r="K389" t="str">
            <v/>
          </cell>
          <cell r="L389" t="str">
            <v/>
          </cell>
          <cell r="M389" t="str">
            <v/>
          </cell>
          <cell r="N389" t="str">
            <v/>
          </cell>
          <cell r="O389">
            <v>0.33333333333333331</v>
          </cell>
          <cell r="P389" t="str">
            <v/>
          </cell>
          <cell r="Q389" t="str">
            <v/>
          </cell>
          <cell r="R389" t="str">
            <v/>
          </cell>
          <cell r="S389" t="str">
            <v/>
          </cell>
          <cell r="T389" t="str">
            <v/>
          </cell>
          <cell r="U389" t="str">
            <v/>
          </cell>
          <cell r="W389" t="str">
            <v/>
          </cell>
          <cell r="X389" t="str">
            <v/>
          </cell>
          <cell r="Y389" t="str">
            <v/>
          </cell>
          <cell r="Z389" t="str">
            <v/>
          </cell>
          <cell r="AA389" t="str">
            <v/>
          </cell>
          <cell r="AB389">
            <v>0.33333333333333331</v>
          </cell>
          <cell r="AC389" t="str">
            <v/>
          </cell>
          <cell r="AD389" t="str">
            <v/>
          </cell>
          <cell r="AE389" t="str">
            <v/>
          </cell>
          <cell r="AF389" t="str">
            <v/>
          </cell>
          <cell r="AS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t="str">
            <v/>
          </cell>
          <cell r="K390" t="str">
            <v/>
          </cell>
          <cell r="L390" t="str">
            <v/>
          </cell>
          <cell r="M390" t="str">
            <v/>
          </cell>
          <cell r="N390" t="str">
            <v/>
          </cell>
          <cell r="O390">
            <v>0.25</v>
          </cell>
          <cell r="P390" t="str">
            <v/>
          </cell>
          <cell r="Q390" t="str">
            <v/>
          </cell>
          <cell r="R390" t="str">
            <v/>
          </cell>
          <cell r="S390" t="str">
            <v/>
          </cell>
          <cell r="T390" t="str">
            <v/>
          </cell>
          <cell r="U390" t="str">
            <v/>
          </cell>
          <cell r="W390" t="str">
            <v/>
          </cell>
          <cell r="X390" t="str">
            <v/>
          </cell>
          <cell r="Y390" t="str">
            <v/>
          </cell>
          <cell r="Z390" t="str">
            <v/>
          </cell>
          <cell r="AA390" t="str">
            <v/>
          </cell>
          <cell r="AB390">
            <v>0.25</v>
          </cell>
          <cell r="AC390" t="str">
            <v/>
          </cell>
          <cell r="AD390" t="str">
            <v/>
          </cell>
          <cell r="AE390" t="str">
            <v/>
          </cell>
          <cell r="AF390" t="str">
            <v/>
          </cell>
          <cell r="AS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t="str">
            <v/>
          </cell>
          <cell r="K391" t="str">
            <v/>
          </cell>
          <cell r="L391" t="str">
            <v/>
          </cell>
          <cell r="M391" t="str">
            <v/>
          </cell>
          <cell r="N391" t="str">
            <v/>
          </cell>
          <cell r="O391">
            <v>0.33333333333333331</v>
          </cell>
          <cell r="P391" t="str">
            <v/>
          </cell>
          <cell r="Q391" t="str">
            <v/>
          </cell>
          <cell r="R391" t="str">
            <v/>
          </cell>
          <cell r="S391" t="str">
            <v/>
          </cell>
          <cell r="T391" t="str">
            <v/>
          </cell>
          <cell r="U391" t="str">
            <v/>
          </cell>
          <cell r="W391" t="str">
            <v/>
          </cell>
          <cell r="X391" t="str">
            <v/>
          </cell>
          <cell r="Y391" t="str">
            <v/>
          </cell>
          <cell r="Z391" t="str">
            <v/>
          </cell>
          <cell r="AA391" t="str">
            <v/>
          </cell>
          <cell r="AB391">
            <v>0.33333333333333331</v>
          </cell>
          <cell r="AC391" t="str">
            <v/>
          </cell>
          <cell r="AD391" t="str">
            <v/>
          </cell>
          <cell r="AE391" t="str">
            <v/>
          </cell>
          <cell r="AF391" t="str">
            <v/>
          </cell>
          <cell r="AS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41172</v>
          </cell>
          <cell r="K392">
            <v>41455</v>
          </cell>
          <cell r="L392" t="str">
            <v/>
          </cell>
          <cell r="M392">
            <v>120449000</v>
          </cell>
          <cell r="N392">
            <v>120449000</v>
          </cell>
          <cell r="O392">
            <v>0.5</v>
          </cell>
          <cell r="P392">
            <v>60224500</v>
          </cell>
          <cell r="Q392" t="str">
            <v>不要</v>
          </cell>
          <cell r="R392" t="str">
            <v/>
          </cell>
          <cell r="S392">
            <v>41172</v>
          </cell>
          <cell r="T392">
            <v>41204</v>
          </cell>
          <cell r="U392" t="str">
            <v/>
          </cell>
          <cell r="W392">
            <v>41172</v>
          </cell>
          <cell r="X392">
            <v>41455</v>
          </cell>
          <cell r="Y392" t="str">
            <v/>
          </cell>
          <cell r="Z392">
            <v>120449000</v>
          </cell>
          <cell r="AA392">
            <v>120449000</v>
          </cell>
          <cell r="AB392">
            <v>0.5</v>
          </cell>
          <cell r="AC392">
            <v>60224500</v>
          </cell>
          <cell r="AD392" t="str">
            <v/>
          </cell>
          <cell r="AE392" t="str">
            <v/>
          </cell>
          <cell r="AF392" t="str">
            <v/>
          </cell>
          <cell r="AS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v>318262000</v>
          </cell>
          <cell r="N393">
            <v>318262000</v>
          </cell>
          <cell r="O393">
            <v>0.33333333333333331</v>
          </cell>
          <cell r="P393">
            <v>106087333</v>
          </cell>
          <cell r="Q393" t="str">
            <v>不要</v>
          </cell>
          <cell r="R393" t="str">
            <v/>
          </cell>
          <cell r="S393">
            <v>41153</v>
          </cell>
          <cell r="T393">
            <v>41173</v>
          </cell>
          <cell r="U393" t="str">
            <v/>
          </cell>
          <cell r="W393">
            <v>41153</v>
          </cell>
          <cell r="X393">
            <v>41729</v>
          </cell>
          <cell r="Y393" t="str">
            <v/>
          </cell>
          <cell r="Z393">
            <v>318262000</v>
          </cell>
          <cell r="AA393">
            <v>318262000</v>
          </cell>
          <cell r="AB393">
            <v>0.33333333333333331</v>
          </cell>
          <cell r="AC393">
            <v>106087333</v>
          </cell>
          <cell r="AD393" t="str">
            <v/>
          </cell>
          <cell r="AE393" t="str">
            <v/>
          </cell>
          <cell r="AF393" t="str">
            <v/>
          </cell>
          <cell r="AS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t="str">
            <v/>
          </cell>
          <cell r="K394" t="str">
            <v/>
          </cell>
          <cell r="L394" t="str">
            <v/>
          </cell>
          <cell r="M394" t="str">
            <v/>
          </cell>
          <cell r="N394" t="str">
            <v/>
          </cell>
          <cell r="O394">
            <v>0.4</v>
          </cell>
          <cell r="P394" t="str">
            <v/>
          </cell>
          <cell r="Q394" t="str">
            <v/>
          </cell>
          <cell r="R394" t="str">
            <v/>
          </cell>
          <cell r="S394" t="str">
            <v/>
          </cell>
          <cell r="T394" t="str">
            <v/>
          </cell>
          <cell r="U394" t="str">
            <v/>
          </cell>
          <cell r="W394" t="str">
            <v/>
          </cell>
          <cell r="X394" t="str">
            <v/>
          </cell>
          <cell r="Y394" t="str">
            <v/>
          </cell>
          <cell r="Z394" t="str">
            <v/>
          </cell>
          <cell r="AA394" t="str">
            <v/>
          </cell>
          <cell r="AB394">
            <v>0.4</v>
          </cell>
          <cell r="AC394" t="str">
            <v/>
          </cell>
          <cell r="AD394" t="str">
            <v/>
          </cell>
          <cell r="AE394" t="str">
            <v/>
          </cell>
          <cell r="AF394" t="str">
            <v/>
          </cell>
          <cell r="AS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41214</v>
          </cell>
          <cell r="K395">
            <v>41456</v>
          </cell>
          <cell r="L395" t="str">
            <v/>
          </cell>
          <cell r="M395">
            <v>538000000</v>
          </cell>
          <cell r="N395">
            <v>38000000</v>
          </cell>
          <cell r="O395">
            <v>0.5</v>
          </cell>
          <cell r="P395">
            <v>19000000</v>
          </cell>
          <cell r="Q395" t="str">
            <v>要</v>
          </cell>
          <cell r="R395" t="str">
            <v/>
          </cell>
          <cell r="S395">
            <v>41156</v>
          </cell>
          <cell r="T395">
            <v>41159</v>
          </cell>
          <cell r="U395" t="str">
            <v/>
          </cell>
          <cell r="W395">
            <v>41214</v>
          </cell>
          <cell r="X395">
            <v>41456</v>
          </cell>
          <cell r="Y395" t="str">
            <v/>
          </cell>
          <cell r="Z395">
            <v>538000000</v>
          </cell>
          <cell r="AA395">
            <v>38000000</v>
          </cell>
          <cell r="AB395">
            <v>0.5</v>
          </cell>
          <cell r="AC395">
            <v>19000000</v>
          </cell>
          <cell r="AD395" t="str">
            <v/>
          </cell>
          <cell r="AE395" t="str">
            <v/>
          </cell>
          <cell r="AF395" t="str">
            <v/>
          </cell>
          <cell r="AS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t="str">
            <v/>
          </cell>
          <cell r="K396" t="str">
            <v/>
          </cell>
          <cell r="L396" t="str">
            <v/>
          </cell>
          <cell r="M396" t="str">
            <v/>
          </cell>
          <cell r="N396" t="str">
            <v/>
          </cell>
          <cell r="O396">
            <v>0.16666666666666666</v>
          </cell>
          <cell r="P396" t="str">
            <v/>
          </cell>
          <cell r="Q396" t="str">
            <v/>
          </cell>
          <cell r="R396" t="str">
            <v>補助対象経費大幅減。</v>
          </cell>
          <cell r="S396" t="str">
            <v/>
          </cell>
          <cell r="T396" t="str">
            <v/>
          </cell>
          <cell r="U396" t="str">
            <v/>
          </cell>
          <cell r="W396" t="str">
            <v/>
          </cell>
          <cell r="X396" t="str">
            <v/>
          </cell>
          <cell r="Y396" t="str">
            <v/>
          </cell>
          <cell r="Z396" t="str">
            <v/>
          </cell>
          <cell r="AA396" t="str">
            <v/>
          </cell>
          <cell r="AB396">
            <v>0.16666666666666666</v>
          </cell>
          <cell r="AC396" t="str">
            <v/>
          </cell>
          <cell r="AD396" t="str">
            <v/>
          </cell>
          <cell r="AE396" t="str">
            <v/>
          </cell>
          <cell r="AF396" t="str">
            <v/>
          </cell>
          <cell r="AS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v>
          </cell>
          <cell r="K397">
            <v>41698</v>
          </cell>
          <cell r="L397" t="str">
            <v/>
          </cell>
          <cell r="M397">
            <v>2513500000</v>
          </cell>
          <cell r="N397">
            <v>469000000</v>
          </cell>
          <cell r="O397">
            <v>0.25</v>
          </cell>
          <cell r="P397">
            <v>117250000</v>
          </cell>
          <cell r="Q397" t="str">
            <v>要</v>
          </cell>
          <cell r="R397" t="str">
            <v/>
          </cell>
          <cell r="S397">
            <v>41155</v>
          </cell>
          <cell r="T397">
            <v>41173</v>
          </cell>
          <cell r="U397" t="str">
            <v/>
          </cell>
          <cell r="W397" t="str">
            <v>交付決定日</v>
          </cell>
          <cell r="X397">
            <v>41698</v>
          </cell>
          <cell r="Y397" t="str">
            <v/>
          </cell>
          <cell r="Z397">
            <v>2513500000</v>
          </cell>
          <cell r="AA397">
            <v>469000000</v>
          </cell>
          <cell r="AB397">
            <v>0.25</v>
          </cell>
          <cell r="AC397">
            <v>117250000</v>
          </cell>
          <cell r="AD397" t="str">
            <v/>
          </cell>
          <cell r="AE397" t="str">
            <v/>
          </cell>
          <cell r="AF397" t="str">
            <v/>
          </cell>
          <cell r="AS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t="str">
            <v/>
          </cell>
          <cell r="K398" t="str">
            <v/>
          </cell>
          <cell r="L398" t="str">
            <v/>
          </cell>
          <cell r="M398" t="str">
            <v/>
          </cell>
          <cell r="N398" t="str">
            <v/>
          </cell>
          <cell r="O398">
            <v>0.16666666666666666</v>
          </cell>
          <cell r="P398" t="str">
            <v/>
          </cell>
          <cell r="Q398" t="str">
            <v/>
          </cell>
          <cell r="R398" t="str">
            <v/>
          </cell>
          <cell r="S398" t="str">
            <v/>
          </cell>
          <cell r="T398" t="str">
            <v/>
          </cell>
          <cell r="U398" t="str">
            <v/>
          </cell>
          <cell r="W398" t="str">
            <v/>
          </cell>
          <cell r="X398" t="str">
            <v/>
          </cell>
          <cell r="Y398" t="str">
            <v/>
          </cell>
          <cell r="Z398" t="str">
            <v/>
          </cell>
          <cell r="AA398" t="str">
            <v/>
          </cell>
          <cell r="AB398">
            <v>0.16666666666666666</v>
          </cell>
          <cell r="AC398" t="str">
            <v/>
          </cell>
          <cell r="AD398" t="str">
            <v/>
          </cell>
          <cell r="AE398" t="str">
            <v/>
          </cell>
          <cell r="AF398" t="str">
            <v/>
          </cell>
          <cell r="AS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v>41145</v>
          </cell>
          <cell r="K399">
            <v>41729</v>
          </cell>
          <cell r="L399" t="str">
            <v/>
          </cell>
          <cell r="M399">
            <v>192050000</v>
          </cell>
          <cell r="N399">
            <v>64550000</v>
          </cell>
          <cell r="O399">
            <v>0.4</v>
          </cell>
          <cell r="P399">
            <v>25820000</v>
          </cell>
          <cell r="Q399" t="str">
            <v>不要</v>
          </cell>
          <cell r="R399" t="str">
            <v/>
          </cell>
          <cell r="S399">
            <v>41145</v>
          </cell>
          <cell r="T399">
            <v>41173</v>
          </cell>
          <cell r="U399" t="str">
            <v/>
          </cell>
          <cell r="W399">
            <v>41145</v>
          </cell>
          <cell r="X399">
            <v>41729</v>
          </cell>
          <cell r="Y399" t="str">
            <v/>
          </cell>
          <cell r="Z399">
            <v>192050000</v>
          </cell>
          <cell r="AA399">
            <v>64550000</v>
          </cell>
          <cell r="AB399">
            <v>0.4</v>
          </cell>
          <cell r="AC399">
            <v>25820000</v>
          </cell>
          <cell r="AD399" t="str">
            <v/>
          </cell>
          <cell r="AE399" t="str">
            <v/>
          </cell>
          <cell r="AF399" t="str">
            <v/>
          </cell>
          <cell r="AS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41127</v>
          </cell>
          <cell r="K400">
            <v>41394</v>
          </cell>
          <cell r="L400" t="str">
            <v/>
          </cell>
          <cell r="M400">
            <v>373840000</v>
          </cell>
          <cell r="N400">
            <v>373840000</v>
          </cell>
          <cell r="O400">
            <v>0.33333333333333331</v>
          </cell>
          <cell r="P400">
            <v>124613333</v>
          </cell>
          <cell r="Q400" t="str">
            <v>要</v>
          </cell>
          <cell r="R400" t="str">
            <v/>
          </cell>
          <cell r="S400">
            <v>41128</v>
          </cell>
          <cell r="T400">
            <v>41145</v>
          </cell>
          <cell r="U400" t="str">
            <v/>
          </cell>
          <cell r="W400">
            <v>41127</v>
          </cell>
          <cell r="X400">
            <v>41394</v>
          </cell>
          <cell r="Y400" t="str">
            <v/>
          </cell>
          <cell r="Z400">
            <v>373840000</v>
          </cell>
          <cell r="AA400">
            <v>373840000</v>
          </cell>
          <cell r="AB400">
            <v>0.33333333333333331</v>
          </cell>
          <cell r="AC400">
            <v>124613333</v>
          </cell>
          <cell r="AD400" t="str">
            <v/>
          </cell>
          <cell r="AE400" t="str">
            <v/>
          </cell>
          <cell r="AF400" t="str">
            <v/>
          </cell>
          <cell r="AS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41153</v>
          </cell>
          <cell r="K401">
            <v>41447</v>
          </cell>
          <cell r="L401" t="str">
            <v/>
          </cell>
          <cell r="M401">
            <v>165830000</v>
          </cell>
          <cell r="N401">
            <v>165830000</v>
          </cell>
          <cell r="O401">
            <v>0.25</v>
          </cell>
          <cell r="P401">
            <v>41457500</v>
          </cell>
          <cell r="Q401" t="str">
            <v>要</v>
          </cell>
          <cell r="R401" t="str">
            <v>・雇用の対象範囲の縮小あり。対象製品を作る事業に限定することで、雇用数は大幅減。別建ての組織を組成することで外形的に別部門とみえるように対応。METI確認済。</v>
          </cell>
          <cell r="S401">
            <v>41158</v>
          </cell>
          <cell r="T401">
            <v>41173</v>
          </cell>
          <cell r="U401" t="str">
            <v/>
          </cell>
          <cell r="W401">
            <v>41153</v>
          </cell>
          <cell r="X401">
            <v>41447</v>
          </cell>
          <cell r="Y401" t="str">
            <v/>
          </cell>
          <cell r="Z401">
            <v>165830000</v>
          </cell>
          <cell r="AA401">
            <v>165830000</v>
          </cell>
          <cell r="AB401">
            <v>0.25</v>
          </cell>
          <cell r="AC401">
            <v>41457500</v>
          </cell>
          <cell r="AD401" t="str">
            <v/>
          </cell>
          <cell r="AE401" t="str">
            <v/>
          </cell>
          <cell r="AF401" t="str">
            <v/>
          </cell>
          <cell r="AS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41180</v>
          </cell>
          <cell r="K402">
            <v>41578</v>
          </cell>
          <cell r="L402" t="str">
            <v/>
          </cell>
          <cell r="M402">
            <v>195600000</v>
          </cell>
          <cell r="N402">
            <v>170000000</v>
          </cell>
          <cell r="O402">
            <v>0.4</v>
          </cell>
          <cell r="P402">
            <v>68000000</v>
          </cell>
          <cell r="Q402" t="str">
            <v>不要</v>
          </cell>
          <cell r="R402" t="str">
            <v/>
          </cell>
          <cell r="S402">
            <v>41162</v>
          </cell>
          <cell r="T402">
            <v>41173</v>
          </cell>
          <cell r="U402" t="str">
            <v/>
          </cell>
          <cell r="W402">
            <v>41180</v>
          </cell>
          <cell r="X402">
            <v>41578</v>
          </cell>
          <cell r="Y402" t="str">
            <v/>
          </cell>
          <cell r="Z402">
            <v>195600000</v>
          </cell>
          <cell r="AA402">
            <v>170000000</v>
          </cell>
          <cell r="AB402">
            <v>0.4</v>
          </cell>
          <cell r="AC402">
            <v>68000000</v>
          </cell>
          <cell r="AD402" t="str">
            <v/>
          </cell>
          <cell r="AE402" t="str">
            <v/>
          </cell>
          <cell r="AF402" t="str">
            <v/>
          </cell>
          <cell r="AS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41183</v>
          </cell>
          <cell r="K403">
            <v>41729</v>
          </cell>
          <cell r="L403" t="str">
            <v/>
          </cell>
          <cell r="M403">
            <v>489660000</v>
          </cell>
          <cell r="N403">
            <v>354660000</v>
          </cell>
          <cell r="O403">
            <v>0.33333333333333331</v>
          </cell>
          <cell r="P403">
            <v>118220000</v>
          </cell>
          <cell r="Q403" t="str">
            <v>不要</v>
          </cell>
          <cell r="R403" t="str">
            <v/>
          </cell>
          <cell r="S403">
            <v>41194</v>
          </cell>
          <cell r="T403" t="str">
            <v/>
          </cell>
          <cell r="U403" t="str">
            <v/>
          </cell>
          <cell r="W403">
            <v>41183</v>
          </cell>
          <cell r="X403">
            <v>41729</v>
          </cell>
          <cell r="Y403" t="str">
            <v/>
          </cell>
          <cell r="Z403">
            <v>489660000</v>
          </cell>
          <cell r="AA403">
            <v>354660000</v>
          </cell>
          <cell r="AB403">
            <v>0.33333333333333331</v>
          </cell>
          <cell r="AC403">
            <v>118220000</v>
          </cell>
          <cell r="AD403" t="str">
            <v/>
          </cell>
          <cell r="AE403" t="str">
            <v/>
          </cell>
          <cell r="AF403" t="str">
            <v/>
          </cell>
          <cell r="AS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41162</v>
          </cell>
          <cell r="K404">
            <v>41243</v>
          </cell>
          <cell r="L404" t="str">
            <v/>
          </cell>
          <cell r="M404">
            <v>61278000</v>
          </cell>
          <cell r="N404">
            <v>61278000</v>
          </cell>
          <cell r="O404">
            <v>0.33333333333333331</v>
          </cell>
          <cell r="P404">
            <v>20426000</v>
          </cell>
          <cell r="Q404" t="str">
            <v>不要</v>
          </cell>
          <cell r="R404" t="str">
            <v/>
          </cell>
          <cell r="S404">
            <v>41157</v>
          </cell>
          <cell r="T404">
            <v>41159</v>
          </cell>
          <cell r="U404" t="str">
            <v/>
          </cell>
          <cell r="W404">
            <v>41162</v>
          </cell>
          <cell r="X404">
            <v>41243</v>
          </cell>
          <cell r="Y404" t="str">
            <v/>
          </cell>
          <cell r="Z404">
            <v>61278000</v>
          </cell>
          <cell r="AA404">
            <v>61278000</v>
          </cell>
          <cell r="AB404">
            <v>0.33333333333333331</v>
          </cell>
          <cell r="AC404">
            <v>20426000</v>
          </cell>
          <cell r="AD404" t="str">
            <v/>
          </cell>
          <cell r="AE404" t="str">
            <v/>
          </cell>
          <cell r="AF404" t="str">
            <v/>
          </cell>
          <cell r="AS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v>
          </cell>
          <cell r="K405">
            <v>41364</v>
          </cell>
          <cell r="L405" t="str">
            <v/>
          </cell>
          <cell r="M405">
            <v>20769000</v>
          </cell>
          <cell r="N405">
            <v>20769000</v>
          </cell>
          <cell r="O405">
            <v>0.33333333333333331</v>
          </cell>
          <cell r="P405">
            <v>6923000</v>
          </cell>
          <cell r="Q405" t="str">
            <v>不要</v>
          </cell>
          <cell r="R405" t="str">
            <v/>
          </cell>
          <cell r="S405">
            <v>41141</v>
          </cell>
          <cell r="T405">
            <v>41145</v>
          </cell>
          <cell r="U405" t="str">
            <v/>
          </cell>
          <cell r="W405" t="str">
            <v>交付決定日</v>
          </cell>
          <cell r="X405">
            <v>41364</v>
          </cell>
          <cell r="Y405" t="str">
            <v/>
          </cell>
          <cell r="Z405">
            <v>20769000</v>
          </cell>
          <cell r="AA405">
            <v>20769000</v>
          </cell>
          <cell r="AB405">
            <v>0.33333333333333331</v>
          </cell>
          <cell r="AC405">
            <v>6923000</v>
          </cell>
          <cell r="AD405" t="str">
            <v/>
          </cell>
          <cell r="AE405" t="str">
            <v/>
          </cell>
          <cell r="AF405" t="str">
            <v/>
          </cell>
          <cell r="AS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t="str">
            <v/>
          </cell>
          <cell r="K406" t="str">
            <v/>
          </cell>
          <cell r="L406" t="str">
            <v/>
          </cell>
          <cell r="M406" t="str">
            <v/>
          </cell>
          <cell r="N406" t="str">
            <v/>
          </cell>
          <cell r="O406">
            <v>0.33333333333333331</v>
          </cell>
          <cell r="P406" t="str">
            <v/>
          </cell>
          <cell r="Q406" t="str">
            <v/>
          </cell>
          <cell r="R406" t="str">
            <v/>
          </cell>
          <cell r="S406" t="str">
            <v/>
          </cell>
          <cell r="T406" t="str">
            <v/>
          </cell>
          <cell r="U406" t="str">
            <v/>
          </cell>
          <cell r="W406" t="str">
            <v/>
          </cell>
          <cell r="X406" t="str">
            <v/>
          </cell>
          <cell r="Y406" t="str">
            <v/>
          </cell>
          <cell r="Z406" t="str">
            <v/>
          </cell>
          <cell r="AA406" t="str">
            <v/>
          </cell>
          <cell r="AB406">
            <v>0.33333333333333331</v>
          </cell>
          <cell r="AC406" t="str">
            <v/>
          </cell>
          <cell r="AD406" t="str">
            <v/>
          </cell>
          <cell r="AE406" t="str">
            <v/>
          </cell>
          <cell r="AF406" t="str">
            <v/>
          </cell>
          <cell r="AS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41183</v>
          </cell>
          <cell r="K407">
            <v>41729</v>
          </cell>
          <cell r="L407" t="str">
            <v/>
          </cell>
          <cell r="M407">
            <v>136000000</v>
          </cell>
          <cell r="N407">
            <v>136000000</v>
          </cell>
          <cell r="O407">
            <v>0.4</v>
          </cell>
          <cell r="P407">
            <v>54400000</v>
          </cell>
          <cell r="Q407" t="str">
            <v>不要</v>
          </cell>
          <cell r="R407" t="str">
            <v/>
          </cell>
          <cell r="S407">
            <v>41201</v>
          </cell>
          <cell r="T407">
            <v>41204</v>
          </cell>
          <cell r="U407" t="str">
            <v/>
          </cell>
          <cell r="W407">
            <v>41183</v>
          </cell>
          <cell r="X407">
            <v>41729</v>
          </cell>
          <cell r="Y407" t="str">
            <v/>
          </cell>
          <cell r="Z407">
            <v>136000000</v>
          </cell>
          <cell r="AA407">
            <v>136000000</v>
          </cell>
          <cell r="AB407">
            <v>0.4</v>
          </cell>
          <cell r="AC407">
            <v>54400000</v>
          </cell>
          <cell r="AD407" t="str">
            <v/>
          </cell>
          <cell r="AE407" t="str">
            <v/>
          </cell>
          <cell r="AF407" t="str">
            <v/>
          </cell>
          <cell r="AS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v>
          </cell>
          <cell r="K408">
            <v>41729</v>
          </cell>
          <cell r="L408" t="str">
            <v/>
          </cell>
          <cell r="M408">
            <v>25369931</v>
          </cell>
          <cell r="N408">
            <v>25369931</v>
          </cell>
          <cell r="O408">
            <v>0.25</v>
          </cell>
          <cell r="P408">
            <v>6342482</v>
          </cell>
          <cell r="Q408" t="str">
            <v>不要</v>
          </cell>
          <cell r="R408" t="str">
            <v/>
          </cell>
          <cell r="S408">
            <v>41162</v>
          </cell>
          <cell r="T408">
            <v>41173</v>
          </cell>
          <cell r="U408" t="str">
            <v/>
          </cell>
          <cell r="W408" t="str">
            <v>交付決定日</v>
          </cell>
          <cell r="X408">
            <v>41729</v>
          </cell>
          <cell r="Y408" t="str">
            <v/>
          </cell>
          <cell r="Z408">
            <v>25369931</v>
          </cell>
          <cell r="AA408">
            <v>25369931</v>
          </cell>
          <cell r="AB408">
            <v>0.25</v>
          </cell>
          <cell r="AC408">
            <v>6342482</v>
          </cell>
          <cell r="AD408" t="str">
            <v/>
          </cell>
          <cell r="AE408" t="str">
            <v/>
          </cell>
          <cell r="AF408" t="str">
            <v/>
          </cell>
          <cell r="AS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v>
          </cell>
          <cell r="K409">
            <v>41729</v>
          </cell>
          <cell r="L409" t="str">
            <v/>
          </cell>
          <cell r="M409">
            <v>344930000</v>
          </cell>
          <cell r="N409">
            <v>344930000</v>
          </cell>
          <cell r="O409">
            <v>0.4</v>
          </cell>
          <cell r="P409">
            <v>137972000</v>
          </cell>
          <cell r="Q409" t="str">
            <v>不要</v>
          </cell>
          <cell r="R409" t="str">
            <v>6月決算のためH24年6月決算分は未確定。よってH20年度の赤字を踏まえ、収益納付不要と判断。</v>
          </cell>
          <cell r="S409">
            <v>41144</v>
          </cell>
          <cell r="T409">
            <v>41159</v>
          </cell>
          <cell r="U409" t="str">
            <v/>
          </cell>
          <cell r="W409" t="str">
            <v>交付決定日</v>
          </cell>
          <cell r="X409">
            <v>41729</v>
          </cell>
          <cell r="Y409" t="str">
            <v/>
          </cell>
          <cell r="Z409">
            <v>344930000</v>
          </cell>
          <cell r="AA409">
            <v>344930000</v>
          </cell>
          <cell r="AB409">
            <v>0.4</v>
          </cell>
          <cell r="AC409">
            <v>137972000</v>
          </cell>
          <cell r="AD409" t="str">
            <v/>
          </cell>
          <cell r="AE409" t="str">
            <v/>
          </cell>
          <cell r="AF409" t="str">
            <v/>
          </cell>
          <cell r="AS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v>145000000</v>
          </cell>
          <cell r="N410">
            <v>85000000</v>
          </cell>
          <cell r="O410">
            <v>0.4</v>
          </cell>
          <cell r="P410">
            <v>34000000</v>
          </cell>
          <cell r="Q410" t="str">
            <v>不要</v>
          </cell>
          <cell r="R410" t="str">
            <v/>
          </cell>
          <cell r="S410">
            <v>41137</v>
          </cell>
          <cell r="T410">
            <v>41145</v>
          </cell>
          <cell r="U410" t="str">
            <v/>
          </cell>
          <cell r="W410">
            <v>41122</v>
          </cell>
          <cell r="X410">
            <v>41729</v>
          </cell>
          <cell r="Y410" t="str">
            <v/>
          </cell>
          <cell r="Z410">
            <v>145000000</v>
          </cell>
          <cell r="AA410">
            <v>85000000</v>
          </cell>
          <cell r="AB410">
            <v>0.4</v>
          </cell>
          <cell r="AC410">
            <v>34000000</v>
          </cell>
          <cell r="AD410" t="str">
            <v/>
          </cell>
          <cell r="AE410" t="str">
            <v/>
          </cell>
          <cell r="AF410" t="str">
            <v/>
          </cell>
          <cell r="AS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41131</v>
          </cell>
          <cell r="K411">
            <v>41274</v>
          </cell>
          <cell r="L411" t="str">
            <v/>
          </cell>
          <cell r="M411">
            <v>194500000</v>
          </cell>
          <cell r="N411">
            <v>194500000</v>
          </cell>
          <cell r="O411">
            <v>0.33333333333333331</v>
          </cell>
          <cell r="P411">
            <v>64833333</v>
          </cell>
          <cell r="Q411" t="str">
            <v>不要</v>
          </cell>
          <cell r="R411" t="str">
            <v>・応募時からの減額については、METI確認済み</v>
          </cell>
          <cell r="S411">
            <v>41131</v>
          </cell>
          <cell r="T411">
            <v>41145</v>
          </cell>
          <cell r="U411" t="str">
            <v/>
          </cell>
          <cell r="W411">
            <v>41131</v>
          </cell>
          <cell r="X411">
            <v>41274</v>
          </cell>
          <cell r="Y411" t="str">
            <v/>
          </cell>
          <cell r="Z411">
            <v>194500000</v>
          </cell>
          <cell r="AA411">
            <v>194500000</v>
          </cell>
          <cell r="AB411">
            <v>0.33333333333333331</v>
          </cell>
          <cell r="AC411">
            <v>64833333</v>
          </cell>
          <cell r="AD411">
            <v>41128</v>
          </cell>
          <cell r="AE411" t="str">
            <v>計画変更等承認申請書</v>
          </cell>
          <cell r="AF411" t="str">
            <v>みどりが丘工場を補助対象外事業所とする。</v>
          </cell>
          <cell r="AS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41155</v>
          </cell>
          <cell r="K412">
            <v>41362</v>
          </cell>
          <cell r="L412" t="str">
            <v/>
          </cell>
          <cell r="M412">
            <v>61000000</v>
          </cell>
          <cell r="N412">
            <v>61000000</v>
          </cell>
          <cell r="O412">
            <v>0.4</v>
          </cell>
          <cell r="P412">
            <v>24400000</v>
          </cell>
          <cell r="Q412" t="str">
            <v>不要</v>
          </cell>
          <cell r="R412" t="str">
            <v/>
          </cell>
          <cell r="S412">
            <v>41172</v>
          </cell>
          <cell r="T412">
            <v>41173</v>
          </cell>
          <cell r="U412" t="str">
            <v/>
          </cell>
          <cell r="W412">
            <v>41155</v>
          </cell>
          <cell r="X412">
            <v>41362</v>
          </cell>
          <cell r="Y412" t="str">
            <v/>
          </cell>
          <cell r="Z412">
            <v>61000000</v>
          </cell>
          <cell r="AA412">
            <v>61000000</v>
          </cell>
          <cell r="AB412">
            <v>0.4</v>
          </cell>
          <cell r="AC412">
            <v>24400000</v>
          </cell>
          <cell r="AD412" t="str">
            <v/>
          </cell>
          <cell r="AE412" t="str">
            <v/>
          </cell>
          <cell r="AF412" t="str">
            <v/>
          </cell>
          <cell r="AS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v>
          </cell>
          <cell r="K413">
            <v>41608</v>
          </cell>
          <cell r="L413" t="str">
            <v/>
          </cell>
          <cell r="M413">
            <v>105500000</v>
          </cell>
          <cell r="N413">
            <v>100000000</v>
          </cell>
          <cell r="O413">
            <v>0.4</v>
          </cell>
          <cell r="P413">
            <v>40000000</v>
          </cell>
          <cell r="Q413" t="str">
            <v>不要</v>
          </cell>
          <cell r="R413" t="str">
            <v>・補助金交付申請額に誤りあり。差し替え依頼。（9/19）
⇒差し替え完了</v>
          </cell>
          <cell r="S413">
            <v>41159</v>
          </cell>
          <cell r="T413">
            <v>41194</v>
          </cell>
          <cell r="U413" t="str">
            <v/>
          </cell>
          <cell r="W413" t="str">
            <v>交付決定日</v>
          </cell>
          <cell r="X413">
            <v>41608</v>
          </cell>
          <cell r="Y413" t="str">
            <v/>
          </cell>
          <cell r="Z413">
            <v>105500000</v>
          </cell>
          <cell r="AA413">
            <v>100000000</v>
          </cell>
          <cell r="AB413">
            <v>0.4</v>
          </cell>
          <cell r="AC413">
            <v>40000000</v>
          </cell>
          <cell r="AD413" t="str">
            <v/>
          </cell>
          <cell r="AE413" t="str">
            <v/>
          </cell>
          <cell r="AF413" t="str">
            <v/>
          </cell>
          <cell r="AS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41122</v>
          </cell>
          <cell r="K414">
            <v>41729</v>
          </cell>
          <cell r="L414" t="str">
            <v/>
          </cell>
          <cell r="M414">
            <v>360000000</v>
          </cell>
          <cell r="N414">
            <v>320000000</v>
          </cell>
          <cell r="O414">
            <v>0.33333333333333331</v>
          </cell>
          <cell r="P414">
            <v>106666666</v>
          </cell>
          <cell r="Q414" t="str">
            <v>不要</v>
          </cell>
          <cell r="R414" t="str">
            <v>期間延長の希望あり。一旦H26.3末で提出頂き、計画変更で対応予定</v>
          </cell>
          <cell r="S414">
            <v>41136</v>
          </cell>
          <cell r="T414">
            <v>41159</v>
          </cell>
          <cell r="U414" t="str">
            <v/>
          </cell>
          <cell r="W414">
            <v>41122</v>
          </cell>
          <cell r="X414">
            <v>41729</v>
          </cell>
          <cell r="Y414" t="str">
            <v/>
          </cell>
          <cell r="Z414">
            <v>360000000</v>
          </cell>
          <cell r="AA414">
            <v>320000000</v>
          </cell>
          <cell r="AB414">
            <v>0.33333333333333331</v>
          </cell>
          <cell r="AC414">
            <v>106666666</v>
          </cell>
          <cell r="AD414" t="str">
            <v/>
          </cell>
          <cell r="AE414" t="str">
            <v/>
          </cell>
          <cell r="AF414" t="str">
            <v/>
          </cell>
          <cell r="AS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41152</v>
          </cell>
          <cell r="K415">
            <v>41729</v>
          </cell>
          <cell r="L415" t="str">
            <v/>
          </cell>
          <cell r="M415">
            <v>80348000</v>
          </cell>
          <cell r="N415">
            <v>80348000</v>
          </cell>
          <cell r="O415">
            <v>0.33333333333333331</v>
          </cell>
          <cell r="P415">
            <v>26782666</v>
          </cell>
          <cell r="Q415" t="str">
            <v>不要</v>
          </cell>
          <cell r="R415" t="str">
            <v/>
          </cell>
          <cell r="S415">
            <v>41156</v>
          </cell>
          <cell r="T415">
            <v>41159</v>
          </cell>
          <cell r="U415" t="str">
            <v/>
          </cell>
          <cell r="W415">
            <v>41152</v>
          </cell>
          <cell r="X415">
            <v>41729</v>
          </cell>
          <cell r="Y415" t="str">
            <v/>
          </cell>
          <cell r="Z415">
            <v>80348000</v>
          </cell>
          <cell r="AA415">
            <v>80348000</v>
          </cell>
          <cell r="AB415">
            <v>0.33333333333333331</v>
          </cell>
          <cell r="AC415">
            <v>26782666</v>
          </cell>
          <cell r="AD415" t="str">
            <v/>
          </cell>
          <cell r="AE415" t="str">
            <v/>
          </cell>
          <cell r="AF415" t="str">
            <v/>
          </cell>
          <cell r="AS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41136</v>
          </cell>
          <cell r="K416">
            <v>41364</v>
          </cell>
          <cell r="L416" t="str">
            <v/>
          </cell>
          <cell r="M416">
            <v>755250000</v>
          </cell>
          <cell r="N416">
            <v>575000000</v>
          </cell>
          <cell r="O416">
            <v>0.4</v>
          </cell>
          <cell r="P416">
            <v>230000000</v>
          </cell>
          <cell r="Q416" t="str">
            <v>不要</v>
          </cell>
          <cell r="R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S416">
            <v>41156</v>
          </cell>
          <cell r="T416">
            <v>41159</v>
          </cell>
          <cell r="U416" t="str">
            <v/>
          </cell>
          <cell r="W416">
            <v>41136</v>
          </cell>
          <cell r="X416">
            <v>41364</v>
          </cell>
          <cell r="Y416" t="str">
            <v/>
          </cell>
          <cell r="Z416">
            <v>755250000</v>
          </cell>
          <cell r="AA416">
            <v>575000000</v>
          </cell>
          <cell r="AB416">
            <v>0.4</v>
          </cell>
          <cell r="AC416">
            <v>230000000</v>
          </cell>
          <cell r="AD416" t="str">
            <v/>
          </cell>
          <cell r="AE416" t="str">
            <v/>
          </cell>
          <cell r="AF416" t="str">
            <v/>
          </cell>
          <cell r="AS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t="str">
            <v/>
          </cell>
          <cell r="K417" t="str">
            <v/>
          </cell>
          <cell r="L417" t="str">
            <v/>
          </cell>
          <cell r="M417" t="str">
            <v/>
          </cell>
          <cell r="N417" t="str">
            <v/>
          </cell>
          <cell r="O417">
            <v>0.25</v>
          </cell>
          <cell r="P417" t="str">
            <v/>
          </cell>
          <cell r="Q417" t="str">
            <v>不要</v>
          </cell>
          <cell r="R417" t="str">
            <v/>
          </cell>
          <cell r="S417" t="str">
            <v/>
          </cell>
          <cell r="T417" t="str">
            <v/>
          </cell>
          <cell r="U417" t="str">
            <v/>
          </cell>
          <cell r="W417" t="str">
            <v/>
          </cell>
          <cell r="X417" t="str">
            <v/>
          </cell>
          <cell r="Y417" t="str">
            <v/>
          </cell>
          <cell r="Z417" t="str">
            <v/>
          </cell>
          <cell r="AA417" t="str">
            <v/>
          </cell>
          <cell r="AB417">
            <v>0.25</v>
          </cell>
          <cell r="AC417" t="str">
            <v/>
          </cell>
          <cell r="AD417" t="str">
            <v/>
          </cell>
          <cell r="AE417" t="str">
            <v/>
          </cell>
          <cell r="AF417" t="str">
            <v/>
          </cell>
          <cell r="AS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41127</v>
          </cell>
          <cell r="K418">
            <v>41729</v>
          </cell>
          <cell r="L418" t="str">
            <v/>
          </cell>
          <cell r="M418">
            <v>2476618000</v>
          </cell>
          <cell r="N418">
            <v>2400058000</v>
          </cell>
          <cell r="O418">
            <v>0.33333333333333331</v>
          </cell>
          <cell r="P418">
            <v>800019333</v>
          </cell>
          <cell r="Q418" t="str">
            <v/>
          </cell>
          <cell r="R418" t="str">
            <v/>
          </cell>
          <cell r="S418">
            <v>41128</v>
          </cell>
          <cell r="T418">
            <v>41128</v>
          </cell>
          <cell r="U418" t="str">
            <v/>
          </cell>
          <cell r="W418">
            <v>41127</v>
          </cell>
          <cell r="X418">
            <v>41729</v>
          </cell>
          <cell r="Y418" t="str">
            <v/>
          </cell>
          <cell r="Z418">
            <v>2476618000</v>
          </cell>
          <cell r="AA418">
            <v>2400058000</v>
          </cell>
          <cell r="AB418">
            <v>0.33333333333333331</v>
          </cell>
          <cell r="AC418">
            <v>800019333</v>
          </cell>
          <cell r="AD418" t="str">
            <v/>
          </cell>
          <cell r="AE418" t="str">
            <v/>
          </cell>
          <cell r="AF418" t="str">
            <v/>
          </cell>
          <cell r="AS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41169</v>
          </cell>
          <cell r="K419">
            <v>41608</v>
          </cell>
          <cell r="L419" t="str">
            <v/>
          </cell>
          <cell r="M419">
            <v>1137200000</v>
          </cell>
          <cell r="N419">
            <v>1057200000</v>
          </cell>
          <cell r="O419">
            <v>0.4</v>
          </cell>
          <cell r="P419">
            <v>422880000</v>
          </cell>
          <cell r="Q419" t="str">
            <v>要</v>
          </cell>
          <cell r="R419" t="str">
            <v>【補助対象設備への抵当権の設定】方法等を2012/9/7にお知らせ（高本）</v>
          </cell>
          <cell r="S419">
            <v>41159</v>
          </cell>
          <cell r="T419">
            <v>41173</v>
          </cell>
          <cell r="U419" t="str">
            <v/>
          </cell>
          <cell r="W419">
            <v>41169</v>
          </cell>
          <cell r="X419">
            <v>41608</v>
          </cell>
          <cell r="Y419" t="str">
            <v/>
          </cell>
          <cell r="Z419">
            <v>1137200000</v>
          </cell>
          <cell r="AA419">
            <v>1057200000</v>
          </cell>
          <cell r="AB419">
            <v>0.4</v>
          </cell>
          <cell r="AC419">
            <v>422880000</v>
          </cell>
          <cell r="AD419" t="str">
            <v/>
          </cell>
          <cell r="AE419" t="str">
            <v/>
          </cell>
          <cell r="AF419" t="str">
            <v/>
          </cell>
          <cell r="AS419" t="str">
            <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t="str">
            <v/>
          </cell>
          <cell r="K420" t="str">
            <v/>
          </cell>
          <cell r="L420" t="str">
            <v/>
          </cell>
          <cell r="M420" t="str">
            <v/>
          </cell>
          <cell r="N420" t="str">
            <v/>
          </cell>
          <cell r="O420">
            <v>0.16666666666666666</v>
          </cell>
          <cell r="P420" t="str">
            <v/>
          </cell>
          <cell r="Q420" t="str">
            <v/>
          </cell>
          <cell r="R420" t="str">
            <v>・「専用電源（太陽光等）」は補助対象外。
・（2012/7/30）電話にて辞退の連絡。</v>
          </cell>
          <cell r="S420" t="str">
            <v/>
          </cell>
          <cell r="T420" t="str">
            <v/>
          </cell>
          <cell r="U420" t="str">
            <v/>
          </cell>
          <cell r="W420" t="str">
            <v/>
          </cell>
          <cell r="X420" t="str">
            <v/>
          </cell>
          <cell r="Y420" t="str">
            <v/>
          </cell>
          <cell r="Z420" t="str">
            <v/>
          </cell>
          <cell r="AA420" t="str">
            <v/>
          </cell>
          <cell r="AB420">
            <v>0.16666666666666666</v>
          </cell>
          <cell r="AC420" t="str">
            <v/>
          </cell>
          <cell r="AD420" t="str">
            <v/>
          </cell>
          <cell r="AE420" t="str">
            <v/>
          </cell>
          <cell r="AF420" t="str">
            <v/>
          </cell>
          <cell r="AS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41141</v>
          </cell>
          <cell r="K421">
            <v>41547</v>
          </cell>
          <cell r="L421" t="str">
            <v/>
          </cell>
          <cell r="M421">
            <v>673429875</v>
          </cell>
          <cell r="N421">
            <v>548629875</v>
          </cell>
          <cell r="O421">
            <v>0.33333333333333331</v>
          </cell>
          <cell r="P421">
            <v>182876625</v>
          </cell>
          <cell r="Q421" t="str">
            <v>不要</v>
          </cell>
          <cell r="R421" t="str">
            <v/>
          </cell>
          <cell r="S421">
            <v>41141</v>
          </cell>
          <cell r="T421">
            <v>41152</v>
          </cell>
          <cell r="U421" t="str">
            <v/>
          </cell>
          <cell r="W421">
            <v>41141</v>
          </cell>
          <cell r="X421">
            <v>41547</v>
          </cell>
          <cell r="Y421" t="str">
            <v/>
          </cell>
          <cell r="Z421">
            <v>673429875</v>
          </cell>
          <cell r="AA421">
            <v>548629875</v>
          </cell>
          <cell r="AB421">
            <v>0.33333333333333331</v>
          </cell>
          <cell r="AC421">
            <v>182876625</v>
          </cell>
          <cell r="AD421" t="str">
            <v/>
          </cell>
          <cell r="AE421" t="str">
            <v/>
          </cell>
          <cell r="AF421" t="str">
            <v/>
          </cell>
          <cell r="AS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t="str">
            <v/>
          </cell>
          <cell r="K422" t="str">
            <v/>
          </cell>
          <cell r="L422" t="str">
            <v/>
          </cell>
          <cell r="M422" t="str">
            <v/>
          </cell>
          <cell r="N422" t="str">
            <v/>
          </cell>
          <cell r="O422">
            <v>0.16666666666666666</v>
          </cell>
          <cell r="P422" t="str">
            <v/>
          </cell>
          <cell r="Q422" t="str">
            <v>要</v>
          </cell>
          <cell r="R422" t="str">
            <v/>
          </cell>
          <cell r="S422" t="str">
            <v/>
          </cell>
          <cell r="T422" t="str">
            <v/>
          </cell>
          <cell r="U422" t="str">
            <v/>
          </cell>
          <cell r="W422" t="str">
            <v/>
          </cell>
          <cell r="X422" t="str">
            <v/>
          </cell>
          <cell r="Y422" t="str">
            <v/>
          </cell>
          <cell r="Z422" t="str">
            <v/>
          </cell>
          <cell r="AA422" t="str">
            <v/>
          </cell>
          <cell r="AB422">
            <v>0.16666666666666666</v>
          </cell>
          <cell r="AC422" t="str">
            <v/>
          </cell>
          <cell r="AD422" t="str">
            <v/>
          </cell>
          <cell r="AE422" t="str">
            <v/>
          </cell>
          <cell r="AF422" t="str">
            <v/>
          </cell>
          <cell r="AS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41170</v>
          </cell>
          <cell r="K423">
            <v>41729</v>
          </cell>
          <cell r="L423" t="str">
            <v/>
          </cell>
          <cell r="M423">
            <v>1046700000</v>
          </cell>
          <cell r="N423">
            <v>985600000</v>
          </cell>
          <cell r="O423">
            <v>0.16666666666666666</v>
          </cell>
          <cell r="P423">
            <v>164266666</v>
          </cell>
          <cell r="Q423" t="str">
            <v>要</v>
          </cell>
          <cell r="R423" t="str">
            <v>応募時からの減額については、補助対象外設備を除外したことによるもの。（METI確認依頼を以てMETIご報告）</v>
          </cell>
          <cell r="S423">
            <v>41176</v>
          </cell>
          <cell r="T423" t="str">
            <v/>
          </cell>
          <cell r="U423" t="str">
            <v/>
          </cell>
          <cell r="W423">
            <v>41170</v>
          </cell>
          <cell r="X423">
            <v>41729</v>
          </cell>
          <cell r="Y423" t="str">
            <v/>
          </cell>
          <cell r="Z423">
            <v>1046700000</v>
          </cell>
          <cell r="AA423">
            <v>985600000</v>
          </cell>
          <cell r="AB423">
            <v>0.16666666666666666</v>
          </cell>
          <cell r="AC423">
            <v>164266666</v>
          </cell>
          <cell r="AD423" t="str">
            <v/>
          </cell>
          <cell r="AE423" t="str">
            <v/>
          </cell>
          <cell r="AF423" t="str">
            <v/>
          </cell>
          <cell r="AS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v>944626000</v>
          </cell>
          <cell r="N424">
            <v>888624000</v>
          </cell>
          <cell r="O424">
            <v>0.4</v>
          </cell>
          <cell r="P424">
            <v>355449600</v>
          </cell>
          <cell r="Q424" t="str">
            <v/>
          </cell>
          <cell r="R424" t="str">
            <v/>
          </cell>
          <cell r="S424">
            <v>41122</v>
          </cell>
          <cell r="T424">
            <v>41128</v>
          </cell>
          <cell r="U424" t="str">
            <v/>
          </cell>
          <cell r="W424">
            <v>41122</v>
          </cell>
          <cell r="X424">
            <v>41729</v>
          </cell>
          <cell r="Y424" t="str">
            <v/>
          </cell>
          <cell r="Z424">
            <v>944626000</v>
          </cell>
          <cell r="AA424">
            <v>888624000</v>
          </cell>
          <cell r="AB424">
            <v>0.4</v>
          </cell>
          <cell r="AC424">
            <v>355449600</v>
          </cell>
          <cell r="AD424" t="str">
            <v/>
          </cell>
          <cell r="AE424" t="str">
            <v/>
          </cell>
          <cell r="AF424" t="str">
            <v/>
          </cell>
          <cell r="AS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v>
          </cell>
          <cell r="K425">
            <v>41729</v>
          </cell>
          <cell r="L425" t="str">
            <v/>
          </cell>
          <cell r="M425">
            <v>5381100000</v>
          </cell>
          <cell r="N425">
            <v>2331200000</v>
          </cell>
          <cell r="O425">
            <v>0.25</v>
          </cell>
          <cell r="P425">
            <v>582800000</v>
          </cell>
          <cell r="Q425" t="str">
            <v/>
          </cell>
          <cell r="R425" t="str">
            <v/>
          </cell>
          <cell r="S425">
            <v>41117</v>
          </cell>
          <cell r="T425">
            <v>41128</v>
          </cell>
          <cell r="U425" t="str">
            <v/>
          </cell>
          <cell r="W425" t="str">
            <v>交付決定日</v>
          </cell>
          <cell r="X425">
            <v>41729</v>
          </cell>
          <cell r="Y425" t="str">
            <v/>
          </cell>
          <cell r="Z425">
            <v>5381100000</v>
          </cell>
          <cell r="AA425">
            <v>2331200000</v>
          </cell>
          <cell r="AB425">
            <v>0.25</v>
          </cell>
          <cell r="AC425">
            <v>582800000</v>
          </cell>
          <cell r="AD425" t="str">
            <v/>
          </cell>
          <cell r="AE425" t="str">
            <v/>
          </cell>
          <cell r="AF425" t="str">
            <v/>
          </cell>
          <cell r="AS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41172</v>
          </cell>
          <cell r="K426">
            <v>41729</v>
          </cell>
          <cell r="L426" t="str">
            <v/>
          </cell>
          <cell r="M426">
            <v>430714285</v>
          </cell>
          <cell r="N426">
            <v>430714285</v>
          </cell>
          <cell r="O426">
            <v>0.25</v>
          </cell>
          <cell r="P426">
            <v>107678571</v>
          </cell>
          <cell r="Q426" t="str">
            <v>不要</v>
          </cell>
          <cell r="R426" t="str">
            <v>書類とCDは、9/26到着予定。先に交付決定日を設定しました。</v>
          </cell>
          <cell r="S426">
            <v>41177</v>
          </cell>
          <cell r="T426">
            <v>41194</v>
          </cell>
          <cell r="U426" t="str">
            <v/>
          </cell>
          <cell r="W426">
            <v>41172</v>
          </cell>
          <cell r="X426">
            <v>41729</v>
          </cell>
          <cell r="Y426" t="str">
            <v/>
          </cell>
          <cell r="Z426">
            <v>430714285</v>
          </cell>
          <cell r="AA426">
            <v>430714285</v>
          </cell>
          <cell r="AB426">
            <v>0.25</v>
          </cell>
          <cell r="AC426">
            <v>107678571</v>
          </cell>
          <cell r="AD426" t="str">
            <v/>
          </cell>
          <cell r="AE426" t="str">
            <v/>
          </cell>
          <cell r="AF426" t="str">
            <v/>
          </cell>
          <cell r="AS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t="str">
            <v/>
          </cell>
          <cell r="K427" t="str">
            <v/>
          </cell>
          <cell r="L427" t="str">
            <v/>
          </cell>
          <cell r="M427" t="str">
            <v/>
          </cell>
          <cell r="N427" t="str">
            <v/>
          </cell>
          <cell r="O427">
            <v>0.33333333333333331</v>
          </cell>
          <cell r="P427" t="str">
            <v/>
          </cell>
          <cell r="Q427" t="str">
            <v/>
          </cell>
          <cell r="R427" t="str">
            <v/>
          </cell>
          <cell r="S427" t="str">
            <v/>
          </cell>
          <cell r="T427" t="str">
            <v/>
          </cell>
          <cell r="U427" t="str">
            <v/>
          </cell>
          <cell r="W427" t="str">
            <v/>
          </cell>
          <cell r="X427" t="str">
            <v/>
          </cell>
          <cell r="Y427" t="str">
            <v/>
          </cell>
          <cell r="Z427" t="str">
            <v/>
          </cell>
          <cell r="AA427" t="str">
            <v/>
          </cell>
          <cell r="AB427">
            <v>0.33333333333333331</v>
          </cell>
          <cell r="AC427" t="str">
            <v/>
          </cell>
          <cell r="AD427" t="str">
            <v/>
          </cell>
          <cell r="AE427" t="str">
            <v/>
          </cell>
          <cell r="AF427" t="str">
            <v/>
          </cell>
          <cell r="AS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v>
          </cell>
          <cell r="K428">
            <v>41729</v>
          </cell>
          <cell r="L428" t="str">
            <v/>
          </cell>
          <cell r="M428">
            <v>1524000000</v>
          </cell>
          <cell r="N428">
            <v>1524000000</v>
          </cell>
          <cell r="O428">
            <v>0.16666666666666666</v>
          </cell>
          <cell r="P428">
            <v>253999997</v>
          </cell>
          <cell r="Q428" t="str">
            <v>不要</v>
          </cell>
          <cell r="R428" t="str">
            <v/>
          </cell>
          <cell r="S428">
            <v>41166</v>
          </cell>
          <cell r="T428">
            <v>41173</v>
          </cell>
          <cell r="U428" t="str">
            <v/>
          </cell>
          <cell r="W428" t="str">
            <v>交付決定日</v>
          </cell>
          <cell r="X428">
            <v>41729</v>
          </cell>
          <cell r="Y428" t="str">
            <v/>
          </cell>
          <cell r="Z428">
            <v>1524000000</v>
          </cell>
          <cell r="AA428">
            <v>1524000000</v>
          </cell>
          <cell r="AB428">
            <v>0.16666666666666666</v>
          </cell>
          <cell r="AC428">
            <v>253999997</v>
          </cell>
          <cell r="AD428" t="str">
            <v/>
          </cell>
          <cell r="AE428" t="str">
            <v/>
          </cell>
          <cell r="AF428" t="str">
            <v/>
          </cell>
          <cell r="AS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v>218000000</v>
          </cell>
          <cell r="N429">
            <v>100000000</v>
          </cell>
          <cell r="O429">
            <v>0.33333333333333331</v>
          </cell>
          <cell r="P429">
            <v>33333333</v>
          </cell>
          <cell r="Q429" t="str">
            <v/>
          </cell>
          <cell r="R429" t="str">
            <v/>
          </cell>
          <cell r="S429">
            <v>41122</v>
          </cell>
          <cell r="T429">
            <v>41128</v>
          </cell>
          <cell r="U429" t="str">
            <v/>
          </cell>
          <cell r="W429">
            <v>41122</v>
          </cell>
          <cell r="X429">
            <v>41364</v>
          </cell>
          <cell r="Y429" t="str">
            <v/>
          </cell>
          <cell r="Z429">
            <v>218000000</v>
          </cell>
          <cell r="AA429">
            <v>100000000</v>
          </cell>
          <cell r="AB429">
            <v>0.33333333333333331</v>
          </cell>
          <cell r="AC429">
            <v>33333333</v>
          </cell>
          <cell r="AD429" t="str">
            <v/>
          </cell>
          <cell r="AE429" t="str">
            <v/>
          </cell>
          <cell r="AF429" t="str">
            <v/>
          </cell>
          <cell r="AS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41129</v>
          </cell>
          <cell r="K430">
            <v>41362</v>
          </cell>
          <cell r="L430" t="str">
            <v/>
          </cell>
          <cell r="M430">
            <v>174980000</v>
          </cell>
          <cell r="N430">
            <v>174980000</v>
          </cell>
          <cell r="O430">
            <v>0.33333333333333331</v>
          </cell>
          <cell r="P430">
            <v>58326666</v>
          </cell>
          <cell r="Q430" t="str">
            <v>不要</v>
          </cell>
          <cell r="R430" t="str">
            <v/>
          </cell>
          <cell r="S430">
            <v>41141</v>
          </cell>
          <cell r="T430">
            <v>41145</v>
          </cell>
          <cell r="U430" t="str">
            <v/>
          </cell>
          <cell r="W430">
            <v>41129</v>
          </cell>
          <cell r="X430">
            <v>41362</v>
          </cell>
          <cell r="Y430" t="str">
            <v/>
          </cell>
          <cell r="Z430">
            <v>174980000</v>
          </cell>
          <cell r="AA430">
            <v>174980000</v>
          </cell>
          <cell r="AB430">
            <v>0.33333333333333331</v>
          </cell>
          <cell r="AC430">
            <v>58326666</v>
          </cell>
          <cell r="AD430" t="str">
            <v/>
          </cell>
          <cell r="AE430" t="str">
            <v/>
          </cell>
          <cell r="AF430" t="str">
            <v/>
          </cell>
          <cell r="AS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t="str">
            <v/>
          </cell>
          <cell r="K431" t="str">
            <v/>
          </cell>
          <cell r="L431" t="str">
            <v/>
          </cell>
          <cell r="M431" t="str">
            <v/>
          </cell>
          <cell r="N431" t="str">
            <v/>
          </cell>
          <cell r="O431">
            <v>0.33333333333333331</v>
          </cell>
          <cell r="P431" t="str">
            <v/>
          </cell>
          <cell r="Q431" t="str">
            <v/>
          </cell>
          <cell r="R431" t="str">
            <v>・「スペアーパーツ」は補助対象外。</v>
          </cell>
          <cell r="S431" t="str">
            <v/>
          </cell>
          <cell r="T431" t="str">
            <v/>
          </cell>
          <cell r="U431" t="str">
            <v/>
          </cell>
          <cell r="W431" t="str">
            <v/>
          </cell>
          <cell r="X431" t="str">
            <v/>
          </cell>
          <cell r="Y431" t="str">
            <v/>
          </cell>
          <cell r="Z431" t="str">
            <v/>
          </cell>
          <cell r="AA431" t="str">
            <v/>
          </cell>
          <cell r="AB431">
            <v>0.33333333333333331</v>
          </cell>
          <cell r="AC431" t="str">
            <v/>
          </cell>
          <cell r="AD431" t="str">
            <v/>
          </cell>
          <cell r="AE431" t="str">
            <v/>
          </cell>
          <cell r="AF431" t="str">
            <v/>
          </cell>
          <cell r="AS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41151</v>
          </cell>
          <cell r="K432">
            <v>41713</v>
          </cell>
          <cell r="L432" t="str">
            <v/>
          </cell>
          <cell r="M432">
            <v>148095238</v>
          </cell>
          <cell r="N432">
            <v>88571428</v>
          </cell>
          <cell r="O432">
            <v>0.4</v>
          </cell>
          <cell r="P432">
            <v>35428571</v>
          </cell>
          <cell r="Q432" t="str">
            <v>要</v>
          </cell>
          <cell r="R432" t="str">
            <v/>
          </cell>
          <cell r="S432">
            <v>41156</v>
          </cell>
          <cell r="T432">
            <v>41159</v>
          </cell>
          <cell r="U432" t="str">
            <v/>
          </cell>
          <cell r="W432">
            <v>41151</v>
          </cell>
          <cell r="X432">
            <v>41713</v>
          </cell>
          <cell r="Y432" t="str">
            <v/>
          </cell>
          <cell r="Z432">
            <v>148095238</v>
          </cell>
          <cell r="AA432">
            <v>88571428</v>
          </cell>
          <cell r="AB432">
            <v>0.4</v>
          </cell>
          <cell r="AC432">
            <v>35428571</v>
          </cell>
          <cell r="AD432" t="str">
            <v/>
          </cell>
          <cell r="AE432" t="str">
            <v/>
          </cell>
          <cell r="AF432" t="str">
            <v/>
          </cell>
          <cell r="AS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
          </cell>
          <cell r="K433" t="str">
            <v/>
          </cell>
          <cell r="L433" t="str">
            <v/>
          </cell>
          <cell r="M433" t="str">
            <v/>
          </cell>
          <cell r="N433" t="str">
            <v/>
          </cell>
          <cell r="O433">
            <v>0.4</v>
          </cell>
          <cell r="P433" t="str">
            <v/>
          </cell>
          <cell r="Q433" t="str">
            <v/>
          </cell>
          <cell r="R433" t="str">
            <v>交付申請書は、10/29到着予定（先に交付決定日の連絡済み）</v>
          </cell>
          <cell r="S433">
            <v>41212</v>
          </cell>
          <cell r="T433" t="str">
            <v/>
          </cell>
          <cell r="U433" t="str">
            <v/>
          </cell>
          <cell r="W433" t="str">
            <v/>
          </cell>
          <cell r="X433" t="str">
            <v/>
          </cell>
          <cell r="Y433" t="str">
            <v/>
          </cell>
          <cell r="Z433" t="str">
            <v/>
          </cell>
          <cell r="AA433" t="str">
            <v/>
          </cell>
          <cell r="AB433">
            <v>0.4</v>
          </cell>
          <cell r="AC433" t="str">
            <v/>
          </cell>
          <cell r="AD433" t="str">
            <v/>
          </cell>
          <cell r="AE433" t="str">
            <v/>
          </cell>
          <cell r="AF433" t="str">
            <v/>
          </cell>
          <cell r="AS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t="str">
            <v/>
          </cell>
          <cell r="K434" t="str">
            <v/>
          </cell>
          <cell r="L434" t="str">
            <v/>
          </cell>
          <cell r="M434" t="str">
            <v/>
          </cell>
          <cell r="N434" t="str">
            <v/>
          </cell>
          <cell r="O434">
            <v>0.16666666666666666</v>
          </cell>
          <cell r="P434" t="str">
            <v/>
          </cell>
          <cell r="Q434" t="str">
            <v/>
          </cell>
          <cell r="R434" t="str">
            <v/>
          </cell>
          <cell r="S434" t="str">
            <v/>
          </cell>
          <cell r="T434" t="str">
            <v/>
          </cell>
          <cell r="U434" t="str">
            <v/>
          </cell>
          <cell r="W434" t="str">
            <v/>
          </cell>
          <cell r="X434" t="str">
            <v/>
          </cell>
          <cell r="Y434" t="str">
            <v/>
          </cell>
          <cell r="Z434" t="str">
            <v/>
          </cell>
          <cell r="AA434" t="str">
            <v/>
          </cell>
          <cell r="AB434">
            <v>0.16666666666666666</v>
          </cell>
          <cell r="AC434" t="str">
            <v/>
          </cell>
          <cell r="AD434" t="str">
            <v/>
          </cell>
          <cell r="AE434" t="str">
            <v/>
          </cell>
          <cell r="AF434" t="str">
            <v/>
          </cell>
          <cell r="AS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v>
          </cell>
          <cell r="K435">
            <v>41213</v>
          </cell>
          <cell r="L435" t="str">
            <v/>
          </cell>
          <cell r="M435">
            <v>148605000</v>
          </cell>
          <cell r="N435">
            <v>37210000</v>
          </cell>
          <cell r="O435">
            <v>0.33333333333333331</v>
          </cell>
          <cell r="P435">
            <v>12402000</v>
          </cell>
          <cell r="Q435" t="str">
            <v>不要</v>
          </cell>
          <cell r="R435" t="str">
            <v/>
          </cell>
          <cell r="S435">
            <v>41141</v>
          </cell>
          <cell r="T435">
            <v>41145</v>
          </cell>
          <cell r="U435" t="str">
            <v/>
          </cell>
          <cell r="W435" t="str">
            <v>交付決定日</v>
          </cell>
          <cell r="X435">
            <v>41213</v>
          </cell>
          <cell r="Y435" t="str">
            <v/>
          </cell>
          <cell r="Z435">
            <v>148605000</v>
          </cell>
          <cell r="AA435">
            <v>37210000</v>
          </cell>
          <cell r="AB435">
            <v>0.33333333333333331</v>
          </cell>
          <cell r="AC435">
            <v>12402000</v>
          </cell>
          <cell r="AD435" t="str">
            <v/>
          </cell>
          <cell r="AE435" t="str">
            <v/>
          </cell>
          <cell r="AF435" t="str">
            <v/>
          </cell>
          <cell r="AS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41182</v>
          </cell>
          <cell r="K436">
            <v>41578</v>
          </cell>
          <cell r="L436" t="str">
            <v/>
          </cell>
          <cell r="M436">
            <v>260000000</v>
          </cell>
          <cell r="N436">
            <v>128610000</v>
          </cell>
          <cell r="O436">
            <v>0.25</v>
          </cell>
          <cell r="P436">
            <v>32152500</v>
          </cell>
          <cell r="Q436" t="str">
            <v>不要</v>
          </cell>
          <cell r="R436" t="str">
            <v/>
          </cell>
          <cell r="S436">
            <v>41208</v>
          </cell>
          <cell r="T436" t="str">
            <v/>
          </cell>
          <cell r="U436" t="str">
            <v/>
          </cell>
          <cell r="W436">
            <v>41182</v>
          </cell>
          <cell r="X436">
            <v>41578</v>
          </cell>
          <cell r="Y436" t="str">
            <v/>
          </cell>
          <cell r="Z436">
            <v>260000000</v>
          </cell>
          <cell r="AA436">
            <v>128610000</v>
          </cell>
          <cell r="AB436">
            <v>0.25</v>
          </cell>
          <cell r="AC436">
            <v>32152500</v>
          </cell>
          <cell r="AD436" t="str">
            <v/>
          </cell>
          <cell r="AE436" t="str">
            <v/>
          </cell>
          <cell r="AF436" t="str">
            <v/>
          </cell>
          <cell r="AS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41517</v>
          </cell>
          <cell r="L437" t="str">
            <v/>
          </cell>
          <cell r="M437">
            <v>222600000</v>
          </cell>
          <cell r="N437">
            <v>32600000</v>
          </cell>
          <cell r="O437">
            <v>0.33333333333333331</v>
          </cell>
          <cell r="P437">
            <v>10865000</v>
          </cell>
          <cell r="Q437" t="str">
            <v>要</v>
          </cell>
          <cell r="R437" t="str">
            <v>【補助対象設備への抵当権の設定】方法等を2012/9/7にお知らせ（高本）</v>
          </cell>
          <cell r="S437">
            <v>41164</v>
          </cell>
          <cell r="T437">
            <v>41204</v>
          </cell>
          <cell r="U437" t="str">
            <v/>
          </cell>
          <cell r="W437">
            <v>41153</v>
          </cell>
          <cell r="X437">
            <v>41517</v>
          </cell>
          <cell r="Y437" t="str">
            <v/>
          </cell>
          <cell r="Z437">
            <v>222600000</v>
          </cell>
          <cell r="AA437">
            <v>32600000</v>
          </cell>
          <cell r="AB437">
            <v>0.33333333333333331</v>
          </cell>
          <cell r="AC437">
            <v>10865000</v>
          </cell>
          <cell r="AD437" t="str">
            <v/>
          </cell>
          <cell r="AE437" t="str">
            <v/>
          </cell>
          <cell r="AF437" t="str">
            <v/>
          </cell>
          <cell r="AS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t="str">
            <v/>
          </cell>
          <cell r="K438" t="str">
            <v/>
          </cell>
          <cell r="L438" t="str">
            <v/>
          </cell>
          <cell r="M438" t="str">
            <v/>
          </cell>
          <cell r="N438" t="str">
            <v/>
          </cell>
          <cell r="O438">
            <v>0.16666666666666666</v>
          </cell>
          <cell r="P438" t="str">
            <v/>
          </cell>
          <cell r="Q438" t="str">
            <v>要</v>
          </cell>
          <cell r="R438" t="str">
            <v/>
          </cell>
          <cell r="S438" t="str">
            <v/>
          </cell>
          <cell r="T438" t="str">
            <v/>
          </cell>
          <cell r="U438" t="str">
            <v/>
          </cell>
          <cell r="W438" t="str">
            <v/>
          </cell>
          <cell r="X438" t="str">
            <v/>
          </cell>
          <cell r="Y438" t="str">
            <v/>
          </cell>
          <cell r="Z438" t="str">
            <v/>
          </cell>
          <cell r="AA438" t="str">
            <v/>
          </cell>
          <cell r="AB438">
            <v>0.16666666666666666</v>
          </cell>
          <cell r="AC438" t="str">
            <v/>
          </cell>
          <cell r="AD438" t="str">
            <v/>
          </cell>
          <cell r="AE438" t="str">
            <v/>
          </cell>
          <cell r="AF438" t="str">
            <v/>
          </cell>
          <cell r="AS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平成24年8月</v>
          </cell>
          <cell r="K439">
            <v>41729</v>
          </cell>
          <cell r="L439" t="str">
            <v/>
          </cell>
          <cell r="M439">
            <v>58332000000</v>
          </cell>
          <cell r="N439">
            <v>33315000000</v>
          </cell>
          <cell r="O439">
            <v>0.25</v>
          </cell>
          <cell r="P439">
            <v>8328750000</v>
          </cell>
          <cell r="Q439" t="str">
            <v>不要</v>
          </cell>
          <cell r="R439" t="str">
            <v>・平成23年度のみ決算実績あり。赤字のため収益納付必要なしと判断。</v>
          </cell>
          <cell r="S439">
            <v>41131</v>
          </cell>
          <cell r="T439">
            <v>41145</v>
          </cell>
          <cell r="U439" t="str">
            <v/>
          </cell>
          <cell r="W439" t="str">
            <v>平成24年8月</v>
          </cell>
          <cell r="X439">
            <v>41729</v>
          </cell>
          <cell r="Y439" t="str">
            <v/>
          </cell>
          <cell r="Z439">
            <v>58332000000</v>
          </cell>
          <cell r="AA439">
            <v>33315000000</v>
          </cell>
          <cell r="AB439">
            <v>0.25</v>
          </cell>
          <cell r="AC439">
            <v>8328750000</v>
          </cell>
          <cell r="AD439" t="str">
            <v/>
          </cell>
          <cell r="AE439" t="str">
            <v/>
          </cell>
          <cell r="AF439" t="str">
            <v/>
          </cell>
          <cell r="AS439" t="str">
            <v/>
          </cell>
        </row>
        <row r="440">
          <cell r="B440" t="str">
            <v>B2066</v>
          </cell>
          <cell r="C440" t="str">
            <v>B</v>
          </cell>
          <cell r="D440" t="str">
            <v>二次</v>
          </cell>
          <cell r="E440" t="str">
            <v>万協製薬株式会社</v>
          </cell>
          <cell r="F440" t="str">
            <v xml:space="preserve">新ジャンル外皮用一般医薬品の受託製造のための生産設備導入事業
　　　（新成長戦略　ライフイノベーション分野　医療・健康）
</v>
          </cell>
          <cell r="G440" t="str">
            <v>中小企業</v>
          </cell>
          <cell r="H440" t="str">
            <v>米山</v>
          </cell>
          <cell r="I440" t="str">
            <v>中間</v>
          </cell>
          <cell r="J440" t="str">
            <v>交付決定日</v>
          </cell>
          <cell r="K440">
            <v>41699</v>
          </cell>
          <cell r="L440" t="str">
            <v/>
          </cell>
          <cell r="M440">
            <v>842905000</v>
          </cell>
          <cell r="N440">
            <v>592905000</v>
          </cell>
          <cell r="O440">
            <v>0.33333333333333331</v>
          </cell>
          <cell r="P440">
            <v>197635000</v>
          </cell>
          <cell r="Q440" t="str">
            <v>不要</v>
          </cell>
          <cell r="R440" t="str">
            <v/>
          </cell>
          <cell r="S440">
            <v>41208</v>
          </cell>
          <cell r="T440" t="str">
            <v/>
          </cell>
          <cell r="U440" t="str">
            <v/>
          </cell>
          <cell r="W440" t="str">
            <v>交付決定日</v>
          </cell>
          <cell r="X440">
            <v>41699</v>
          </cell>
          <cell r="Y440" t="str">
            <v/>
          </cell>
          <cell r="Z440">
            <v>842905000</v>
          </cell>
          <cell r="AA440">
            <v>592905000</v>
          </cell>
          <cell r="AB440">
            <v>0.33333333333333331</v>
          </cell>
          <cell r="AC440">
            <v>197635000</v>
          </cell>
          <cell r="AD440" t="str">
            <v/>
          </cell>
          <cell r="AE440" t="str">
            <v/>
          </cell>
          <cell r="AF440" t="str">
            <v/>
          </cell>
          <cell r="AS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v>41214</v>
          </cell>
          <cell r="K441">
            <v>41608</v>
          </cell>
          <cell r="L441" t="str">
            <v/>
          </cell>
          <cell r="M441">
            <v>243560000</v>
          </cell>
          <cell r="N441">
            <v>243560000</v>
          </cell>
          <cell r="O441">
            <v>0.33333333333333331</v>
          </cell>
          <cell r="P441">
            <v>81186666</v>
          </cell>
          <cell r="Q441" t="str">
            <v>不要</v>
          </cell>
          <cell r="R441" t="str">
            <v>応募時からの減額については、機種変更及び仕様変更によるもの。（METI確認依頼を以てMETIご報告）
※被災地への波及効果精査中。（きちんと記載されているものの意味が通りにくい部分があるため）</v>
          </cell>
          <cell r="S441">
            <v>41208</v>
          </cell>
          <cell r="T441" t="str">
            <v/>
          </cell>
          <cell r="U441" t="str">
            <v/>
          </cell>
          <cell r="W441">
            <v>41214</v>
          </cell>
          <cell r="X441">
            <v>41608</v>
          </cell>
          <cell r="Y441" t="str">
            <v/>
          </cell>
          <cell r="Z441">
            <v>243560000</v>
          </cell>
          <cell r="AA441">
            <v>243560000</v>
          </cell>
          <cell r="AB441">
            <v>0.33333333333333331</v>
          </cell>
          <cell r="AC441">
            <v>81186666</v>
          </cell>
          <cell r="AD441" t="str">
            <v/>
          </cell>
          <cell r="AE441" t="str">
            <v/>
          </cell>
          <cell r="AF441" t="str">
            <v/>
          </cell>
          <cell r="AS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t="str">
            <v>交付決定日</v>
          </cell>
          <cell r="K442">
            <v>41511</v>
          </cell>
          <cell r="L442" t="str">
            <v/>
          </cell>
          <cell r="M442">
            <v>262291350</v>
          </cell>
          <cell r="N442">
            <v>237291350</v>
          </cell>
          <cell r="O442">
            <v>0.4</v>
          </cell>
          <cell r="P442">
            <v>94916540</v>
          </cell>
          <cell r="Q442" t="str">
            <v>要</v>
          </cell>
          <cell r="R442" t="str">
            <v>・平成24年4月期決算実績の有無について確認中
【補助対象設備への抵当権の設定】方法等を2012/9/7にお知らせ（高本）</v>
          </cell>
          <cell r="S442">
            <v>41172</v>
          </cell>
          <cell r="T442">
            <v>41173</v>
          </cell>
          <cell r="U442" t="str">
            <v/>
          </cell>
          <cell r="W442" t="str">
            <v>交付決定日</v>
          </cell>
          <cell r="X442">
            <v>41511</v>
          </cell>
          <cell r="Y442" t="str">
            <v/>
          </cell>
          <cell r="Z442">
            <v>262291350</v>
          </cell>
          <cell r="AA442">
            <v>237291350</v>
          </cell>
          <cell r="AB442">
            <v>0.4</v>
          </cell>
          <cell r="AC442">
            <v>94916540</v>
          </cell>
          <cell r="AD442" t="str">
            <v/>
          </cell>
          <cell r="AE442" t="str">
            <v/>
          </cell>
          <cell r="AF442" t="str">
            <v/>
          </cell>
          <cell r="AS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41172</v>
          </cell>
          <cell r="K443">
            <v>41729</v>
          </cell>
          <cell r="L443" t="str">
            <v/>
          </cell>
          <cell r="M443">
            <v>54036000</v>
          </cell>
          <cell r="N443">
            <v>51499500</v>
          </cell>
          <cell r="O443">
            <v>0.33333333333333331</v>
          </cell>
          <cell r="P443">
            <v>17166500</v>
          </cell>
          <cell r="Q443" t="str">
            <v>要</v>
          </cell>
          <cell r="R443" t="str">
            <v/>
          </cell>
          <cell r="S443">
            <v>41180</v>
          </cell>
          <cell r="T443">
            <v>41194</v>
          </cell>
          <cell r="U443" t="str">
            <v/>
          </cell>
          <cell r="W443">
            <v>41172</v>
          </cell>
          <cell r="X443">
            <v>41729</v>
          </cell>
          <cell r="Y443" t="str">
            <v/>
          </cell>
          <cell r="Z443">
            <v>54036000</v>
          </cell>
          <cell r="AA443">
            <v>51499500</v>
          </cell>
          <cell r="AB443">
            <v>0.33333333333333331</v>
          </cell>
          <cell r="AC443">
            <v>17166500</v>
          </cell>
          <cell r="AD443" t="str">
            <v/>
          </cell>
          <cell r="AE443" t="str">
            <v/>
          </cell>
          <cell r="AF443" t="str">
            <v/>
          </cell>
          <cell r="AS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41183</v>
          </cell>
          <cell r="K444">
            <v>42094</v>
          </cell>
          <cell r="L444" t="str">
            <v>○</v>
          </cell>
          <cell r="M444">
            <v>5970000000</v>
          </cell>
          <cell r="N444">
            <v>5970000000</v>
          </cell>
          <cell r="O444">
            <v>0.16666666666666666</v>
          </cell>
          <cell r="P444">
            <v>995000000</v>
          </cell>
          <cell r="Q444" t="str">
            <v>不要</v>
          </cell>
          <cell r="R444" t="str">
            <v>・担当者変更連絡。
・期間延長申請受理→METI確認済み</v>
          </cell>
          <cell r="S444">
            <v>41170</v>
          </cell>
          <cell r="T444">
            <v>41176</v>
          </cell>
          <cell r="U444" t="str">
            <v/>
          </cell>
          <cell r="W444">
            <v>41183</v>
          </cell>
          <cell r="X444">
            <v>42094</v>
          </cell>
          <cell r="Y444" t="str">
            <v>○</v>
          </cell>
          <cell r="Z444">
            <v>5970000000</v>
          </cell>
          <cell r="AA444">
            <v>5970000000</v>
          </cell>
          <cell r="AB444">
            <v>0.16666666666666666</v>
          </cell>
          <cell r="AC444">
            <v>995000000</v>
          </cell>
          <cell r="AD444" t="str">
            <v/>
          </cell>
          <cell r="AE444" t="str">
            <v/>
          </cell>
          <cell r="AF444" t="str">
            <v/>
          </cell>
          <cell r="AS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41183</v>
          </cell>
          <cell r="K445">
            <v>41729</v>
          </cell>
          <cell r="L445" t="str">
            <v/>
          </cell>
          <cell r="M445">
            <v>240400000</v>
          </cell>
          <cell r="N445">
            <v>175000000</v>
          </cell>
          <cell r="O445">
            <v>0.33333333333333331</v>
          </cell>
          <cell r="P445">
            <v>58333333</v>
          </cell>
          <cell r="Q445" t="str">
            <v>要</v>
          </cell>
          <cell r="R445" t="str">
            <v/>
          </cell>
          <cell r="S445">
            <v>41204</v>
          </cell>
          <cell r="T445" t="str">
            <v/>
          </cell>
          <cell r="U445" t="str">
            <v/>
          </cell>
          <cell r="W445">
            <v>41183</v>
          </cell>
          <cell r="X445">
            <v>41729</v>
          </cell>
          <cell r="Y445" t="str">
            <v/>
          </cell>
          <cell r="Z445">
            <v>240400000</v>
          </cell>
          <cell r="AA445">
            <v>175000000</v>
          </cell>
          <cell r="AB445">
            <v>0.33333333333333331</v>
          </cell>
          <cell r="AC445">
            <v>58333333</v>
          </cell>
          <cell r="AD445" t="str">
            <v/>
          </cell>
          <cell r="AE445" t="str">
            <v/>
          </cell>
          <cell r="AF445" t="str">
            <v/>
          </cell>
          <cell r="AS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41244</v>
          </cell>
          <cell r="K446">
            <v>41501</v>
          </cell>
          <cell r="L446" t="str">
            <v/>
          </cell>
          <cell r="M446">
            <v>146000000</v>
          </cell>
          <cell r="N446">
            <v>130000000</v>
          </cell>
          <cell r="O446">
            <v>0.4</v>
          </cell>
          <cell r="P446">
            <v>52000000</v>
          </cell>
          <cell r="Q446" t="str">
            <v>不要</v>
          </cell>
          <cell r="R446" t="str">
            <v/>
          </cell>
          <cell r="S446">
            <v>41200</v>
          </cell>
          <cell r="T446" t="str">
            <v/>
          </cell>
          <cell r="U446" t="str">
            <v/>
          </cell>
          <cell r="W446">
            <v>41244</v>
          </cell>
          <cell r="X446">
            <v>41501</v>
          </cell>
          <cell r="Y446" t="str">
            <v/>
          </cell>
          <cell r="Z446">
            <v>146000000</v>
          </cell>
          <cell r="AA446">
            <v>130000000</v>
          </cell>
          <cell r="AB446">
            <v>0.4</v>
          </cell>
          <cell r="AC446">
            <v>52000000</v>
          </cell>
          <cell r="AD446" t="str">
            <v/>
          </cell>
          <cell r="AE446" t="str">
            <v/>
          </cell>
          <cell r="AF446" t="str">
            <v/>
          </cell>
          <cell r="AS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42094</v>
          </cell>
          <cell r="L447" t="str">
            <v>○</v>
          </cell>
          <cell r="M447">
            <v>10280000000</v>
          </cell>
          <cell r="N447">
            <v>6770538000</v>
          </cell>
          <cell r="O447">
            <v>0.16666666666666666</v>
          </cell>
          <cell r="P447">
            <v>1128422985</v>
          </cell>
          <cell r="Q447" t="str">
            <v>要</v>
          </cell>
          <cell r="R447" t="str">
            <v>事業完了がH26年3月末を越える旨、METI確認済。</v>
          </cell>
          <cell r="S447">
            <v>41152</v>
          </cell>
          <cell r="T447">
            <v>41159</v>
          </cell>
          <cell r="U447" t="str">
            <v/>
          </cell>
          <cell r="W447">
            <v>41153</v>
          </cell>
          <cell r="X447">
            <v>42094</v>
          </cell>
          <cell r="Y447" t="str">
            <v>○</v>
          </cell>
          <cell r="Z447">
            <v>10280000000</v>
          </cell>
          <cell r="AA447">
            <v>6770538000</v>
          </cell>
          <cell r="AB447">
            <v>0.16666666666666666</v>
          </cell>
          <cell r="AC447">
            <v>1128422985</v>
          </cell>
          <cell r="AD447" t="str">
            <v/>
          </cell>
          <cell r="AE447" t="str">
            <v/>
          </cell>
          <cell r="AF447" t="str">
            <v/>
          </cell>
          <cell r="AS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t="str">
            <v/>
          </cell>
          <cell r="K448" t="str">
            <v/>
          </cell>
          <cell r="L448" t="str">
            <v/>
          </cell>
          <cell r="M448" t="str">
            <v/>
          </cell>
          <cell r="N448" t="str">
            <v/>
          </cell>
          <cell r="O448">
            <v>0.25</v>
          </cell>
          <cell r="P448" t="str">
            <v/>
          </cell>
          <cell r="Q448" t="str">
            <v/>
          </cell>
          <cell r="R448" t="str">
            <v/>
          </cell>
          <cell r="S448" t="str">
            <v/>
          </cell>
          <cell r="T448" t="str">
            <v/>
          </cell>
          <cell r="U448" t="str">
            <v/>
          </cell>
          <cell r="W448" t="str">
            <v/>
          </cell>
          <cell r="X448" t="str">
            <v/>
          </cell>
          <cell r="Y448" t="str">
            <v/>
          </cell>
          <cell r="Z448" t="str">
            <v/>
          </cell>
          <cell r="AA448" t="str">
            <v/>
          </cell>
          <cell r="AB448">
            <v>0.25</v>
          </cell>
          <cell r="AC448" t="str">
            <v/>
          </cell>
          <cell r="AD448" t="str">
            <v/>
          </cell>
          <cell r="AE448" t="str">
            <v/>
          </cell>
          <cell r="AF448" t="str">
            <v/>
          </cell>
          <cell r="AS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t="str">
            <v/>
          </cell>
          <cell r="K449" t="str">
            <v/>
          </cell>
          <cell r="L449" t="str">
            <v/>
          </cell>
          <cell r="M449" t="str">
            <v/>
          </cell>
          <cell r="N449" t="str">
            <v/>
          </cell>
          <cell r="O449">
            <v>0.16666666666666666</v>
          </cell>
          <cell r="P449" t="str">
            <v/>
          </cell>
          <cell r="Q449" t="str">
            <v>不要</v>
          </cell>
          <cell r="R449" t="str">
            <v>・「IT化推進（電子手順書）」は補助対象外。</v>
          </cell>
          <cell r="S449" t="str">
            <v/>
          </cell>
          <cell r="T449" t="str">
            <v/>
          </cell>
          <cell r="U449" t="str">
            <v/>
          </cell>
          <cell r="W449" t="str">
            <v/>
          </cell>
          <cell r="X449" t="str">
            <v/>
          </cell>
          <cell r="Y449" t="str">
            <v/>
          </cell>
          <cell r="Z449" t="str">
            <v/>
          </cell>
          <cell r="AA449" t="str">
            <v/>
          </cell>
          <cell r="AB449">
            <v>0.16666666666666666</v>
          </cell>
          <cell r="AC449" t="str">
            <v/>
          </cell>
          <cell r="AD449" t="str">
            <v/>
          </cell>
          <cell r="AE449" t="str">
            <v/>
          </cell>
          <cell r="AF449" t="str">
            <v/>
          </cell>
          <cell r="AS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41145</v>
          </cell>
          <cell r="K450">
            <v>41243</v>
          </cell>
          <cell r="L450" t="str">
            <v/>
          </cell>
          <cell r="M450">
            <v>176500000</v>
          </cell>
          <cell r="N450">
            <v>176500000</v>
          </cell>
          <cell r="O450">
            <v>0.33333333333333331</v>
          </cell>
          <cell r="P450">
            <v>58833333</v>
          </cell>
          <cell r="Q450" t="str">
            <v>要</v>
          </cell>
          <cell r="R450" t="str">
            <v/>
          </cell>
          <cell r="S450">
            <v>41170</v>
          </cell>
          <cell r="T450">
            <v>41173</v>
          </cell>
          <cell r="U450" t="str">
            <v/>
          </cell>
          <cell r="W450">
            <v>41145</v>
          </cell>
          <cell r="X450">
            <v>41243</v>
          </cell>
          <cell r="Y450" t="str">
            <v/>
          </cell>
          <cell r="Z450">
            <v>176500000</v>
          </cell>
          <cell r="AA450">
            <v>176500000</v>
          </cell>
          <cell r="AB450">
            <v>0.33333333333333331</v>
          </cell>
          <cell r="AC450">
            <v>58833333</v>
          </cell>
          <cell r="AD450" t="str">
            <v/>
          </cell>
          <cell r="AE450" t="str">
            <v/>
          </cell>
          <cell r="AF450" t="str">
            <v/>
          </cell>
          <cell r="AS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41131</v>
          </cell>
          <cell r="K451">
            <v>41263</v>
          </cell>
          <cell r="L451" t="str">
            <v/>
          </cell>
          <cell r="M451">
            <v>100180000</v>
          </cell>
          <cell r="N451">
            <v>100180000</v>
          </cell>
          <cell r="O451">
            <v>0.33333333333333331</v>
          </cell>
          <cell r="P451">
            <v>33390000</v>
          </cell>
          <cell r="Q451" t="str">
            <v>不要</v>
          </cell>
          <cell r="R451" t="str">
            <v/>
          </cell>
          <cell r="S451">
            <v>41156</v>
          </cell>
          <cell r="T451">
            <v>41159</v>
          </cell>
          <cell r="U451" t="str">
            <v/>
          </cell>
          <cell r="W451">
            <v>41131</v>
          </cell>
          <cell r="X451">
            <v>41263</v>
          </cell>
          <cell r="Y451" t="str">
            <v/>
          </cell>
          <cell r="Z451">
            <v>100180000</v>
          </cell>
          <cell r="AA451">
            <v>100180000</v>
          </cell>
          <cell r="AB451">
            <v>0.33333333333333331</v>
          </cell>
          <cell r="AC451">
            <v>33390000</v>
          </cell>
          <cell r="AD451" t="str">
            <v/>
          </cell>
          <cell r="AE451" t="str">
            <v/>
          </cell>
          <cell r="AF451" t="str">
            <v/>
          </cell>
          <cell r="AS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41729</v>
          </cell>
          <cell r="L452" t="str">
            <v/>
          </cell>
          <cell r="M452">
            <v>2310500000</v>
          </cell>
          <cell r="N452">
            <v>1910500000</v>
          </cell>
          <cell r="O452">
            <v>0.33333333333333331</v>
          </cell>
          <cell r="P452">
            <v>636833000</v>
          </cell>
          <cell r="Q452" t="str">
            <v>要</v>
          </cell>
          <cell r="R452" t="str">
            <v>交付申請書到着（先に交付決定連絡済み）</v>
          </cell>
          <cell r="S452">
            <v>41199</v>
          </cell>
          <cell r="T452" t="str">
            <v/>
          </cell>
          <cell r="U452" t="str">
            <v/>
          </cell>
          <cell r="W452">
            <v>41306</v>
          </cell>
          <cell r="X452">
            <v>41729</v>
          </cell>
          <cell r="Y452" t="str">
            <v/>
          </cell>
          <cell r="Z452">
            <v>2310500000</v>
          </cell>
          <cell r="AA452">
            <v>1910500000</v>
          </cell>
          <cell r="AB452">
            <v>0.33333333333333331</v>
          </cell>
          <cell r="AC452">
            <v>636833000</v>
          </cell>
          <cell r="AD452" t="str">
            <v/>
          </cell>
          <cell r="AE452" t="str">
            <v/>
          </cell>
          <cell r="AF452" t="str">
            <v/>
          </cell>
          <cell r="AS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41176</v>
          </cell>
          <cell r="K453">
            <v>41729</v>
          </cell>
          <cell r="L453" t="str">
            <v/>
          </cell>
          <cell r="M453">
            <v>45000000000</v>
          </cell>
          <cell r="N453">
            <v>45000000000</v>
          </cell>
          <cell r="O453">
            <v>0.2</v>
          </cell>
          <cell r="P453">
            <v>9000000000</v>
          </cell>
          <cell r="Q453" t="str">
            <v>要</v>
          </cell>
          <cell r="R453" t="str">
            <v>・サンディスクのみH21年度～23年度すべて黒字。収益納付方法については確認中。
⇒サンディスクのみ収益納付有。METI田枝様確認。</v>
          </cell>
          <cell r="S453">
            <v>41171</v>
          </cell>
          <cell r="T453" t="str">
            <v/>
          </cell>
          <cell r="U453" t="str">
            <v/>
          </cell>
          <cell r="W453">
            <v>41176</v>
          </cell>
          <cell r="X453">
            <v>41729</v>
          </cell>
          <cell r="Y453" t="str">
            <v/>
          </cell>
          <cell r="Z453">
            <v>45000000000</v>
          </cell>
          <cell r="AA453">
            <v>45000000000</v>
          </cell>
          <cell r="AB453">
            <v>0.2</v>
          </cell>
          <cell r="AC453">
            <v>9000000000</v>
          </cell>
          <cell r="AD453" t="str">
            <v/>
          </cell>
          <cell r="AE453" t="str">
            <v/>
          </cell>
          <cell r="AF453" t="str">
            <v/>
          </cell>
          <cell r="AS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41153</v>
          </cell>
          <cell r="K454">
            <v>41729</v>
          </cell>
          <cell r="L454" t="str">
            <v/>
          </cell>
          <cell r="M454">
            <v>2296174000</v>
          </cell>
          <cell r="N454">
            <v>1531174000</v>
          </cell>
          <cell r="O454">
            <v>0.33333333333333331</v>
          </cell>
          <cell r="P454">
            <v>510391333</v>
          </cell>
          <cell r="Q454" t="str">
            <v>不要</v>
          </cell>
          <cell r="R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S454">
            <v>41172</v>
          </cell>
          <cell r="T454">
            <v>41173</v>
          </cell>
          <cell r="U454" t="str">
            <v/>
          </cell>
          <cell r="W454">
            <v>41153</v>
          </cell>
          <cell r="X454">
            <v>41729</v>
          </cell>
          <cell r="Y454" t="str">
            <v/>
          </cell>
          <cell r="Z454">
            <v>2296174000</v>
          </cell>
          <cell r="AA454">
            <v>1531174000</v>
          </cell>
          <cell r="AB454">
            <v>0.33333333333333331</v>
          </cell>
          <cell r="AC454">
            <v>510391333</v>
          </cell>
          <cell r="AD454" t="str">
            <v/>
          </cell>
          <cell r="AE454" t="str">
            <v/>
          </cell>
          <cell r="AF454" t="str">
            <v/>
          </cell>
          <cell r="AS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t="str">
            <v/>
          </cell>
          <cell r="K455" t="str">
            <v/>
          </cell>
          <cell r="L455" t="str">
            <v/>
          </cell>
          <cell r="M455" t="str">
            <v/>
          </cell>
          <cell r="N455" t="str">
            <v/>
          </cell>
          <cell r="O455">
            <v>0.25</v>
          </cell>
          <cell r="P455" t="str">
            <v/>
          </cell>
          <cell r="Q455" t="str">
            <v>不要</v>
          </cell>
          <cell r="R455" t="str">
            <v>・派遣雇用を含んでいたので、雇用減（点数影響無し）</v>
          </cell>
          <cell r="S455" t="str">
            <v/>
          </cell>
          <cell r="T455" t="str">
            <v/>
          </cell>
          <cell r="U455" t="str">
            <v/>
          </cell>
          <cell r="W455" t="str">
            <v/>
          </cell>
          <cell r="X455" t="str">
            <v/>
          </cell>
          <cell r="Y455" t="str">
            <v/>
          </cell>
          <cell r="Z455" t="str">
            <v/>
          </cell>
          <cell r="AA455" t="str">
            <v/>
          </cell>
          <cell r="AB455">
            <v>0.25</v>
          </cell>
          <cell r="AC455" t="str">
            <v/>
          </cell>
          <cell r="AD455" t="str">
            <v/>
          </cell>
          <cell r="AE455" t="str">
            <v/>
          </cell>
          <cell r="AF455" t="str">
            <v/>
          </cell>
          <cell r="AS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t="str">
            <v/>
          </cell>
          <cell r="K456" t="str">
            <v/>
          </cell>
          <cell r="L456" t="str">
            <v/>
          </cell>
          <cell r="M456" t="str">
            <v/>
          </cell>
          <cell r="N456" t="str">
            <v/>
          </cell>
          <cell r="O456">
            <v>0.4</v>
          </cell>
          <cell r="P456" t="str">
            <v/>
          </cell>
          <cell r="Q456" t="str">
            <v/>
          </cell>
          <cell r="R456" t="str">
            <v/>
          </cell>
          <cell r="S456" t="str">
            <v/>
          </cell>
          <cell r="T456" t="str">
            <v/>
          </cell>
          <cell r="U456" t="str">
            <v/>
          </cell>
          <cell r="W456" t="str">
            <v/>
          </cell>
          <cell r="X456" t="str">
            <v/>
          </cell>
          <cell r="Y456" t="str">
            <v/>
          </cell>
          <cell r="Z456" t="str">
            <v/>
          </cell>
          <cell r="AA456" t="str">
            <v/>
          </cell>
          <cell r="AB456">
            <v>0.4</v>
          </cell>
          <cell r="AC456" t="str">
            <v/>
          </cell>
          <cell r="AD456" t="str">
            <v/>
          </cell>
          <cell r="AE456" t="str">
            <v/>
          </cell>
          <cell r="AF456" t="str">
            <v/>
          </cell>
          <cell r="AS456" t="str">
            <v/>
          </cell>
        </row>
        <row r="457">
          <cell r="B457" t="str">
            <v>B2095</v>
          </cell>
          <cell r="C457" t="str">
            <v>B</v>
          </cell>
          <cell r="D457" t="str">
            <v>二次</v>
          </cell>
          <cell r="E457" t="str">
            <v>株式会社岡野ｴﾚｸﾄﾛﾆｸｽ</v>
          </cell>
          <cell r="F457" t="str">
            <v>WL-CSPﾃｰﾋﾟﾝｸﾞ品生産拡大に伴う設備投資について</v>
          </cell>
          <cell r="G457" t="str">
            <v>中小企業</v>
          </cell>
          <cell r="H457" t="str">
            <v>高本</v>
          </cell>
          <cell r="I457" t="str">
            <v>秋葉</v>
          </cell>
          <cell r="J457">
            <v>41212</v>
          </cell>
          <cell r="K457">
            <v>41273</v>
          </cell>
          <cell r="L457" t="str">
            <v/>
          </cell>
          <cell r="M457">
            <v>156000000</v>
          </cell>
          <cell r="N457">
            <v>156000000</v>
          </cell>
          <cell r="O457">
            <v>0.4</v>
          </cell>
          <cell r="P457">
            <v>62400000</v>
          </cell>
          <cell r="Q457" t="str">
            <v>不要</v>
          </cell>
          <cell r="R457" t="str">
            <v>・交付申請書は到着済。（先に交付決定日を連絡済み）</v>
          </cell>
          <cell r="S457">
            <v>41197</v>
          </cell>
          <cell r="T457" t="str">
            <v/>
          </cell>
          <cell r="U457" t="str">
            <v/>
          </cell>
          <cell r="W457">
            <v>41212</v>
          </cell>
          <cell r="X457">
            <v>41273</v>
          </cell>
          <cell r="Y457" t="str">
            <v/>
          </cell>
          <cell r="Z457">
            <v>156000000</v>
          </cell>
          <cell r="AA457">
            <v>156000000</v>
          </cell>
          <cell r="AB457">
            <v>0.4</v>
          </cell>
          <cell r="AC457">
            <v>62400000</v>
          </cell>
          <cell r="AD457" t="str">
            <v/>
          </cell>
          <cell r="AE457" t="str">
            <v/>
          </cell>
          <cell r="AF457" t="str">
            <v/>
          </cell>
          <cell r="AS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41228</v>
          </cell>
          <cell r="K458">
            <v>41718</v>
          </cell>
          <cell r="L458" t="str">
            <v/>
          </cell>
          <cell r="M458">
            <v>599827200</v>
          </cell>
          <cell r="N458">
            <v>585877200</v>
          </cell>
          <cell r="O458">
            <v>0.16666666666666666</v>
          </cell>
          <cell r="P458">
            <v>97646200</v>
          </cell>
          <cell r="Q458" t="str">
            <v>不要</v>
          </cell>
          <cell r="R458" t="str">
            <v>応募時からの減額については、補助対象外設備を除外したことによるもの。（METI確認依頼を以てMETIご報告）
※被災地への波及効果については要精査</v>
          </cell>
          <cell r="S458">
            <v>41197</v>
          </cell>
          <cell r="T458" t="str">
            <v/>
          </cell>
          <cell r="U458" t="str">
            <v/>
          </cell>
          <cell r="W458">
            <v>41228</v>
          </cell>
          <cell r="X458">
            <v>41718</v>
          </cell>
          <cell r="Y458" t="str">
            <v/>
          </cell>
          <cell r="Z458">
            <v>599827200</v>
          </cell>
          <cell r="AA458">
            <v>585877200</v>
          </cell>
          <cell r="AB458">
            <v>0.16666666666666666</v>
          </cell>
          <cell r="AC458">
            <v>97646200</v>
          </cell>
          <cell r="AD458" t="str">
            <v/>
          </cell>
          <cell r="AE458" t="str">
            <v/>
          </cell>
          <cell r="AF458" t="str">
            <v/>
          </cell>
          <cell r="AS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t="str">
            <v/>
          </cell>
          <cell r="K459" t="str">
            <v/>
          </cell>
          <cell r="L459" t="str">
            <v/>
          </cell>
          <cell r="M459" t="str">
            <v/>
          </cell>
          <cell r="N459" t="str">
            <v/>
          </cell>
          <cell r="O459">
            <v>0.25</v>
          </cell>
          <cell r="P459" t="str">
            <v/>
          </cell>
          <cell r="Q459" t="str">
            <v/>
          </cell>
          <cell r="R459" t="str">
            <v/>
          </cell>
          <cell r="S459" t="str">
            <v/>
          </cell>
          <cell r="T459" t="str">
            <v/>
          </cell>
          <cell r="U459" t="str">
            <v/>
          </cell>
          <cell r="W459" t="str">
            <v/>
          </cell>
          <cell r="X459" t="str">
            <v/>
          </cell>
          <cell r="Y459" t="str">
            <v/>
          </cell>
          <cell r="Z459" t="str">
            <v/>
          </cell>
          <cell r="AA459" t="str">
            <v/>
          </cell>
          <cell r="AB459">
            <v>0.25</v>
          </cell>
          <cell r="AC459" t="str">
            <v/>
          </cell>
          <cell r="AD459" t="str">
            <v/>
          </cell>
          <cell r="AE459" t="str">
            <v/>
          </cell>
          <cell r="AF459" t="str">
            <v/>
          </cell>
          <cell r="AS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41187</v>
          </cell>
          <cell r="K460">
            <v>41690</v>
          </cell>
          <cell r="L460" t="str">
            <v/>
          </cell>
          <cell r="M460">
            <v>314265000</v>
          </cell>
          <cell r="N460">
            <v>299300000</v>
          </cell>
          <cell r="O460">
            <v>0.16666666666666666</v>
          </cell>
          <cell r="P460">
            <v>49883326</v>
          </cell>
          <cell r="Q460" t="str">
            <v>不要</v>
          </cell>
          <cell r="R460" t="str">
            <v/>
          </cell>
          <cell r="S460">
            <v>41185</v>
          </cell>
          <cell r="T460" t="str">
            <v/>
          </cell>
          <cell r="U460" t="str">
            <v/>
          </cell>
          <cell r="W460">
            <v>41187</v>
          </cell>
          <cell r="X460">
            <v>41690</v>
          </cell>
          <cell r="Y460" t="str">
            <v/>
          </cell>
          <cell r="Z460">
            <v>314265000</v>
          </cell>
          <cell r="AA460">
            <v>299300000</v>
          </cell>
          <cell r="AB460">
            <v>0.16666666666666666</v>
          </cell>
          <cell r="AC460">
            <v>49883326</v>
          </cell>
          <cell r="AD460" t="str">
            <v/>
          </cell>
          <cell r="AE460" t="str">
            <v/>
          </cell>
          <cell r="AF460" t="str">
            <v/>
          </cell>
          <cell r="AS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t="str">
            <v/>
          </cell>
          <cell r="K461" t="str">
            <v/>
          </cell>
          <cell r="L461" t="str">
            <v/>
          </cell>
          <cell r="M461" t="str">
            <v/>
          </cell>
          <cell r="N461" t="str">
            <v/>
          </cell>
          <cell r="O461">
            <v>0.33333333333333331</v>
          </cell>
          <cell r="P461" t="str">
            <v/>
          </cell>
          <cell r="Q461" t="str">
            <v>不要</v>
          </cell>
          <cell r="R461" t="str">
            <v/>
          </cell>
          <cell r="S461" t="str">
            <v/>
          </cell>
          <cell r="T461" t="str">
            <v/>
          </cell>
          <cell r="U461" t="str">
            <v/>
          </cell>
          <cell r="W461" t="str">
            <v/>
          </cell>
          <cell r="X461" t="str">
            <v/>
          </cell>
          <cell r="Y461" t="str">
            <v/>
          </cell>
          <cell r="Z461" t="str">
            <v/>
          </cell>
          <cell r="AA461" t="str">
            <v/>
          </cell>
          <cell r="AB461">
            <v>0.33333333333333331</v>
          </cell>
          <cell r="AC461" t="str">
            <v/>
          </cell>
          <cell r="AD461" t="str">
            <v/>
          </cell>
          <cell r="AE461" t="str">
            <v/>
          </cell>
          <cell r="AF461" t="str">
            <v/>
          </cell>
          <cell r="AS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t="str">
            <v/>
          </cell>
          <cell r="K462" t="str">
            <v/>
          </cell>
          <cell r="L462" t="str">
            <v/>
          </cell>
          <cell r="M462" t="str">
            <v/>
          </cell>
          <cell r="N462" t="str">
            <v/>
          </cell>
          <cell r="O462">
            <v>0.25</v>
          </cell>
          <cell r="P462" t="str">
            <v/>
          </cell>
          <cell r="Q462" t="str">
            <v>要</v>
          </cell>
          <cell r="R462" t="str">
            <v/>
          </cell>
          <cell r="S462" t="str">
            <v/>
          </cell>
          <cell r="T462" t="str">
            <v/>
          </cell>
          <cell r="U462" t="str">
            <v/>
          </cell>
          <cell r="W462" t="str">
            <v/>
          </cell>
          <cell r="X462" t="str">
            <v/>
          </cell>
          <cell r="Y462" t="str">
            <v/>
          </cell>
          <cell r="Z462" t="str">
            <v/>
          </cell>
          <cell r="AA462" t="str">
            <v/>
          </cell>
          <cell r="AB462">
            <v>0.25</v>
          </cell>
          <cell r="AC462" t="str">
            <v/>
          </cell>
          <cell r="AD462" t="str">
            <v/>
          </cell>
          <cell r="AE462" t="str">
            <v/>
          </cell>
          <cell r="AF462" t="str">
            <v/>
          </cell>
          <cell r="AS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t="str">
            <v/>
          </cell>
          <cell r="K463" t="str">
            <v/>
          </cell>
          <cell r="L463" t="str">
            <v/>
          </cell>
          <cell r="M463" t="str">
            <v/>
          </cell>
          <cell r="N463" t="str">
            <v/>
          </cell>
          <cell r="O463">
            <v>0.4</v>
          </cell>
          <cell r="P463" t="str">
            <v/>
          </cell>
          <cell r="Q463" t="str">
            <v>不要</v>
          </cell>
          <cell r="R463" t="str">
            <v/>
          </cell>
          <cell r="S463" t="str">
            <v/>
          </cell>
          <cell r="T463" t="str">
            <v/>
          </cell>
          <cell r="U463" t="str">
            <v/>
          </cell>
          <cell r="W463" t="str">
            <v/>
          </cell>
          <cell r="X463" t="str">
            <v/>
          </cell>
          <cell r="Y463" t="str">
            <v/>
          </cell>
          <cell r="Z463" t="str">
            <v/>
          </cell>
          <cell r="AA463" t="str">
            <v/>
          </cell>
          <cell r="AB463">
            <v>0.4</v>
          </cell>
          <cell r="AC463" t="str">
            <v/>
          </cell>
          <cell r="AD463" t="str">
            <v/>
          </cell>
          <cell r="AE463" t="str">
            <v/>
          </cell>
          <cell r="AF463" t="str">
            <v/>
          </cell>
          <cell r="AS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41167</v>
          </cell>
          <cell r="K464">
            <v>41729</v>
          </cell>
          <cell r="L464" t="str">
            <v/>
          </cell>
          <cell r="M464">
            <v>3483200000</v>
          </cell>
          <cell r="N464">
            <v>2893200000</v>
          </cell>
          <cell r="O464">
            <v>0.25</v>
          </cell>
          <cell r="P464">
            <v>723300000</v>
          </cell>
          <cell r="Q464" t="str">
            <v>不要</v>
          </cell>
          <cell r="R464" t="str">
            <v/>
          </cell>
          <cell r="S464">
            <v>41172</v>
          </cell>
          <cell r="T464">
            <v>41173</v>
          </cell>
          <cell r="U464" t="str">
            <v/>
          </cell>
          <cell r="W464">
            <v>41167</v>
          </cell>
          <cell r="X464">
            <v>41729</v>
          </cell>
          <cell r="Y464" t="str">
            <v/>
          </cell>
          <cell r="Z464">
            <v>3483200000</v>
          </cell>
          <cell r="AA464">
            <v>2893200000</v>
          </cell>
          <cell r="AB464">
            <v>0.25</v>
          </cell>
          <cell r="AC464">
            <v>723300000</v>
          </cell>
          <cell r="AD464" t="str">
            <v/>
          </cell>
          <cell r="AE464" t="str">
            <v/>
          </cell>
          <cell r="AF464" t="str">
            <v/>
          </cell>
          <cell r="AS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41183</v>
          </cell>
          <cell r="K465">
            <v>41729</v>
          </cell>
          <cell r="L465" t="str">
            <v/>
          </cell>
          <cell r="M465">
            <v>1515000000</v>
          </cell>
          <cell r="N465">
            <v>1194000000</v>
          </cell>
          <cell r="O465">
            <v>0.33333333333333331</v>
          </cell>
          <cell r="P465">
            <v>398000000</v>
          </cell>
          <cell r="Q465" t="str">
            <v>不要</v>
          </cell>
          <cell r="R465" t="str">
            <v>・「フォークリフト」は補助対象外。</v>
          </cell>
          <cell r="S465">
            <v>41191</v>
          </cell>
          <cell r="T465">
            <v>41204</v>
          </cell>
          <cell r="U465" t="str">
            <v/>
          </cell>
          <cell r="W465">
            <v>41183</v>
          </cell>
          <cell r="X465">
            <v>41729</v>
          </cell>
          <cell r="Y465" t="str">
            <v/>
          </cell>
          <cell r="Z465">
            <v>1515000000</v>
          </cell>
          <cell r="AA465">
            <v>1194000000</v>
          </cell>
          <cell r="AB465">
            <v>0.33333333333333331</v>
          </cell>
          <cell r="AC465">
            <v>398000000</v>
          </cell>
          <cell r="AD465" t="str">
            <v/>
          </cell>
          <cell r="AE465" t="str">
            <v/>
          </cell>
          <cell r="AF465" t="str">
            <v/>
          </cell>
          <cell r="AS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t="str">
            <v/>
          </cell>
          <cell r="K466" t="str">
            <v/>
          </cell>
          <cell r="L466" t="str">
            <v/>
          </cell>
          <cell r="M466" t="str">
            <v/>
          </cell>
          <cell r="N466" t="str">
            <v/>
          </cell>
          <cell r="O466">
            <v>0.33333333333333331</v>
          </cell>
          <cell r="P466" t="str">
            <v/>
          </cell>
          <cell r="Q466" t="str">
            <v/>
          </cell>
          <cell r="R466" t="str">
            <v/>
          </cell>
          <cell r="S466" t="str">
            <v/>
          </cell>
          <cell r="T466" t="str">
            <v/>
          </cell>
          <cell r="U466" t="str">
            <v/>
          </cell>
          <cell r="W466" t="str">
            <v/>
          </cell>
          <cell r="X466" t="str">
            <v/>
          </cell>
          <cell r="Y466" t="str">
            <v/>
          </cell>
          <cell r="Z466" t="str">
            <v/>
          </cell>
          <cell r="AA466" t="str">
            <v/>
          </cell>
          <cell r="AB466">
            <v>0.33333333333333331</v>
          </cell>
          <cell r="AC466" t="str">
            <v/>
          </cell>
          <cell r="AD466" t="str">
            <v/>
          </cell>
          <cell r="AE466" t="str">
            <v/>
          </cell>
          <cell r="AF466" t="str">
            <v/>
          </cell>
          <cell r="AS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t="str">
            <v/>
          </cell>
          <cell r="K467" t="str">
            <v/>
          </cell>
          <cell r="L467" t="str">
            <v/>
          </cell>
          <cell r="M467" t="str">
            <v/>
          </cell>
          <cell r="N467" t="str">
            <v/>
          </cell>
          <cell r="O467">
            <v>0.33333333333333331</v>
          </cell>
          <cell r="P467" t="str">
            <v/>
          </cell>
          <cell r="Q467" t="str">
            <v/>
          </cell>
          <cell r="R467" t="str">
            <v>・交付申請書は10/25到着予定。（先に交付決定日を連絡済み）</v>
          </cell>
          <cell r="S467">
            <v>41208</v>
          </cell>
          <cell r="T467" t="str">
            <v/>
          </cell>
          <cell r="U467" t="str">
            <v/>
          </cell>
          <cell r="W467" t="str">
            <v/>
          </cell>
          <cell r="X467" t="str">
            <v/>
          </cell>
          <cell r="Y467" t="str">
            <v/>
          </cell>
          <cell r="Z467" t="str">
            <v/>
          </cell>
          <cell r="AA467" t="str">
            <v/>
          </cell>
          <cell r="AB467">
            <v>0.33333333333333331</v>
          </cell>
          <cell r="AC467" t="str">
            <v/>
          </cell>
          <cell r="AD467" t="str">
            <v/>
          </cell>
          <cell r="AE467" t="str">
            <v/>
          </cell>
          <cell r="AF467" t="str">
            <v/>
          </cell>
          <cell r="AS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41153</v>
          </cell>
          <cell r="K468">
            <v>41455</v>
          </cell>
          <cell r="L468" t="str">
            <v/>
          </cell>
          <cell r="M468">
            <v>725603000</v>
          </cell>
          <cell r="N468">
            <v>415670000</v>
          </cell>
          <cell r="O468">
            <v>0.4</v>
          </cell>
          <cell r="P468">
            <v>166268000</v>
          </cell>
          <cell r="Q468" t="str">
            <v>要</v>
          </cell>
          <cell r="R468" t="str">
            <v/>
          </cell>
          <cell r="S468">
            <v>41156</v>
          </cell>
          <cell r="T468">
            <v>41159</v>
          </cell>
          <cell r="U468" t="str">
            <v/>
          </cell>
          <cell r="W468">
            <v>41153</v>
          </cell>
          <cell r="X468">
            <v>41455</v>
          </cell>
          <cell r="Y468" t="str">
            <v/>
          </cell>
          <cell r="Z468">
            <v>725603000</v>
          </cell>
          <cell r="AA468">
            <v>415670000</v>
          </cell>
          <cell r="AB468">
            <v>0.4</v>
          </cell>
          <cell r="AC468">
            <v>166268000</v>
          </cell>
          <cell r="AD468" t="str">
            <v/>
          </cell>
          <cell r="AE468" t="str">
            <v/>
          </cell>
          <cell r="AF468" t="str">
            <v/>
          </cell>
          <cell r="AS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t="str">
            <v/>
          </cell>
          <cell r="K469" t="str">
            <v/>
          </cell>
          <cell r="L469" t="str">
            <v/>
          </cell>
          <cell r="M469" t="str">
            <v/>
          </cell>
          <cell r="N469" t="str">
            <v/>
          </cell>
          <cell r="O469">
            <v>0.25</v>
          </cell>
          <cell r="P469" t="str">
            <v/>
          </cell>
          <cell r="Q469" t="str">
            <v/>
          </cell>
          <cell r="R469" t="str">
            <v>・事業実施場所の変更、METIの事前承認済</v>
          </cell>
          <cell r="S469" t="str">
            <v/>
          </cell>
          <cell r="T469" t="str">
            <v/>
          </cell>
          <cell r="U469" t="str">
            <v/>
          </cell>
          <cell r="W469" t="str">
            <v/>
          </cell>
          <cell r="X469" t="str">
            <v/>
          </cell>
          <cell r="Y469" t="str">
            <v/>
          </cell>
          <cell r="Z469" t="str">
            <v/>
          </cell>
          <cell r="AA469" t="str">
            <v/>
          </cell>
          <cell r="AB469">
            <v>0.25</v>
          </cell>
          <cell r="AC469" t="str">
            <v/>
          </cell>
          <cell r="AD469" t="str">
            <v/>
          </cell>
          <cell r="AE469" t="str">
            <v/>
          </cell>
          <cell r="AF469" t="str">
            <v/>
          </cell>
          <cell r="AS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41155</v>
          </cell>
          <cell r="K470">
            <v>41712</v>
          </cell>
          <cell r="L470" t="str">
            <v/>
          </cell>
          <cell r="M470">
            <v>1006763000</v>
          </cell>
          <cell r="N470">
            <v>627001000</v>
          </cell>
          <cell r="O470">
            <v>0.16666666666666666</v>
          </cell>
          <cell r="P470">
            <v>104500166</v>
          </cell>
          <cell r="Q470" t="str">
            <v>要</v>
          </cell>
          <cell r="R470" t="str">
            <v>（8/24）被災地の具体性だけ足りないので、被災地部分だけ差し替え依頼</v>
          </cell>
          <cell r="S470">
            <v>41156</v>
          </cell>
          <cell r="T470">
            <v>41176</v>
          </cell>
          <cell r="U470" t="str">
            <v/>
          </cell>
          <cell r="W470">
            <v>41155</v>
          </cell>
          <cell r="X470">
            <v>41712</v>
          </cell>
          <cell r="Y470" t="str">
            <v/>
          </cell>
          <cell r="Z470">
            <v>1006763000</v>
          </cell>
          <cell r="AA470">
            <v>627001000</v>
          </cell>
          <cell r="AB470">
            <v>0.16666666666666666</v>
          </cell>
          <cell r="AC470">
            <v>104500166</v>
          </cell>
          <cell r="AD470" t="str">
            <v/>
          </cell>
          <cell r="AE470" t="str">
            <v/>
          </cell>
          <cell r="AF470" t="str">
            <v/>
          </cell>
          <cell r="AS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t="str">
            <v/>
          </cell>
          <cell r="K471" t="str">
            <v/>
          </cell>
          <cell r="L471" t="str">
            <v/>
          </cell>
          <cell r="M471" t="str">
            <v/>
          </cell>
          <cell r="N471" t="str">
            <v/>
          </cell>
          <cell r="O471">
            <v>0.4</v>
          </cell>
          <cell r="P471" t="str">
            <v/>
          </cell>
          <cell r="Q471" t="str">
            <v/>
          </cell>
          <cell r="R471" t="str">
            <v/>
          </cell>
          <cell r="S471">
            <v>41186</v>
          </cell>
          <cell r="T471" t="str">
            <v/>
          </cell>
          <cell r="U471" t="str">
            <v/>
          </cell>
          <cell r="W471" t="str">
            <v/>
          </cell>
          <cell r="X471" t="str">
            <v/>
          </cell>
          <cell r="Y471" t="str">
            <v/>
          </cell>
          <cell r="Z471" t="str">
            <v/>
          </cell>
          <cell r="AA471" t="str">
            <v/>
          </cell>
          <cell r="AB471">
            <v>0.4</v>
          </cell>
          <cell r="AC471" t="str">
            <v/>
          </cell>
          <cell r="AD471" t="str">
            <v/>
          </cell>
          <cell r="AE471" t="str">
            <v/>
          </cell>
          <cell r="AF471" t="str">
            <v/>
          </cell>
          <cell r="AS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41197</v>
          </cell>
          <cell r="K472">
            <v>41729</v>
          </cell>
          <cell r="L472" t="str">
            <v/>
          </cell>
          <cell r="M472">
            <v>794700000</v>
          </cell>
          <cell r="N472">
            <v>529700000</v>
          </cell>
          <cell r="O472">
            <v>0.4</v>
          </cell>
          <cell r="P472">
            <v>211880000</v>
          </cell>
          <cell r="Q472" t="str">
            <v>要</v>
          </cell>
          <cell r="R472" t="str">
            <v>応募時からの減額については確認中</v>
          </cell>
          <cell r="S472">
            <v>41194</v>
          </cell>
          <cell r="T472" t="str">
            <v/>
          </cell>
          <cell r="U472" t="str">
            <v/>
          </cell>
          <cell r="W472">
            <v>41197</v>
          </cell>
          <cell r="X472">
            <v>41729</v>
          </cell>
          <cell r="Y472" t="str">
            <v/>
          </cell>
          <cell r="Z472">
            <v>794700000</v>
          </cell>
          <cell r="AA472">
            <v>529700000</v>
          </cell>
          <cell r="AB472">
            <v>0.4</v>
          </cell>
          <cell r="AC472">
            <v>211880000</v>
          </cell>
          <cell r="AD472" t="str">
            <v/>
          </cell>
          <cell r="AE472" t="str">
            <v/>
          </cell>
          <cell r="AF472" t="str">
            <v/>
          </cell>
          <cell r="AS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t="str">
            <v/>
          </cell>
          <cell r="K473" t="str">
            <v/>
          </cell>
          <cell r="L473" t="str">
            <v/>
          </cell>
          <cell r="M473" t="str">
            <v/>
          </cell>
          <cell r="N473" t="str">
            <v/>
          </cell>
          <cell r="O473">
            <v>0.33333333333333331</v>
          </cell>
          <cell r="P473" t="str">
            <v/>
          </cell>
          <cell r="Q473" t="str">
            <v/>
          </cell>
          <cell r="R473" t="str">
            <v>【補助対象設備への抵当権の設定】方法等を2012/9/7にお知らせ（高本）</v>
          </cell>
          <cell r="S473" t="str">
            <v/>
          </cell>
          <cell r="T473" t="str">
            <v/>
          </cell>
          <cell r="U473" t="str">
            <v/>
          </cell>
          <cell r="W473" t="str">
            <v/>
          </cell>
          <cell r="X473" t="str">
            <v/>
          </cell>
          <cell r="Y473" t="str">
            <v/>
          </cell>
          <cell r="Z473" t="str">
            <v/>
          </cell>
          <cell r="AA473" t="str">
            <v/>
          </cell>
          <cell r="AB473">
            <v>0.33333333333333331</v>
          </cell>
          <cell r="AC473" t="str">
            <v/>
          </cell>
          <cell r="AD473" t="str">
            <v/>
          </cell>
          <cell r="AE473" t="str">
            <v/>
          </cell>
          <cell r="AF473" t="str">
            <v/>
          </cell>
          <cell r="AS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t="str">
            <v/>
          </cell>
          <cell r="K474" t="str">
            <v/>
          </cell>
          <cell r="L474" t="str">
            <v/>
          </cell>
          <cell r="M474" t="str">
            <v/>
          </cell>
          <cell r="N474" t="str">
            <v/>
          </cell>
          <cell r="O474">
            <v>0.33333333333333331</v>
          </cell>
          <cell r="P474" t="str">
            <v/>
          </cell>
          <cell r="Q474" t="str">
            <v/>
          </cell>
          <cell r="R474" t="str">
            <v>（注）黒田機型単独申請に変更、補助対象経費減少　→ＭＥＴIに事前相談・了承とのこと（様式第５での報告あり）</v>
          </cell>
          <cell r="S474" t="str">
            <v/>
          </cell>
          <cell r="T474" t="str">
            <v/>
          </cell>
          <cell r="U474" t="str">
            <v/>
          </cell>
          <cell r="W474" t="str">
            <v/>
          </cell>
          <cell r="X474" t="str">
            <v/>
          </cell>
          <cell r="Y474" t="str">
            <v/>
          </cell>
          <cell r="Z474" t="str">
            <v/>
          </cell>
          <cell r="AA474" t="str">
            <v/>
          </cell>
          <cell r="AB474">
            <v>0.33333333333333331</v>
          </cell>
          <cell r="AC474" t="str">
            <v/>
          </cell>
          <cell r="AD474" t="str">
            <v/>
          </cell>
          <cell r="AE474" t="str">
            <v/>
          </cell>
          <cell r="AF474" t="str">
            <v/>
          </cell>
          <cell r="AS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41136</v>
          </cell>
          <cell r="K475">
            <v>41363</v>
          </cell>
          <cell r="L475" t="str">
            <v/>
          </cell>
          <cell r="M475">
            <v>75850000</v>
          </cell>
          <cell r="N475">
            <v>63450000</v>
          </cell>
          <cell r="O475">
            <v>0.4</v>
          </cell>
          <cell r="P475">
            <v>25380000</v>
          </cell>
          <cell r="Q475" t="str">
            <v>要</v>
          </cell>
          <cell r="R475" t="str">
            <v>・「搬送台車」は補助対象外。</v>
          </cell>
          <cell r="S475">
            <v>41134</v>
          </cell>
          <cell r="T475">
            <v>41145</v>
          </cell>
          <cell r="U475" t="str">
            <v/>
          </cell>
          <cell r="W475">
            <v>41136</v>
          </cell>
          <cell r="X475">
            <v>41363</v>
          </cell>
          <cell r="Y475" t="str">
            <v/>
          </cell>
          <cell r="Z475">
            <v>75850000</v>
          </cell>
          <cell r="AA475">
            <v>63450000</v>
          </cell>
          <cell r="AB475">
            <v>0.4</v>
          </cell>
          <cell r="AC475">
            <v>25380000</v>
          </cell>
          <cell r="AD475" t="str">
            <v/>
          </cell>
          <cell r="AE475" t="str">
            <v/>
          </cell>
          <cell r="AF475" t="str">
            <v/>
          </cell>
          <cell r="AS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t="str">
            <v/>
          </cell>
          <cell r="K476" t="str">
            <v/>
          </cell>
          <cell r="L476" t="str">
            <v/>
          </cell>
          <cell r="M476" t="str">
            <v/>
          </cell>
          <cell r="N476" t="str">
            <v/>
          </cell>
          <cell r="O476">
            <v>0.25</v>
          </cell>
          <cell r="P476" t="str">
            <v/>
          </cell>
          <cell r="Q476" t="str">
            <v/>
          </cell>
          <cell r="R476" t="str">
            <v/>
          </cell>
          <cell r="S476" t="str">
            <v/>
          </cell>
          <cell r="T476" t="str">
            <v/>
          </cell>
          <cell r="U476" t="str">
            <v/>
          </cell>
          <cell r="W476" t="str">
            <v/>
          </cell>
          <cell r="X476" t="str">
            <v/>
          </cell>
          <cell r="Y476" t="str">
            <v/>
          </cell>
          <cell r="Z476" t="str">
            <v/>
          </cell>
          <cell r="AA476" t="str">
            <v/>
          </cell>
          <cell r="AB476">
            <v>0.25</v>
          </cell>
          <cell r="AC476" t="str">
            <v/>
          </cell>
          <cell r="AD476" t="str">
            <v/>
          </cell>
          <cell r="AE476" t="str">
            <v/>
          </cell>
          <cell r="AF476" t="str">
            <v/>
          </cell>
          <cell r="AS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t="str">
            <v/>
          </cell>
          <cell r="K477" t="str">
            <v/>
          </cell>
          <cell r="L477" t="str">
            <v/>
          </cell>
          <cell r="M477" t="str">
            <v/>
          </cell>
          <cell r="N477" t="str">
            <v/>
          </cell>
          <cell r="O477">
            <v>0.33333333333333331</v>
          </cell>
          <cell r="P477" t="str">
            <v/>
          </cell>
          <cell r="Q477" t="str">
            <v/>
          </cell>
          <cell r="R477" t="str">
            <v>・経理担当・藤本さんと電話。03-6431-7810
　①外部に設備発注＋改造委託。
　②交付申請書は9月中旬にメール。発注は12月ごろ。
・ハタノさん（10/9）→雇用は公募時が正しいと思う。修正中。</v>
          </cell>
          <cell r="S477" t="str">
            <v/>
          </cell>
          <cell r="T477" t="str">
            <v/>
          </cell>
          <cell r="U477" t="str">
            <v/>
          </cell>
          <cell r="W477" t="str">
            <v/>
          </cell>
          <cell r="X477" t="str">
            <v/>
          </cell>
          <cell r="Y477" t="str">
            <v/>
          </cell>
          <cell r="Z477" t="str">
            <v/>
          </cell>
          <cell r="AA477" t="str">
            <v/>
          </cell>
          <cell r="AB477">
            <v>0.33333333333333331</v>
          </cell>
          <cell r="AC477" t="str">
            <v/>
          </cell>
          <cell r="AD477" t="str">
            <v/>
          </cell>
          <cell r="AE477" t="str">
            <v/>
          </cell>
          <cell r="AF477" t="str">
            <v/>
          </cell>
          <cell r="AS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v>
          </cell>
          <cell r="K478">
            <v>41638</v>
          </cell>
          <cell r="L478" t="str">
            <v/>
          </cell>
          <cell r="M478">
            <v>6916100000</v>
          </cell>
          <cell r="N478">
            <v>5624700000</v>
          </cell>
          <cell r="O478">
            <v>0.16666666666666666</v>
          </cell>
          <cell r="P478">
            <v>937450000</v>
          </cell>
          <cell r="Q478" t="str">
            <v>要</v>
          </cell>
          <cell r="R478" t="str">
            <v/>
          </cell>
          <cell r="S478">
            <v>41127</v>
          </cell>
          <cell r="T478">
            <v>41145</v>
          </cell>
          <cell r="U478" t="str">
            <v/>
          </cell>
          <cell r="W478" t="str">
            <v>交付決定日</v>
          </cell>
          <cell r="X478">
            <v>41638</v>
          </cell>
          <cell r="Y478" t="str">
            <v/>
          </cell>
          <cell r="Z478">
            <v>6916100000</v>
          </cell>
          <cell r="AA478">
            <v>5624700000</v>
          </cell>
          <cell r="AB478">
            <v>0.16666666666666666</v>
          </cell>
          <cell r="AC478">
            <v>937450000</v>
          </cell>
          <cell r="AD478" t="str">
            <v/>
          </cell>
          <cell r="AE478" t="str">
            <v/>
          </cell>
          <cell r="AF478" t="str">
            <v/>
          </cell>
          <cell r="AS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t="str">
            <v/>
          </cell>
          <cell r="K479" t="str">
            <v/>
          </cell>
          <cell r="L479" t="str">
            <v/>
          </cell>
          <cell r="M479" t="str">
            <v/>
          </cell>
          <cell r="N479" t="str">
            <v/>
          </cell>
          <cell r="O479">
            <v>0.33333333333333331</v>
          </cell>
          <cell r="P479" t="str">
            <v/>
          </cell>
          <cell r="Q479" t="str">
            <v/>
          </cell>
          <cell r="R479" t="str">
            <v/>
          </cell>
          <cell r="S479" t="str">
            <v/>
          </cell>
          <cell r="T479" t="str">
            <v/>
          </cell>
          <cell r="U479" t="str">
            <v/>
          </cell>
          <cell r="W479" t="str">
            <v/>
          </cell>
          <cell r="X479" t="str">
            <v/>
          </cell>
          <cell r="Y479" t="str">
            <v/>
          </cell>
          <cell r="Z479" t="str">
            <v/>
          </cell>
          <cell r="AA479" t="str">
            <v/>
          </cell>
          <cell r="AB479">
            <v>0.33333333333333331</v>
          </cell>
          <cell r="AC479" t="str">
            <v/>
          </cell>
          <cell r="AD479" t="str">
            <v/>
          </cell>
          <cell r="AE479" t="str">
            <v/>
          </cell>
          <cell r="AF479" t="str">
            <v/>
          </cell>
          <cell r="AS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v>867050000</v>
          </cell>
          <cell r="N480">
            <v>549050000</v>
          </cell>
          <cell r="O480">
            <v>0.4</v>
          </cell>
          <cell r="P480">
            <v>219620000</v>
          </cell>
          <cell r="Q480" t="str">
            <v>不要</v>
          </cell>
          <cell r="R480" t="str">
            <v>申請日付誤り。修正依頼中。
⇒差し替え済</v>
          </cell>
          <cell r="S480">
            <v>41184</v>
          </cell>
          <cell r="T480">
            <v>41204</v>
          </cell>
          <cell r="U480" t="str">
            <v/>
          </cell>
          <cell r="W480">
            <v>41167</v>
          </cell>
          <cell r="X480">
            <v>41729</v>
          </cell>
          <cell r="Y480" t="str">
            <v/>
          </cell>
          <cell r="Z480">
            <v>867050000</v>
          </cell>
          <cell r="AA480">
            <v>549050000</v>
          </cell>
          <cell r="AB480">
            <v>0.4</v>
          </cell>
          <cell r="AC480">
            <v>219620000</v>
          </cell>
          <cell r="AD480" t="str">
            <v/>
          </cell>
          <cell r="AE480" t="str">
            <v/>
          </cell>
          <cell r="AF480" t="str">
            <v/>
          </cell>
          <cell r="AS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41156</v>
          </cell>
          <cell r="K481">
            <v>41547</v>
          </cell>
          <cell r="L481" t="str">
            <v/>
          </cell>
          <cell r="M481">
            <v>192000000</v>
          </cell>
          <cell r="N481">
            <v>129700000</v>
          </cell>
          <cell r="O481">
            <v>0.33333333333333331</v>
          </cell>
          <cell r="P481">
            <v>43233333</v>
          </cell>
          <cell r="Q481" t="str">
            <v>不要</v>
          </cell>
          <cell r="R481" t="str">
            <v/>
          </cell>
          <cell r="S481">
            <v>41157</v>
          </cell>
          <cell r="T481">
            <v>41159</v>
          </cell>
          <cell r="U481" t="str">
            <v/>
          </cell>
          <cell r="W481">
            <v>41156</v>
          </cell>
          <cell r="X481">
            <v>41547</v>
          </cell>
          <cell r="Y481" t="str">
            <v/>
          </cell>
          <cell r="Z481">
            <v>192000000</v>
          </cell>
          <cell r="AA481">
            <v>129700000</v>
          </cell>
          <cell r="AB481">
            <v>0.33333333333333331</v>
          </cell>
          <cell r="AC481">
            <v>43233333</v>
          </cell>
          <cell r="AD481" t="str">
            <v/>
          </cell>
          <cell r="AE481" t="str">
            <v/>
          </cell>
          <cell r="AF481" t="str">
            <v/>
          </cell>
          <cell r="AS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t="str">
            <v/>
          </cell>
          <cell r="K482" t="str">
            <v/>
          </cell>
          <cell r="L482" t="str">
            <v/>
          </cell>
          <cell r="M482" t="str">
            <v/>
          </cell>
          <cell r="N482" t="str">
            <v/>
          </cell>
          <cell r="O482">
            <v>0.33333333333333331</v>
          </cell>
          <cell r="P482" t="str">
            <v/>
          </cell>
          <cell r="Q482" t="str">
            <v/>
          </cell>
          <cell r="R482" t="str">
            <v/>
          </cell>
          <cell r="S482" t="str">
            <v/>
          </cell>
          <cell r="T482" t="str">
            <v/>
          </cell>
          <cell r="U482" t="str">
            <v/>
          </cell>
          <cell r="W482" t="str">
            <v/>
          </cell>
          <cell r="X482" t="str">
            <v/>
          </cell>
          <cell r="Y482" t="str">
            <v/>
          </cell>
          <cell r="Z482" t="str">
            <v/>
          </cell>
          <cell r="AA482" t="str">
            <v/>
          </cell>
          <cell r="AB482">
            <v>0.33333333333333331</v>
          </cell>
          <cell r="AC482" t="str">
            <v/>
          </cell>
          <cell r="AD482" t="str">
            <v/>
          </cell>
          <cell r="AE482" t="str">
            <v/>
          </cell>
          <cell r="AF482" t="str">
            <v/>
          </cell>
          <cell r="AS482" t="str">
            <v/>
          </cell>
        </row>
        <row r="483">
          <cell r="B483" t="str">
            <v>B2147</v>
          </cell>
          <cell r="C483" t="str">
            <v>B</v>
          </cell>
          <cell r="D483" t="str">
            <v>二次</v>
          </cell>
          <cell r="E483" t="str">
            <v>日本ケミコン株式会社</v>
          </cell>
          <cell r="F483" t="str">
            <v>車載用低抵抗型電気二重層キャパシタ量産ラインの増設</v>
          </cell>
          <cell r="G483" t="str">
            <v>大企業</v>
          </cell>
          <cell r="H483" t="str">
            <v>米山</v>
          </cell>
          <cell r="I483" t="str">
            <v>中間</v>
          </cell>
          <cell r="J483" t="str">
            <v>交付決定日</v>
          </cell>
          <cell r="K483">
            <v>41729</v>
          </cell>
          <cell r="L483" t="str">
            <v/>
          </cell>
          <cell r="M483">
            <v>2095600000</v>
          </cell>
          <cell r="N483">
            <v>1737500000</v>
          </cell>
          <cell r="O483">
            <v>0.25</v>
          </cell>
          <cell r="P483">
            <v>434375000</v>
          </cell>
          <cell r="Q483" t="str">
            <v>不要</v>
          </cell>
          <cell r="R483" t="str">
            <v>共同申請への切り替え（日本ケミコン＋ケミコン山形、ケミコン米沢）についてはMETI確認済。（9/12）</v>
          </cell>
          <cell r="S483">
            <v>41178</v>
          </cell>
          <cell r="T483">
            <v>41204</v>
          </cell>
          <cell r="U483" t="str">
            <v/>
          </cell>
          <cell r="W483" t="str">
            <v>交付決定日</v>
          </cell>
          <cell r="X483">
            <v>41729</v>
          </cell>
          <cell r="Y483" t="str">
            <v/>
          </cell>
          <cell r="Z483">
            <v>2095600000</v>
          </cell>
          <cell r="AA483">
            <v>1737500000</v>
          </cell>
          <cell r="AB483">
            <v>0.25</v>
          </cell>
          <cell r="AC483">
            <v>434375000</v>
          </cell>
          <cell r="AD483" t="str">
            <v/>
          </cell>
          <cell r="AE483" t="str">
            <v/>
          </cell>
          <cell r="AF483" t="str">
            <v/>
          </cell>
          <cell r="AS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41127</v>
          </cell>
          <cell r="K484">
            <v>41364</v>
          </cell>
          <cell r="L484" t="str">
            <v/>
          </cell>
          <cell r="M484">
            <v>264000000</v>
          </cell>
          <cell r="N484">
            <v>264000000</v>
          </cell>
          <cell r="O484">
            <v>0.25</v>
          </cell>
          <cell r="P484">
            <v>66000000</v>
          </cell>
          <cell r="Q484" t="str">
            <v>不要</v>
          </cell>
          <cell r="R484" t="str">
            <v>・平成23年度のみ決算実績あり（申請書上は見込みとなっているが実績）。赤字のため収益納付必要なしと判断。
【１回目の支払完了連絡　→　10月ごろ中間検査】</v>
          </cell>
          <cell r="S484">
            <v>41127</v>
          </cell>
          <cell r="T484">
            <v>41145</v>
          </cell>
          <cell r="U484" t="str">
            <v/>
          </cell>
          <cell r="W484">
            <v>41127</v>
          </cell>
          <cell r="X484">
            <v>41364</v>
          </cell>
          <cell r="Y484" t="str">
            <v/>
          </cell>
          <cell r="Z484">
            <v>264000000</v>
          </cell>
          <cell r="AA484">
            <v>264000000</v>
          </cell>
          <cell r="AB484">
            <v>0.25</v>
          </cell>
          <cell r="AC484">
            <v>66000000</v>
          </cell>
          <cell r="AD484" t="str">
            <v/>
          </cell>
          <cell r="AE484" t="str">
            <v/>
          </cell>
          <cell r="AF484" t="str">
            <v/>
          </cell>
          <cell r="AS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t="str">
            <v/>
          </cell>
          <cell r="K485" t="str">
            <v/>
          </cell>
          <cell r="L485" t="str">
            <v/>
          </cell>
          <cell r="M485" t="str">
            <v/>
          </cell>
          <cell r="N485" t="str">
            <v/>
          </cell>
          <cell r="O485">
            <v>0.16666666666666666</v>
          </cell>
          <cell r="P485" t="str">
            <v/>
          </cell>
          <cell r="Q485" t="str">
            <v>不要</v>
          </cell>
          <cell r="R485" t="str">
            <v/>
          </cell>
          <cell r="S485" t="str">
            <v/>
          </cell>
          <cell r="T485" t="str">
            <v/>
          </cell>
          <cell r="U485" t="str">
            <v/>
          </cell>
          <cell r="W485" t="str">
            <v/>
          </cell>
          <cell r="X485" t="str">
            <v/>
          </cell>
          <cell r="Y485" t="str">
            <v/>
          </cell>
          <cell r="Z485" t="str">
            <v/>
          </cell>
          <cell r="AA485" t="str">
            <v/>
          </cell>
          <cell r="AB485">
            <v>0.16666666666666666</v>
          </cell>
          <cell r="AC485" t="str">
            <v/>
          </cell>
          <cell r="AD485" t="str">
            <v/>
          </cell>
          <cell r="AE485" t="str">
            <v/>
          </cell>
          <cell r="AF485" t="str">
            <v/>
          </cell>
          <cell r="AS485" t="str">
            <v/>
          </cell>
        </row>
        <row r="486">
          <cell r="B486" t="str">
            <v>B2150</v>
          </cell>
          <cell r="C486" t="str">
            <v>B</v>
          </cell>
          <cell r="D486" t="str">
            <v>二次</v>
          </cell>
          <cell r="E486" t="str">
            <v>株式会社アヤボ</v>
          </cell>
          <cell r="F486" t="str">
            <v>再生可能エネルギー分野および原子力発電分野等で用いられる高精度深穴ＢＴＡ工具およびソリッド・刃先交換式ドリルの製造・リサイクル処理の事業化</v>
          </cell>
          <cell r="G486" t="str">
            <v>中小企業</v>
          </cell>
          <cell r="H486" t="str">
            <v>高本</v>
          </cell>
          <cell r="I486" t="str">
            <v>米山</v>
          </cell>
          <cell r="J486">
            <v>41169</v>
          </cell>
          <cell r="K486">
            <v>41364</v>
          </cell>
          <cell r="L486" t="str">
            <v/>
          </cell>
          <cell r="M486">
            <v>448494000</v>
          </cell>
          <cell r="N486">
            <v>278800000</v>
          </cell>
          <cell r="O486">
            <v>0.33333333333333331</v>
          </cell>
          <cell r="P486">
            <v>92933333</v>
          </cell>
          <cell r="Q486" t="str">
            <v>不要</v>
          </cell>
          <cell r="R486" t="str">
            <v>・METI・田枝様の要請により、事業名を修正。</v>
          </cell>
          <cell r="S486">
            <v>41172</v>
          </cell>
          <cell r="T486">
            <v>41176</v>
          </cell>
          <cell r="U486" t="str">
            <v/>
          </cell>
          <cell r="W486">
            <v>41169</v>
          </cell>
          <cell r="X486">
            <v>41364</v>
          </cell>
          <cell r="Y486" t="str">
            <v/>
          </cell>
          <cell r="Z486">
            <v>448494000</v>
          </cell>
          <cell r="AA486">
            <v>278800000</v>
          </cell>
          <cell r="AB486">
            <v>0.33333333333333331</v>
          </cell>
          <cell r="AC486">
            <v>92933333</v>
          </cell>
          <cell r="AD486" t="str">
            <v/>
          </cell>
          <cell r="AE486" t="str">
            <v/>
          </cell>
          <cell r="AF486" t="str">
            <v/>
          </cell>
          <cell r="AS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41183</v>
          </cell>
          <cell r="K487">
            <v>41729</v>
          </cell>
          <cell r="L487" t="str">
            <v/>
          </cell>
          <cell r="M487">
            <v>1076770000</v>
          </cell>
          <cell r="N487">
            <v>380275000</v>
          </cell>
          <cell r="O487">
            <v>0.33333333333333331</v>
          </cell>
          <cell r="P487">
            <v>126758328</v>
          </cell>
          <cell r="Q487" t="str">
            <v>要</v>
          </cell>
          <cell r="R487" t="str">
            <v>・「組み立てライン用机、ドリルドライバー等」は補助対象外。
・実質的な事業主体であるグラフィカが全期黒字のため、収益納付対象として判断。</v>
          </cell>
          <cell r="S487">
            <v>41191</v>
          </cell>
          <cell r="T487">
            <v>41204</v>
          </cell>
          <cell r="U487" t="str">
            <v/>
          </cell>
          <cell r="W487">
            <v>41183</v>
          </cell>
          <cell r="X487">
            <v>41729</v>
          </cell>
          <cell r="Y487" t="str">
            <v/>
          </cell>
          <cell r="Z487">
            <v>1076770000</v>
          </cell>
          <cell r="AA487">
            <v>380275000</v>
          </cell>
          <cell r="AB487">
            <v>0.33333333333333331</v>
          </cell>
          <cell r="AC487">
            <v>126758328</v>
          </cell>
          <cell r="AD487" t="str">
            <v/>
          </cell>
          <cell r="AE487" t="str">
            <v/>
          </cell>
          <cell r="AF487" t="str">
            <v/>
          </cell>
          <cell r="AS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t="str">
            <v/>
          </cell>
          <cell r="K488" t="str">
            <v/>
          </cell>
          <cell r="L488" t="str">
            <v/>
          </cell>
          <cell r="M488" t="str">
            <v/>
          </cell>
          <cell r="N488" t="str">
            <v/>
          </cell>
          <cell r="O488">
            <v>0.33333333333333331</v>
          </cell>
          <cell r="P488" t="str">
            <v/>
          </cell>
          <cell r="Q488" t="str">
            <v/>
          </cell>
          <cell r="R488" t="str">
            <v/>
          </cell>
          <cell r="S488" t="str">
            <v/>
          </cell>
          <cell r="T488" t="str">
            <v/>
          </cell>
          <cell r="U488" t="str">
            <v/>
          </cell>
          <cell r="W488" t="str">
            <v/>
          </cell>
          <cell r="X488" t="str">
            <v/>
          </cell>
          <cell r="Y488" t="str">
            <v/>
          </cell>
          <cell r="Z488" t="str">
            <v/>
          </cell>
          <cell r="AA488" t="str">
            <v/>
          </cell>
          <cell r="AB488">
            <v>0.33333333333333331</v>
          </cell>
          <cell r="AC488" t="str">
            <v/>
          </cell>
          <cell r="AD488" t="str">
            <v/>
          </cell>
          <cell r="AE488" t="str">
            <v/>
          </cell>
          <cell r="AF488" t="str">
            <v/>
          </cell>
          <cell r="AS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t="str">
            <v/>
          </cell>
          <cell r="K489" t="str">
            <v/>
          </cell>
          <cell r="L489" t="str">
            <v/>
          </cell>
          <cell r="M489" t="str">
            <v/>
          </cell>
          <cell r="N489" t="str">
            <v/>
          </cell>
          <cell r="O489">
            <v>0.16666666666666666</v>
          </cell>
          <cell r="P489" t="str">
            <v/>
          </cell>
          <cell r="Q489" t="str">
            <v/>
          </cell>
          <cell r="R489" t="str">
            <v/>
          </cell>
          <cell r="S489" t="str">
            <v/>
          </cell>
          <cell r="T489" t="str">
            <v/>
          </cell>
          <cell r="U489" t="str">
            <v/>
          </cell>
          <cell r="W489" t="str">
            <v/>
          </cell>
          <cell r="X489" t="str">
            <v/>
          </cell>
          <cell r="Y489" t="str">
            <v/>
          </cell>
          <cell r="Z489" t="str">
            <v/>
          </cell>
          <cell r="AA489" t="str">
            <v/>
          </cell>
          <cell r="AB489">
            <v>0.16666666666666666</v>
          </cell>
          <cell r="AC489" t="str">
            <v/>
          </cell>
          <cell r="AD489" t="str">
            <v/>
          </cell>
          <cell r="AE489" t="str">
            <v/>
          </cell>
          <cell r="AF489" t="str">
            <v/>
          </cell>
          <cell r="AS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t="str">
            <v/>
          </cell>
          <cell r="K490" t="str">
            <v/>
          </cell>
          <cell r="L490" t="str">
            <v/>
          </cell>
          <cell r="M490" t="str">
            <v/>
          </cell>
          <cell r="N490" t="str">
            <v/>
          </cell>
          <cell r="O490">
            <v>0.33333333333333331</v>
          </cell>
          <cell r="P490" t="str">
            <v/>
          </cell>
          <cell r="Q490" t="str">
            <v/>
          </cell>
          <cell r="R490" t="str">
            <v/>
          </cell>
          <cell r="S490" t="str">
            <v/>
          </cell>
          <cell r="T490" t="str">
            <v/>
          </cell>
          <cell r="U490" t="str">
            <v/>
          </cell>
          <cell r="W490" t="str">
            <v/>
          </cell>
          <cell r="X490" t="str">
            <v/>
          </cell>
          <cell r="Y490" t="str">
            <v/>
          </cell>
          <cell r="Z490" t="str">
            <v/>
          </cell>
          <cell r="AA490" t="str">
            <v/>
          </cell>
          <cell r="AB490">
            <v>0.33333333333333331</v>
          </cell>
          <cell r="AC490" t="str">
            <v/>
          </cell>
          <cell r="AD490" t="str">
            <v/>
          </cell>
          <cell r="AE490" t="str">
            <v/>
          </cell>
          <cell r="AF490" t="str">
            <v/>
          </cell>
          <cell r="AS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t="str">
            <v/>
          </cell>
          <cell r="K491" t="str">
            <v/>
          </cell>
          <cell r="L491" t="str">
            <v/>
          </cell>
          <cell r="M491" t="str">
            <v/>
          </cell>
          <cell r="N491" t="str">
            <v/>
          </cell>
          <cell r="O491">
            <v>0.16666666666666666</v>
          </cell>
          <cell r="P491" t="str">
            <v/>
          </cell>
          <cell r="Q491" t="str">
            <v/>
          </cell>
          <cell r="R491" t="str">
            <v/>
          </cell>
          <cell r="S491" t="str">
            <v/>
          </cell>
          <cell r="T491" t="str">
            <v/>
          </cell>
          <cell r="U491" t="str">
            <v/>
          </cell>
          <cell r="W491" t="str">
            <v/>
          </cell>
          <cell r="X491" t="str">
            <v/>
          </cell>
          <cell r="Y491" t="str">
            <v/>
          </cell>
          <cell r="Z491" t="str">
            <v/>
          </cell>
          <cell r="AA491" t="str">
            <v/>
          </cell>
          <cell r="AB491">
            <v>0.16666666666666666</v>
          </cell>
          <cell r="AC491" t="str">
            <v/>
          </cell>
          <cell r="AD491" t="str">
            <v/>
          </cell>
          <cell r="AE491" t="str">
            <v/>
          </cell>
          <cell r="AF491" t="str">
            <v/>
          </cell>
          <cell r="AS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41197</v>
          </cell>
          <cell r="K492">
            <v>41639</v>
          </cell>
          <cell r="L492" t="str">
            <v/>
          </cell>
          <cell r="M492">
            <v>130000000</v>
          </cell>
          <cell r="N492">
            <v>120000000</v>
          </cell>
          <cell r="O492">
            <v>0.33333333333333331</v>
          </cell>
          <cell r="P492">
            <v>40000000</v>
          </cell>
          <cell r="Q492" t="str">
            <v>要</v>
          </cell>
          <cell r="R492" t="str">
            <v/>
          </cell>
          <cell r="S492">
            <v>41197</v>
          </cell>
          <cell r="T492" t="str">
            <v/>
          </cell>
          <cell r="U492" t="str">
            <v/>
          </cell>
          <cell r="W492">
            <v>41197</v>
          </cell>
          <cell r="X492">
            <v>41639</v>
          </cell>
          <cell r="Y492" t="str">
            <v/>
          </cell>
          <cell r="Z492">
            <v>130000000</v>
          </cell>
          <cell r="AA492">
            <v>120000000</v>
          </cell>
          <cell r="AB492">
            <v>0.33333333333333331</v>
          </cell>
          <cell r="AC492">
            <v>40000000</v>
          </cell>
          <cell r="AD492" t="str">
            <v/>
          </cell>
          <cell r="AE492" t="str">
            <v/>
          </cell>
          <cell r="AF492" t="str">
            <v/>
          </cell>
          <cell r="AS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v>8466000000</v>
          </cell>
          <cell r="N493">
            <v>500000000</v>
          </cell>
          <cell r="O493">
            <v>0.25</v>
          </cell>
          <cell r="P493">
            <v>125000000</v>
          </cell>
          <cell r="Q493" t="str">
            <v/>
          </cell>
          <cell r="R493" t="str">
            <v/>
          </cell>
          <cell r="S493">
            <v>41114</v>
          </cell>
          <cell r="T493">
            <v>41128</v>
          </cell>
          <cell r="U493" t="str">
            <v>・交付決定日7/24で事前に連絡していたが、8/7で決定通知を送付してしまう⇒返送を御願いし、再発行することを連絡</v>
          </cell>
          <cell r="W493">
            <v>41115</v>
          </cell>
          <cell r="X493">
            <v>41729</v>
          </cell>
          <cell r="Y493" t="str">
            <v/>
          </cell>
          <cell r="Z493">
            <v>8466000000</v>
          </cell>
          <cell r="AA493">
            <v>500000000</v>
          </cell>
          <cell r="AB493">
            <v>0.25</v>
          </cell>
          <cell r="AC493">
            <v>125000000</v>
          </cell>
          <cell r="AD493" t="str">
            <v/>
          </cell>
          <cell r="AE493" t="str">
            <v/>
          </cell>
          <cell r="AF493" t="str">
            <v/>
          </cell>
          <cell r="AS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
          </cell>
          <cell r="K494" t="str">
            <v/>
          </cell>
          <cell r="L494" t="str">
            <v/>
          </cell>
          <cell r="M494" t="str">
            <v/>
          </cell>
          <cell r="N494" t="str">
            <v/>
          </cell>
          <cell r="O494">
            <v>0.33333333333333331</v>
          </cell>
          <cell r="P494" t="str">
            <v/>
          </cell>
          <cell r="Q494" t="str">
            <v/>
          </cell>
          <cell r="R494" t="str">
            <v/>
          </cell>
          <cell r="S494" t="str">
            <v/>
          </cell>
          <cell r="T494" t="str">
            <v/>
          </cell>
          <cell r="U494" t="str">
            <v/>
          </cell>
          <cell r="W494" t="str">
            <v/>
          </cell>
          <cell r="X494" t="str">
            <v/>
          </cell>
          <cell r="Y494" t="str">
            <v/>
          </cell>
          <cell r="Z494" t="str">
            <v/>
          </cell>
          <cell r="AA494" t="str">
            <v/>
          </cell>
          <cell r="AB494">
            <v>0.33333333333333331</v>
          </cell>
          <cell r="AC494" t="str">
            <v/>
          </cell>
          <cell r="AD494" t="str">
            <v/>
          </cell>
          <cell r="AE494" t="str">
            <v/>
          </cell>
          <cell r="AF494" t="str">
            <v/>
          </cell>
          <cell r="AS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t="str">
            <v/>
          </cell>
          <cell r="K495" t="str">
            <v/>
          </cell>
          <cell r="L495" t="str">
            <v/>
          </cell>
          <cell r="M495" t="str">
            <v/>
          </cell>
          <cell r="N495" t="str">
            <v/>
          </cell>
          <cell r="O495">
            <v>0.33333333333333331</v>
          </cell>
          <cell r="P495" t="str">
            <v/>
          </cell>
          <cell r="Q495" t="str">
            <v/>
          </cell>
          <cell r="R495" t="str">
            <v/>
          </cell>
          <cell r="S495" t="str">
            <v/>
          </cell>
          <cell r="T495" t="str">
            <v/>
          </cell>
          <cell r="U495" t="str">
            <v/>
          </cell>
          <cell r="W495" t="str">
            <v/>
          </cell>
          <cell r="X495" t="str">
            <v/>
          </cell>
          <cell r="Y495" t="str">
            <v/>
          </cell>
          <cell r="Z495" t="str">
            <v/>
          </cell>
          <cell r="AA495" t="str">
            <v/>
          </cell>
          <cell r="AB495">
            <v>0.33333333333333331</v>
          </cell>
          <cell r="AC495" t="str">
            <v/>
          </cell>
          <cell r="AD495" t="str">
            <v/>
          </cell>
          <cell r="AE495" t="str">
            <v/>
          </cell>
          <cell r="AF495" t="str">
            <v/>
          </cell>
          <cell r="AS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
          </cell>
          <cell r="K496" t="str">
            <v/>
          </cell>
          <cell r="L496" t="str">
            <v/>
          </cell>
          <cell r="M496" t="str">
            <v/>
          </cell>
          <cell r="N496" t="str">
            <v/>
          </cell>
          <cell r="O496">
            <v>0.33333333333333331</v>
          </cell>
          <cell r="P496" t="str">
            <v/>
          </cell>
          <cell r="Q496" t="str">
            <v/>
          </cell>
          <cell r="R496" t="str">
            <v/>
          </cell>
          <cell r="S496" t="str">
            <v/>
          </cell>
          <cell r="T496" t="str">
            <v/>
          </cell>
          <cell r="W496" t="str">
            <v/>
          </cell>
          <cell r="X496" t="str">
            <v/>
          </cell>
          <cell r="Y496" t="str">
            <v/>
          </cell>
          <cell r="Z496" t="str">
            <v/>
          </cell>
          <cell r="AA496" t="str">
            <v/>
          </cell>
          <cell r="AB496">
            <v>0.33333333333333331</v>
          </cell>
          <cell r="AC496" t="str">
            <v/>
          </cell>
          <cell r="AS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v>241100000</v>
          </cell>
          <cell r="N497">
            <v>225900000</v>
          </cell>
          <cell r="O497">
            <v>0.66666666666666663</v>
          </cell>
          <cell r="P497">
            <v>150600000</v>
          </cell>
          <cell r="Q497" t="str">
            <v>不要</v>
          </cell>
          <cell r="R497" t="str">
            <v>交付決定日は9月18日以前を希望。</v>
          </cell>
          <cell r="S497">
            <v>41166</v>
          </cell>
          <cell r="T497">
            <v>41176</v>
          </cell>
          <cell r="U497" t="str">
            <v/>
          </cell>
          <cell r="W497">
            <v>41115</v>
          </cell>
          <cell r="X497">
            <v>41729</v>
          </cell>
          <cell r="Y497" t="str">
            <v/>
          </cell>
          <cell r="Z497">
            <v>241100000</v>
          </cell>
          <cell r="AA497">
            <v>225900000</v>
          </cell>
          <cell r="AB497">
            <v>0.66666666666666663</v>
          </cell>
          <cell r="AC497">
            <v>150600000</v>
          </cell>
          <cell r="AD497" t="str">
            <v/>
          </cell>
          <cell r="AE497" t="str">
            <v/>
          </cell>
          <cell r="AF497" t="str">
            <v/>
          </cell>
          <cell r="AS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41141</v>
          </cell>
          <cell r="K498">
            <v>41729</v>
          </cell>
          <cell r="L498" t="str">
            <v/>
          </cell>
          <cell r="M498">
            <v>1112200000</v>
          </cell>
          <cell r="N498">
            <v>1072200000</v>
          </cell>
          <cell r="O498">
            <v>0.66666666666666663</v>
          </cell>
          <cell r="P498">
            <v>714800000</v>
          </cell>
          <cell r="Q498" t="str">
            <v>不要</v>
          </cell>
          <cell r="R498" t="str">
            <v/>
          </cell>
          <cell r="S498">
            <v>41141</v>
          </cell>
          <cell r="T498">
            <v>41145</v>
          </cell>
          <cell r="U498" t="str">
            <v/>
          </cell>
          <cell r="W498">
            <v>41141</v>
          </cell>
          <cell r="X498">
            <v>41729</v>
          </cell>
          <cell r="Y498" t="str">
            <v/>
          </cell>
          <cell r="Z498">
            <v>1112200000</v>
          </cell>
          <cell r="AA498">
            <v>1072200000</v>
          </cell>
          <cell r="AB498">
            <v>0.66666666666666663</v>
          </cell>
          <cell r="AC498">
            <v>714800000</v>
          </cell>
          <cell r="AD498" t="str">
            <v/>
          </cell>
          <cell r="AE498" t="str">
            <v/>
          </cell>
          <cell r="AF498" t="str">
            <v/>
          </cell>
          <cell r="AS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自動車内装品の製造設備の導入①ヒ-ターコントローラー②レジスタ</v>
          </cell>
          <cell r="G499" t="str">
            <v>中小企業</v>
          </cell>
          <cell r="H499" t="str">
            <v>宮田</v>
          </cell>
          <cell r="I499" t="str">
            <v>中田</v>
          </cell>
          <cell r="J499" t="str">
            <v>交付決定日</v>
          </cell>
          <cell r="K499">
            <v>41364</v>
          </cell>
          <cell r="L499" t="str">
            <v/>
          </cell>
          <cell r="M499">
            <v>466733000</v>
          </cell>
          <cell r="N499">
            <v>407383000</v>
          </cell>
          <cell r="O499">
            <v>0.66666666666666663</v>
          </cell>
          <cell r="P499">
            <v>271588645</v>
          </cell>
          <cell r="Q499" t="str">
            <v>不要</v>
          </cell>
          <cell r="R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S499">
            <v>41155</v>
          </cell>
          <cell r="T499">
            <v>41176</v>
          </cell>
          <cell r="U499" t="str">
            <v/>
          </cell>
          <cell r="W499" t="str">
            <v>交付決定日</v>
          </cell>
          <cell r="X499">
            <v>41364</v>
          </cell>
          <cell r="Y499" t="str">
            <v/>
          </cell>
          <cell r="Z499">
            <v>466733000</v>
          </cell>
          <cell r="AA499">
            <v>407383000</v>
          </cell>
          <cell r="AB499">
            <v>0.66666666666666663</v>
          </cell>
          <cell r="AC499">
            <v>271588645</v>
          </cell>
          <cell r="AD499" t="str">
            <v/>
          </cell>
          <cell r="AE499" t="str">
            <v/>
          </cell>
          <cell r="AF499" t="str">
            <v/>
          </cell>
          <cell r="AS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t="str">
            <v/>
          </cell>
          <cell r="K500" t="str">
            <v/>
          </cell>
          <cell r="L500" t="str">
            <v/>
          </cell>
          <cell r="M500" t="str">
            <v/>
          </cell>
          <cell r="N500" t="str">
            <v/>
          </cell>
          <cell r="O500">
            <v>0.66666666666666663</v>
          </cell>
          <cell r="P500" t="str">
            <v/>
          </cell>
          <cell r="Q500" t="str">
            <v/>
          </cell>
          <cell r="R500" t="str">
            <v/>
          </cell>
          <cell r="S500" t="str">
            <v/>
          </cell>
          <cell r="T500" t="str">
            <v/>
          </cell>
          <cell r="U500" t="str">
            <v/>
          </cell>
          <cell r="W500" t="str">
            <v/>
          </cell>
          <cell r="X500" t="str">
            <v/>
          </cell>
          <cell r="Y500" t="str">
            <v/>
          </cell>
          <cell r="Z500" t="str">
            <v/>
          </cell>
          <cell r="AA500" t="str">
            <v/>
          </cell>
          <cell r="AB500">
            <v>0.66666666666666663</v>
          </cell>
          <cell r="AC500" t="str">
            <v/>
          </cell>
          <cell r="AD500" t="str">
            <v/>
          </cell>
          <cell r="AE500" t="str">
            <v/>
          </cell>
          <cell r="AF500" t="str">
            <v/>
          </cell>
          <cell r="AS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41152</v>
          </cell>
          <cell r="K501">
            <v>41333</v>
          </cell>
          <cell r="L501" t="str">
            <v/>
          </cell>
          <cell r="M501">
            <v>411565740</v>
          </cell>
          <cell r="N501">
            <v>281565740</v>
          </cell>
          <cell r="O501">
            <v>0.5</v>
          </cell>
          <cell r="P501">
            <v>140782870</v>
          </cell>
          <cell r="Q501" t="str">
            <v>要</v>
          </cell>
          <cell r="R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S501">
            <v>41151</v>
          </cell>
          <cell r="T501">
            <v>41159</v>
          </cell>
          <cell r="U501" t="str">
            <v/>
          </cell>
          <cell r="W501">
            <v>41152</v>
          </cell>
          <cell r="X501">
            <v>41333</v>
          </cell>
          <cell r="Y501" t="str">
            <v/>
          </cell>
          <cell r="Z501">
            <v>411565740</v>
          </cell>
          <cell r="AA501">
            <v>281565740</v>
          </cell>
          <cell r="AB501">
            <v>0.5</v>
          </cell>
          <cell r="AC501">
            <v>140782870</v>
          </cell>
          <cell r="AD501" t="str">
            <v/>
          </cell>
          <cell r="AE501" t="str">
            <v/>
          </cell>
          <cell r="AF501" t="str">
            <v/>
          </cell>
          <cell r="AS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t="str">
            <v/>
          </cell>
          <cell r="K502" t="str">
            <v/>
          </cell>
          <cell r="L502" t="str">
            <v/>
          </cell>
          <cell r="M502" t="str">
            <v/>
          </cell>
          <cell r="N502" t="str">
            <v/>
          </cell>
          <cell r="O502">
            <v>0.66666666666666663</v>
          </cell>
          <cell r="P502" t="str">
            <v/>
          </cell>
          <cell r="Q502" t="str">
            <v/>
          </cell>
          <cell r="R502" t="str">
            <v>9/26土地減額について、中企庁照会</v>
          </cell>
          <cell r="S502" t="str">
            <v/>
          </cell>
          <cell r="T502" t="str">
            <v/>
          </cell>
          <cell r="U502" t="str">
            <v/>
          </cell>
          <cell r="W502" t="str">
            <v/>
          </cell>
          <cell r="X502" t="str">
            <v/>
          </cell>
          <cell r="Y502" t="str">
            <v/>
          </cell>
          <cell r="Z502" t="str">
            <v/>
          </cell>
          <cell r="AA502" t="str">
            <v/>
          </cell>
          <cell r="AB502">
            <v>0.66666666666666663</v>
          </cell>
          <cell r="AC502" t="str">
            <v/>
          </cell>
          <cell r="AD502" t="str">
            <v/>
          </cell>
          <cell r="AE502" t="str">
            <v/>
          </cell>
          <cell r="AF502" t="str">
            <v/>
          </cell>
          <cell r="AS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t="str">
            <v/>
          </cell>
          <cell r="K503" t="str">
            <v/>
          </cell>
          <cell r="L503" t="str">
            <v/>
          </cell>
          <cell r="M503" t="str">
            <v/>
          </cell>
          <cell r="N503" t="str">
            <v/>
          </cell>
          <cell r="O503">
            <v>0.66666666666666663</v>
          </cell>
          <cell r="P503" t="str">
            <v/>
          </cell>
          <cell r="Q503" t="str">
            <v/>
          </cell>
          <cell r="R503" t="str">
            <v/>
          </cell>
          <cell r="S503" t="str">
            <v/>
          </cell>
          <cell r="T503" t="str">
            <v/>
          </cell>
          <cell r="U503" t="str">
            <v/>
          </cell>
          <cell r="W503" t="str">
            <v/>
          </cell>
          <cell r="X503" t="str">
            <v/>
          </cell>
          <cell r="Y503" t="str">
            <v/>
          </cell>
          <cell r="Z503" t="str">
            <v/>
          </cell>
          <cell r="AA503" t="str">
            <v/>
          </cell>
          <cell r="AB503">
            <v>0.66666666666666663</v>
          </cell>
          <cell r="AC503" t="str">
            <v/>
          </cell>
          <cell r="AD503" t="str">
            <v/>
          </cell>
          <cell r="AE503" t="str">
            <v/>
          </cell>
          <cell r="AF503" t="str">
            <v/>
          </cell>
          <cell r="AS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t="str">
            <v/>
          </cell>
          <cell r="K504" t="str">
            <v/>
          </cell>
          <cell r="L504" t="str">
            <v/>
          </cell>
          <cell r="M504" t="str">
            <v/>
          </cell>
          <cell r="N504" t="str">
            <v/>
          </cell>
          <cell r="O504">
            <v>0.66666666666666663</v>
          </cell>
          <cell r="P504" t="str">
            <v/>
          </cell>
          <cell r="Q504" t="str">
            <v/>
          </cell>
          <cell r="R504" t="str">
            <v>8/21
加治金属工業の経営悪化に伴い、平和産業でその分の設備投資をするようにしたいとの申し出があった。中企庁山本さんと相談の結果、関東局に説明してもらうことにした。</v>
          </cell>
          <cell r="S504" t="str">
            <v/>
          </cell>
          <cell r="T504" t="str">
            <v/>
          </cell>
          <cell r="U504" t="str">
            <v/>
          </cell>
          <cell r="W504" t="str">
            <v/>
          </cell>
          <cell r="X504" t="str">
            <v/>
          </cell>
          <cell r="Y504" t="str">
            <v/>
          </cell>
          <cell r="Z504" t="str">
            <v/>
          </cell>
          <cell r="AA504" t="str">
            <v/>
          </cell>
          <cell r="AB504">
            <v>0.66666666666666663</v>
          </cell>
          <cell r="AC504" t="str">
            <v/>
          </cell>
          <cell r="AD504" t="str">
            <v/>
          </cell>
          <cell r="AE504" t="str">
            <v/>
          </cell>
          <cell r="AF504" t="str">
            <v/>
          </cell>
          <cell r="AS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41183</v>
          </cell>
          <cell r="K505">
            <v>41729</v>
          </cell>
          <cell r="L505" t="str">
            <v/>
          </cell>
          <cell r="M505">
            <v>1572000000</v>
          </cell>
          <cell r="N505">
            <v>1272000000</v>
          </cell>
          <cell r="O505">
            <v>0.66666666666666663</v>
          </cell>
          <cell r="P505">
            <v>848000000</v>
          </cell>
          <cell r="Q505" t="str">
            <v>不要</v>
          </cell>
          <cell r="R505" t="str">
            <v/>
          </cell>
          <cell r="S505">
            <v>41208</v>
          </cell>
          <cell r="T505" t="str">
            <v/>
          </cell>
          <cell r="U505" t="str">
            <v/>
          </cell>
          <cell r="W505">
            <v>41183</v>
          </cell>
          <cell r="X505">
            <v>41729</v>
          </cell>
          <cell r="Y505" t="str">
            <v/>
          </cell>
          <cell r="Z505">
            <v>1572000000</v>
          </cell>
          <cell r="AA505">
            <v>1272000000</v>
          </cell>
          <cell r="AB505">
            <v>0.66666666666666663</v>
          </cell>
          <cell r="AC505">
            <v>848000000</v>
          </cell>
          <cell r="AD505" t="str">
            <v/>
          </cell>
          <cell r="AE505" t="str">
            <v/>
          </cell>
          <cell r="AF505" t="str">
            <v/>
          </cell>
          <cell r="AS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v>
          </cell>
          <cell r="K506">
            <v>41729</v>
          </cell>
          <cell r="L506" t="str">
            <v/>
          </cell>
          <cell r="M506">
            <v>7664728000</v>
          </cell>
          <cell r="N506">
            <v>3892587000</v>
          </cell>
          <cell r="O506">
            <v>0.5</v>
          </cell>
          <cell r="P506">
            <v>1946293500</v>
          </cell>
          <cell r="Q506" t="str">
            <v>要</v>
          </cell>
          <cell r="R506" t="str">
            <v>オートテクニカの雇用数が応募時点から減少。
理由書は提出済。8/9中企庁の承認を得た。
ワイテック社は、20年度に赤字があるが、23年度決算が出ているので、赤字なしと判定。
※減額理由については確認中</v>
          </cell>
          <cell r="S506">
            <v>41131</v>
          </cell>
          <cell r="T506">
            <v>41159</v>
          </cell>
          <cell r="U506" t="str">
            <v/>
          </cell>
          <cell r="W506" t="str">
            <v>交付決定日</v>
          </cell>
          <cell r="X506">
            <v>41729</v>
          </cell>
          <cell r="Y506" t="str">
            <v/>
          </cell>
          <cell r="Z506">
            <v>7664728000</v>
          </cell>
          <cell r="AA506">
            <v>3892587000</v>
          </cell>
          <cell r="AB506">
            <v>0.5</v>
          </cell>
          <cell r="AC506">
            <v>1946293500</v>
          </cell>
          <cell r="AD506" t="str">
            <v/>
          </cell>
          <cell r="AE506" t="str">
            <v/>
          </cell>
          <cell r="AF506" t="str">
            <v/>
          </cell>
          <cell r="AS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t="str">
            <v/>
          </cell>
          <cell r="K507" t="str">
            <v/>
          </cell>
          <cell r="L507" t="str">
            <v/>
          </cell>
          <cell r="M507" t="str">
            <v/>
          </cell>
          <cell r="N507" t="str">
            <v/>
          </cell>
          <cell r="O507">
            <v>0.66666666666666663</v>
          </cell>
          <cell r="P507" t="str">
            <v/>
          </cell>
          <cell r="Q507" t="str">
            <v/>
          </cell>
          <cell r="R507" t="str">
            <v/>
          </cell>
          <cell r="S507" t="str">
            <v/>
          </cell>
          <cell r="T507" t="str">
            <v/>
          </cell>
          <cell r="U507" t="str">
            <v/>
          </cell>
          <cell r="W507" t="str">
            <v/>
          </cell>
          <cell r="X507" t="str">
            <v/>
          </cell>
          <cell r="Y507" t="str">
            <v/>
          </cell>
          <cell r="Z507" t="str">
            <v/>
          </cell>
          <cell r="AA507" t="str">
            <v/>
          </cell>
          <cell r="AB507">
            <v>0.66666666666666663</v>
          </cell>
          <cell r="AC507" t="str">
            <v/>
          </cell>
          <cell r="AD507" t="str">
            <v/>
          </cell>
          <cell r="AE507" t="str">
            <v/>
          </cell>
          <cell r="AF507" t="str">
            <v/>
          </cell>
          <cell r="AS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t="str">
            <v/>
          </cell>
          <cell r="K508" t="str">
            <v/>
          </cell>
          <cell r="L508" t="str">
            <v/>
          </cell>
          <cell r="M508" t="str">
            <v/>
          </cell>
          <cell r="N508" t="str">
            <v/>
          </cell>
          <cell r="O508">
            <v>0.66666666666666663</v>
          </cell>
          <cell r="P508" t="str">
            <v/>
          </cell>
          <cell r="Q508" t="str">
            <v/>
          </cell>
          <cell r="R508" t="str">
            <v/>
          </cell>
          <cell r="S508" t="str">
            <v/>
          </cell>
          <cell r="T508" t="str">
            <v/>
          </cell>
          <cell r="U508" t="str">
            <v/>
          </cell>
          <cell r="W508" t="str">
            <v/>
          </cell>
          <cell r="X508" t="str">
            <v/>
          </cell>
          <cell r="Y508" t="str">
            <v/>
          </cell>
          <cell r="Z508" t="str">
            <v/>
          </cell>
          <cell r="AA508" t="str">
            <v/>
          </cell>
          <cell r="AB508">
            <v>0.66666666666666663</v>
          </cell>
          <cell r="AC508" t="str">
            <v/>
          </cell>
          <cell r="AD508" t="str">
            <v/>
          </cell>
          <cell r="AE508" t="str">
            <v/>
          </cell>
          <cell r="AF508" t="str">
            <v/>
          </cell>
          <cell r="AS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
          </cell>
          <cell r="K509" t="str">
            <v/>
          </cell>
          <cell r="L509" t="str">
            <v/>
          </cell>
          <cell r="M509" t="str">
            <v/>
          </cell>
          <cell r="N509" t="str">
            <v/>
          </cell>
          <cell r="O509">
            <v>0.66666666666666663</v>
          </cell>
          <cell r="P509" t="str">
            <v/>
          </cell>
          <cell r="Q509" t="str">
            <v/>
          </cell>
          <cell r="R509" t="str">
            <v/>
          </cell>
          <cell r="S509" t="str">
            <v/>
          </cell>
          <cell r="T509" t="str">
            <v/>
          </cell>
          <cell r="U509" t="str">
            <v/>
          </cell>
          <cell r="W509" t="str">
            <v/>
          </cell>
          <cell r="X509" t="str">
            <v/>
          </cell>
          <cell r="Y509" t="str">
            <v/>
          </cell>
          <cell r="Z509" t="str">
            <v/>
          </cell>
          <cell r="AA509" t="str">
            <v/>
          </cell>
          <cell r="AB509">
            <v>0.66666666666666663</v>
          </cell>
          <cell r="AC509" t="str">
            <v/>
          </cell>
          <cell r="AD509" t="str">
            <v/>
          </cell>
          <cell r="AE509" t="str">
            <v/>
          </cell>
          <cell r="AF509" t="str">
            <v/>
          </cell>
          <cell r="AS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t="str">
            <v/>
          </cell>
          <cell r="K510" t="str">
            <v/>
          </cell>
          <cell r="L510" t="str">
            <v/>
          </cell>
          <cell r="M510" t="str">
            <v/>
          </cell>
          <cell r="N510" t="str">
            <v/>
          </cell>
          <cell r="O510">
            <v>0.66666666666666663</v>
          </cell>
          <cell r="P510" t="str">
            <v/>
          </cell>
          <cell r="Q510" t="str">
            <v/>
          </cell>
          <cell r="R510" t="str">
            <v/>
          </cell>
          <cell r="S510">
            <v>41193</v>
          </cell>
          <cell r="T510" t="str">
            <v/>
          </cell>
          <cell r="U510" t="str">
            <v/>
          </cell>
          <cell r="W510" t="str">
            <v/>
          </cell>
          <cell r="X510" t="str">
            <v/>
          </cell>
          <cell r="Y510" t="str">
            <v/>
          </cell>
          <cell r="Z510" t="str">
            <v/>
          </cell>
          <cell r="AA510" t="str">
            <v/>
          </cell>
          <cell r="AB510">
            <v>0.66666666666666663</v>
          </cell>
          <cell r="AC510" t="str">
            <v/>
          </cell>
          <cell r="AD510" t="str">
            <v/>
          </cell>
          <cell r="AE510" t="str">
            <v/>
          </cell>
          <cell r="AF510" t="str">
            <v/>
          </cell>
          <cell r="AS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t="str">
            <v/>
          </cell>
          <cell r="K511" t="str">
            <v/>
          </cell>
          <cell r="L511" t="str">
            <v/>
          </cell>
          <cell r="M511" t="str">
            <v/>
          </cell>
          <cell r="N511" t="str">
            <v/>
          </cell>
          <cell r="O511">
            <v>0.66666666666666663</v>
          </cell>
          <cell r="P511" t="str">
            <v/>
          </cell>
          <cell r="Q511" t="str">
            <v/>
          </cell>
          <cell r="R511" t="str">
            <v/>
          </cell>
          <cell r="S511">
            <v>41180</v>
          </cell>
          <cell r="T511" t="str">
            <v/>
          </cell>
          <cell r="U511" t="str">
            <v/>
          </cell>
          <cell r="W511" t="str">
            <v/>
          </cell>
          <cell r="X511" t="str">
            <v/>
          </cell>
          <cell r="Y511" t="str">
            <v/>
          </cell>
          <cell r="Z511" t="str">
            <v/>
          </cell>
          <cell r="AA511" t="str">
            <v/>
          </cell>
          <cell r="AB511">
            <v>0.66666666666666663</v>
          </cell>
          <cell r="AC511" t="str">
            <v/>
          </cell>
          <cell r="AD511" t="str">
            <v/>
          </cell>
          <cell r="AE511" t="str">
            <v/>
          </cell>
          <cell r="AF511" t="str">
            <v/>
          </cell>
          <cell r="AS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t="str">
            <v/>
          </cell>
          <cell r="K512" t="str">
            <v/>
          </cell>
          <cell r="L512" t="str">
            <v/>
          </cell>
          <cell r="M512" t="str">
            <v/>
          </cell>
          <cell r="N512" t="str">
            <v/>
          </cell>
          <cell r="O512">
            <v>0.66666666666666663</v>
          </cell>
          <cell r="P512" t="str">
            <v/>
          </cell>
          <cell r="Q512" t="str">
            <v/>
          </cell>
          <cell r="R512" t="str">
            <v/>
          </cell>
          <cell r="S512" t="str">
            <v/>
          </cell>
          <cell r="T512" t="str">
            <v/>
          </cell>
          <cell r="U512" t="str">
            <v/>
          </cell>
          <cell r="W512" t="str">
            <v/>
          </cell>
          <cell r="X512" t="str">
            <v/>
          </cell>
          <cell r="Y512" t="str">
            <v/>
          </cell>
          <cell r="Z512" t="str">
            <v/>
          </cell>
          <cell r="AA512" t="str">
            <v/>
          </cell>
          <cell r="AB512">
            <v>0.66666666666666663</v>
          </cell>
          <cell r="AC512" t="str">
            <v/>
          </cell>
          <cell r="AD512" t="str">
            <v/>
          </cell>
          <cell r="AE512" t="str">
            <v/>
          </cell>
          <cell r="AF512" t="str">
            <v/>
          </cell>
          <cell r="AS512" t="str">
            <v/>
          </cell>
        </row>
        <row r="513">
          <cell r="B513" t="str">
            <v>C3020</v>
          </cell>
          <cell r="C513" t="str">
            <v>C</v>
          </cell>
          <cell r="D513" t="str">
            <v>二次</v>
          </cell>
          <cell r="E513" t="str">
            <v>葛城工業株式会社
株式会社林パイプ工業所</v>
          </cell>
          <cell r="F513" t="str">
            <v>溶接レスユニットバスフレームの生産</v>
          </cell>
          <cell r="G513" t="str">
            <v>中小企業</v>
          </cell>
          <cell r="H513" t="str">
            <v>中田</v>
          </cell>
          <cell r="I513" t="str">
            <v>宮田</v>
          </cell>
          <cell r="J513" t="str">
            <v>交付決定日</v>
          </cell>
          <cell r="K513">
            <v>41364</v>
          </cell>
          <cell r="L513" t="str">
            <v/>
          </cell>
          <cell r="M513">
            <v>152400000</v>
          </cell>
          <cell r="N513">
            <v>152400000</v>
          </cell>
          <cell r="O513">
            <v>0.66666666666666663</v>
          </cell>
          <cell r="P513">
            <v>101599999</v>
          </cell>
          <cell r="Q513" t="str">
            <v>不要</v>
          </cell>
          <cell r="R513" t="str">
            <v/>
          </cell>
          <cell r="S513">
            <v>41145</v>
          </cell>
          <cell r="T513">
            <v>41159</v>
          </cell>
          <cell r="U513" t="str">
            <v/>
          </cell>
          <cell r="W513" t="str">
            <v>交付決定日</v>
          </cell>
          <cell r="X513">
            <v>41364</v>
          </cell>
          <cell r="Y513" t="str">
            <v/>
          </cell>
          <cell r="Z513">
            <v>152400000</v>
          </cell>
          <cell r="AA513">
            <v>152400000</v>
          </cell>
          <cell r="AB513">
            <v>0.66666666666666663</v>
          </cell>
          <cell r="AC513">
            <v>101599999</v>
          </cell>
          <cell r="AD513" t="str">
            <v/>
          </cell>
          <cell r="AE513" t="str">
            <v/>
          </cell>
          <cell r="AF513" t="str">
            <v/>
          </cell>
          <cell r="AS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41180</v>
          </cell>
          <cell r="K514">
            <v>41723</v>
          </cell>
          <cell r="L514" t="str">
            <v/>
          </cell>
          <cell r="M514">
            <v>3776680000</v>
          </cell>
          <cell r="N514">
            <v>2776680000</v>
          </cell>
          <cell r="O514">
            <v>0.66666666666666663</v>
          </cell>
          <cell r="P514">
            <v>1851120000</v>
          </cell>
          <cell r="Q514" t="str">
            <v>不要</v>
          </cell>
          <cell r="R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S514">
            <v>41205</v>
          </cell>
          <cell r="T514" t="str">
            <v/>
          </cell>
          <cell r="U514" t="str">
            <v/>
          </cell>
          <cell r="W514">
            <v>41180</v>
          </cell>
          <cell r="X514">
            <v>41723</v>
          </cell>
          <cell r="Y514" t="str">
            <v/>
          </cell>
          <cell r="Z514">
            <v>3776680000</v>
          </cell>
          <cell r="AA514">
            <v>2776680000</v>
          </cell>
          <cell r="AB514">
            <v>0.66666666666666663</v>
          </cell>
          <cell r="AC514">
            <v>1851120000</v>
          </cell>
          <cell r="AD514" t="str">
            <v/>
          </cell>
          <cell r="AE514" t="str">
            <v/>
          </cell>
          <cell r="AF514" t="str">
            <v/>
          </cell>
          <cell r="AS514" t="str">
            <v/>
          </cell>
        </row>
      </sheetData>
      <sheetData sheetId="3">
        <row r="1">
          <cell r="A1" t="str">
            <v>★</v>
          </cell>
          <cell r="B1" t="str">
            <v>補助事業概要受付#</v>
          </cell>
          <cell r="C1" t="str">
            <v>補助事業概要枝#</v>
          </cell>
          <cell r="D1" t="str">
            <v>補助事業概要要件</v>
          </cell>
          <cell r="E1" t="str">
            <v>補助事業概要公募時期</v>
          </cell>
          <cell r="F1" t="str">
            <v>補助事業概要事業者名</v>
          </cell>
          <cell r="G1" t="str">
            <v>補助事業概要事業名</v>
          </cell>
          <cell r="H1" t="str">
            <v>補助事業概要中間検査対象</v>
          </cell>
          <cell r="I1" t="str">
            <v>補助事業概要確定検査対象</v>
          </cell>
          <cell r="J1" t="str">
            <v>中間検査①実施日</v>
          </cell>
          <cell r="K1" t="str">
            <v>中間検査①実施場所</v>
          </cell>
          <cell r="L1" t="str">
            <v>中間検査①担当①</v>
          </cell>
          <cell r="M1" t="str">
            <v>中間検査①担当②</v>
          </cell>
          <cell r="N1" t="str">
            <v>中間検査①同行者①</v>
          </cell>
          <cell r="O1" t="str">
            <v>中間検査①同行者②</v>
          </cell>
          <cell r="P1" t="str">
            <v>中間検査①指示・確認内容</v>
          </cell>
          <cell r="Q1" t="str">
            <v>中間検査①備考</v>
          </cell>
          <cell r="R1" t="str">
            <v>中間検査②実施日</v>
          </cell>
          <cell r="S1" t="str">
            <v>中間検査②実施場所</v>
          </cell>
          <cell r="T1" t="str">
            <v>中間検査②担当①</v>
          </cell>
          <cell r="U1" t="str">
            <v>中間検査②担当②</v>
          </cell>
          <cell r="V1" t="str">
            <v>中間検査②同行者①</v>
          </cell>
          <cell r="W1" t="str">
            <v>中間検査②同行者②</v>
          </cell>
          <cell r="X1" t="str">
            <v>中間検査②指示・確認内容</v>
          </cell>
          <cell r="Y1" t="str">
            <v>中間検査②備考</v>
          </cell>
          <cell r="Z1" t="str">
            <v>中間検査③実施日</v>
          </cell>
          <cell r="AA1" t="str">
            <v>中間検査③実施場所</v>
          </cell>
          <cell r="AB1" t="str">
            <v>中間検査③担当①</v>
          </cell>
          <cell r="AC1" t="str">
            <v>中間検査③担当②</v>
          </cell>
          <cell r="AD1" t="str">
            <v>中間検査③同行者①</v>
          </cell>
          <cell r="AE1" t="str">
            <v>中間検査③同行者②</v>
          </cell>
          <cell r="AF1" t="str">
            <v>中間検査③指示・確認内容</v>
          </cell>
          <cell r="AG1" t="str">
            <v>中間検査③備考</v>
          </cell>
          <cell r="AH1" t="str">
            <v>中間検査④実施日</v>
          </cell>
          <cell r="AI1" t="str">
            <v>中間検査④実施場所</v>
          </cell>
          <cell r="AJ1" t="str">
            <v>中間検査④担当①</v>
          </cell>
          <cell r="AK1" t="str">
            <v>中間検査④担当②</v>
          </cell>
          <cell r="AL1" t="str">
            <v>中間検査④同行者①</v>
          </cell>
          <cell r="AM1" t="str">
            <v>中間検査④同行者②</v>
          </cell>
          <cell r="AN1" t="str">
            <v>中間検査④指示・確認内容</v>
          </cell>
          <cell r="AO1" t="str">
            <v>中間検査④備考</v>
          </cell>
          <cell r="AP1" t="str">
            <v>確定検査①実施日</v>
          </cell>
          <cell r="AQ1" t="str">
            <v>確定検査①実施場所</v>
          </cell>
          <cell r="AR1" t="str">
            <v>確定検査①担当①</v>
          </cell>
          <cell r="AS1" t="str">
            <v>確定検査①担当②</v>
          </cell>
          <cell r="AT1" t="str">
            <v>確定検査①同行者①</v>
          </cell>
          <cell r="AU1" t="str">
            <v>確定検査①同行者②</v>
          </cell>
          <cell r="AV1" t="str">
            <v>確定検査①指示・確認内容</v>
          </cell>
          <cell r="AW1" t="str">
            <v>確定検査①備考</v>
          </cell>
          <cell r="AX1" t="str">
            <v>確定検査②実施日</v>
          </cell>
          <cell r="AY1" t="str">
            <v>確定検査②実施場所</v>
          </cell>
          <cell r="AZ1" t="str">
            <v>確定検査②担当①</v>
          </cell>
          <cell r="BA1" t="str">
            <v>確定検査②担当②</v>
          </cell>
          <cell r="BB1" t="str">
            <v>確定検査②同行者①</v>
          </cell>
          <cell r="BC1" t="str">
            <v>確定検査②同行者②</v>
          </cell>
          <cell r="BD1" t="str">
            <v>確定検査②指示・確認内容</v>
          </cell>
          <cell r="BE1" t="str">
            <v>確定検査②備考</v>
          </cell>
          <cell r="BF1" t="str">
            <v>確定検査③実施日</v>
          </cell>
          <cell r="BG1" t="str">
            <v>確定検査③実施場所</v>
          </cell>
          <cell r="BH1" t="str">
            <v>確定検査③担当①</v>
          </cell>
          <cell r="BI1" t="str">
            <v>確定検査③担当②</v>
          </cell>
          <cell r="BJ1" t="str">
            <v>確定検査③同行者①</v>
          </cell>
          <cell r="BK1" t="str">
            <v>確定検査③同行者②</v>
          </cell>
          <cell r="BL1" t="str">
            <v>確定検査③指示・確認内容</v>
          </cell>
          <cell r="BM1" t="str">
            <v>確定検査③備考</v>
          </cell>
          <cell r="BN1" t="str">
            <v>確定検査④実施日</v>
          </cell>
          <cell r="BO1" t="str">
            <v>確定検査④実施場所</v>
          </cell>
          <cell r="BP1" t="str">
            <v>確定検査④担当①</v>
          </cell>
          <cell r="BQ1" t="str">
            <v>確定検査④担当②</v>
          </cell>
          <cell r="BR1" t="str">
            <v>確定検査④同行者①</v>
          </cell>
          <cell r="BS1" t="str">
            <v>確定検査④同行者②</v>
          </cell>
          <cell r="BT1" t="str">
            <v>確定検査④指示・確認内容</v>
          </cell>
          <cell r="BU1" t="str">
            <v>確定検査④備考</v>
          </cell>
        </row>
        <row r="7">
          <cell r="A7" t="str">
            <v>10000</v>
          </cell>
          <cell r="B7">
            <v>1</v>
          </cell>
          <cell r="C7">
            <v>0</v>
          </cell>
          <cell r="D7" t="str">
            <v>A</v>
          </cell>
          <cell r="E7" t="str">
            <v>一次</v>
          </cell>
          <cell r="F7" t="str">
            <v>藤倉ゴム工業株式会社</v>
          </cell>
          <cell r="G7" t="str">
            <v>加須工場新設（ 練りゴム、ゴム部品プレス成形工場） によるサプライチェーンの強化事業</v>
          </cell>
          <cell r="J7" t="str">
            <v/>
          </cell>
          <cell r="K7" t="str">
            <v/>
          </cell>
          <cell r="L7" t="str">
            <v/>
          </cell>
          <cell r="M7" t="str">
            <v/>
          </cell>
          <cell r="N7" t="str">
            <v/>
          </cell>
          <cell r="O7" t="str">
            <v/>
          </cell>
          <cell r="P7" t="str">
            <v/>
          </cell>
          <cell r="Q7" t="str">
            <v/>
          </cell>
        </row>
        <row r="8">
          <cell r="A8" t="str">
            <v>30000</v>
          </cell>
          <cell r="B8">
            <v>3</v>
          </cell>
          <cell r="C8">
            <v>0</v>
          </cell>
          <cell r="D8" t="str">
            <v>B</v>
          </cell>
          <cell r="E8" t="str">
            <v>一次</v>
          </cell>
          <cell r="F8" t="str">
            <v>オートモーティブエナジーサプライ株式会社</v>
          </cell>
          <cell r="G8" t="str">
            <v>ハイブリッド自動車リチウムイオンバッテリー生産設備導入事業</v>
          </cell>
          <cell r="J8" t="str">
            <v/>
          </cell>
          <cell r="K8" t="str">
            <v/>
          </cell>
          <cell r="L8" t="str">
            <v/>
          </cell>
          <cell r="M8" t="str">
            <v/>
          </cell>
          <cell r="N8" t="str">
            <v/>
          </cell>
          <cell r="O8" t="str">
            <v/>
          </cell>
          <cell r="P8" t="str">
            <v/>
          </cell>
          <cell r="Q8" t="str">
            <v/>
          </cell>
          <cell r="S8" t="str">
            <v/>
          </cell>
        </row>
        <row r="9">
          <cell r="A9" t="str">
            <v>60000</v>
          </cell>
          <cell r="B9">
            <v>6</v>
          </cell>
          <cell r="C9">
            <v>0</v>
          </cell>
          <cell r="D9" t="str">
            <v>A</v>
          </cell>
          <cell r="E9" t="str">
            <v>一次</v>
          </cell>
          <cell r="F9" t="str">
            <v>株式会社リコー</v>
          </cell>
          <cell r="G9" t="str">
            <v>重合トナーの製造設備の導入</v>
          </cell>
          <cell r="J9" t="str">
            <v/>
          </cell>
          <cell r="K9" t="str">
            <v/>
          </cell>
          <cell r="L9" t="str">
            <v/>
          </cell>
          <cell r="M9" t="str">
            <v/>
          </cell>
          <cell r="N9" t="str">
            <v/>
          </cell>
          <cell r="O9" t="str">
            <v/>
          </cell>
          <cell r="P9" t="str">
            <v/>
          </cell>
          <cell r="Q9" t="str">
            <v/>
          </cell>
        </row>
        <row r="10">
          <cell r="A10" t="str">
            <v>60001</v>
          </cell>
          <cell r="B10">
            <v>6</v>
          </cell>
          <cell r="C10">
            <v>1</v>
          </cell>
          <cell r="D10" t="str">
            <v>A</v>
          </cell>
          <cell r="E10" t="str">
            <v>一次</v>
          </cell>
          <cell r="F10" t="str">
            <v>東北リコー株式会社</v>
          </cell>
          <cell r="G10" t="str">
            <v>重合トナーの製造設備の導入</v>
          </cell>
          <cell r="J10" t="str">
            <v/>
          </cell>
          <cell r="K10" t="str">
            <v/>
          </cell>
          <cell r="L10" t="str">
            <v/>
          </cell>
          <cell r="M10" t="str">
            <v/>
          </cell>
          <cell r="N10" t="str">
            <v/>
          </cell>
          <cell r="O10" t="str">
            <v/>
          </cell>
          <cell r="P10" t="str">
            <v/>
          </cell>
          <cell r="Q10" t="str">
            <v/>
          </cell>
        </row>
        <row r="11">
          <cell r="A11" t="str">
            <v>70000</v>
          </cell>
          <cell r="B11">
            <v>7</v>
          </cell>
          <cell r="C11">
            <v>0</v>
          </cell>
          <cell r="D11" t="str">
            <v>A</v>
          </cell>
          <cell r="E11" t="str">
            <v>一次</v>
          </cell>
          <cell r="F11" t="str">
            <v>昭和電工株式会社</v>
          </cell>
          <cell r="G11" t="str">
            <v>パワー半導体SiCウェハ事業</v>
          </cell>
          <cell r="J11" t="str">
            <v/>
          </cell>
          <cell r="K11" t="str">
            <v/>
          </cell>
          <cell r="L11" t="str">
            <v/>
          </cell>
          <cell r="M11" t="str">
            <v/>
          </cell>
          <cell r="N11" t="str">
            <v/>
          </cell>
          <cell r="O11" t="str">
            <v/>
          </cell>
          <cell r="P11" t="str">
            <v/>
          </cell>
          <cell r="Q11" t="str">
            <v/>
          </cell>
        </row>
        <row r="12">
          <cell r="A12" t="str">
            <v>80000</v>
          </cell>
          <cell r="B12">
            <v>8</v>
          </cell>
          <cell r="C12">
            <v>0</v>
          </cell>
          <cell r="D12" t="str">
            <v>B</v>
          </cell>
          <cell r="E12" t="str">
            <v>一次</v>
          </cell>
          <cell r="F12" t="str">
            <v>パナソニック株式会社</v>
          </cell>
          <cell r="G12" t="str">
            <v>新規ディスプレイ用デバイスの量産</v>
          </cell>
          <cell r="J12" t="str">
            <v/>
          </cell>
          <cell r="K12" t="str">
            <v/>
          </cell>
          <cell r="L12" t="str">
            <v/>
          </cell>
          <cell r="M12" t="str">
            <v/>
          </cell>
          <cell r="N12" t="str">
            <v/>
          </cell>
          <cell r="O12" t="str">
            <v/>
          </cell>
          <cell r="P12" t="str">
            <v/>
          </cell>
          <cell r="Q12" t="str">
            <v/>
          </cell>
        </row>
        <row r="13">
          <cell r="A13" t="str">
            <v>90000</v>
          </cell>
          <cell r="B13">
            <v>9</v>
          </cell>
          <cell r="C13">
            <v>0</v>
          </cell>
          <cell r="D13" t="str">
            <v>A</v>
          </cell>
          <cell r="E13" t="str">
            <v>一次</v>
          </cell>
          <cell r="F13" t="str">
            <v>セーレン株式会社</v>
          </cell>
          <cell r="G13" t="str">
            <v>省エネ・高速型インクジェット染色設備と前後処理装置の導入</v>
          </cell>
          <cell r="J13" t="str">
            <v/>
          </cell>
          <cell r="K13" t="str">
            <v/>
          </cell>
          <cell r="L13" t="str">
            <v/>
          </cell>
          <cell r="M13" t="str">
            <v/>
          </cell>
          <cell r="N13" t="str">
            <v/>
          </cell>
          <cell r="O13" t="str">
            <v/>
          </cell>
          <cell r="P13" t="str">
            <v/>
          </cell>
          <cell r="Q13" t="str">
            <v/>
          </cell>
        </row>
        <row r="14">
          <cell r="A14" t="str">
            <v>120000</v>
          </cell>
          <cell r="B14">
            <v>12</v>
          </cell>
          <cell r="C14">
            <v>0</v>
          </cell>
          <cell r="D14" t="str">
            <v>A</v>
          </cell>
          <cell r="E14" t="str">
            <v>一次</v>
          </cell>
          <cell r="F14" t="str">
            <v>岡村製油株式会社</v>
          </cell>
          <cell r="G14" t="str">
            <v>長鎖二塩基酸類を製造する新工場の建設</v>
          </cell>
          <cell r="J14" t="str">
            <v/>
          </cell>
          <cell r="K14" t="str">
            <v/>
          </cell>
          <cell r="L14" t="str">
            <v/>
          </cell>
          <cell r="M14" t="str">
            <v/>
          </cell>
          <cell r="N14" t="str">
            <v/>
          </cell>
          <cell r="O14" t="str">
            <v/>
          </cell>
          <cell r="P14" t="str">
            <v/>
          </cell>
          <cell r="Q14" t="str">
            <v/>
          </cell>
        </row>
        <row r="15">
          <cell r="A15" t="str">
            <v>130000</v>
          </cell>
          <cell r="B15">
            <v>13</v>
          </cell>
          <cell r="C15">
            <v>0</v>
          </cell>
          <cell r="D15" t="str">
            <v>A</v>
          </cell>
          <cell r="E15" t="str">
            <v>一次</v>
          </cell>
          <cell r="F15" t="str">
            <v>デュポン帝人アドバンスドペーパー株式会社</v>
          </cell>
          <cell r="G15" t="str">
            <v>ノーメックス®紙製造設備生産性改良工事</v>
          </cell>
          <cell r="J15" t="str">
            <v/>
          </cell>
          <cell r="K15" t="str">
            <v/>
          </cell>
          <cell r="L15" t="str">
            <v/>
          </cell>
          <cell r="M15" t="str">
            <v/>
          </cell>
          <cell r="N15" t="str">
            <v/>
          </cell>
          <cell r="O15" t="str">
            <v/>
          </cell>
          <cell r="P15" t="str">
            <v/>
          </cell>
          <cell r="Q15" t="str">
            <v/>
          </cell>
        </row>
        <row r="16">
          <cell r="A16" t="str">
            <v>130001</v>
          </cell>
          <cell r="B16">
            <v>13</v>
          </cell>
          <cell r="C16">
            <v>1</v>
          </cell>
          <cell r="D16" t="str">
            <v>A</v>
          </cell>
          <cell r="E16" t="str">
            <v>一次</v>
          </cell>
          <cell r="F16" t="str">
            <v>日本製紙パピリア株式会社</v>
          </cell>
          <cell r="G16" t="str">
            <v>ノーメックス®紙製造設備生産性改良工事</v>
          </cell>
          <cell r="J16" t="str">
            <v/>
          </cell>
          <cell r="K16" t="str">
            <v/>
          </cell>
          <cell r="L16" t="str">
            <v/>
          </cell>
          <cell r="M16" t="str">
            <v/>
          </cell>
          <cell r="N16" t="str">
            <v/>
          </cell>
          <cell r="O16" t="str">
            <v/>
          </cell>
          <cell r="P16" t="str">
            <v/>
          </cell>
          <cell r="Q16" t="str">
            <v/>
          </cell>
        </row>
        <row r="17">
          <cell r="A17" t="str">
            <v>140000</v>
          </cell>
          <cell r="B17">
            <v>14</v>
          </cell>
          <cell r="C17">
            <v>0</v>
          </cell>
          <cell r="D17" t="str">
            <v>A</v>
          </cell>
          <cell r="E17" t="str">
            <v>一次</v>
          </cell>
          <cell r="F17" t="str">
            <v>富山薬品工業株式会社</v>
          </cell>
          <cell r="G17" t="str">
            <v>高純度特殊化学薬品のサプライチェーン復旧事業</v>
          </cell>
          <cell r="J17" t="str">
            <v/>
          </cell>
          <cell r="K17" t="str">
            <v/>
          </cell>
          <cell r="L17" t="str">
            <v/>
          </cell>
          <cell r="M17" t="str">
            <v/>
          </cell>
          <cell r="N17" t="str">
            <v/>
          </cell>
          <cell r="O17" t="str">
            <v/>
          </cell>
          <cell r="P17" t="str">
            <v/>
          </cell>
          <cell r="Q17" t="str">
            <v/>
          </cell>
        </row>
        <row r="18">
          <cell r="A18" t="str">
            <v>160000</v>
          </cell>
          <cell r="B18">
            <v>16</v>
          </cell>
          <cell r="C18">
            <v>0</v>
          </cell>
          <cell r="D18" t="str">
            <v>B</v>
          </cell>
          <cell r="E18" t="str">
            <v>一次</v>
          </cell>
          <cell r="F18" t="str">
            <v>旭鍍金工業株式会社</v>
          </cell>
          <cell r="G18" t="str">
            <v>ＨＥＶ円筒缶用のニッケルめっき加工</v>
          </cell>
          <cell r="J18" t="str">
            <v/>
          </cell>
          <cell r="K18" t="str">
            <v/>
          </cell>
          <cell r="L18" t="str">
            <v/>
          </cell>
          <cell r="M18" t="str">
            <v/>
          </cell>
          <cell r="N18" t="str">
            <v/>
          </cell>
          <cell r="O18" t="str">
            <v/>
          </cell>
          <cell r="P18" t="str">
            <v/>
          </cell>
          <cell r="Q18" t="str">
            <v/>
          </cell>
        </row>
        <row r="19">
          <cell r="A19" t="str">
            <v>170000</v>
          </cell>
          <cell r="B19">
            <v>17</v>
          </cell>
          <cell r="C19">
            <v>0</v>
          </cell>
          <cell r="D19" t="str">
            <v>A</v>
          </cell>
          <cell r="E19" t="str">
            <v>一次</v>
          </cell>
          <cell r="F19" t="str">
            <v>東邦チタニウム株式会社</v>
          </cell>
          <cell r="G19" t="str">
            <v>「DCｽﾗﾌﾞ®製造のためのﾁﾀﾝEB溶解炉の設置」</v>
          </cell>
          <cell r="J19" t="str">
            <v/>
          </cell>
          <cell r="K19" t="str">
            <v/>
          </cell>
          <cell r="L19" t="str">
            <v/>
          </cell>
          <cell r="M19" t="str">
            <v/>
          </cell>
          <cell r="N19" t="str">
            <v/>
          </cell>
          <cell r="O19" t="str">
            <v/>
          </cell>
          <cell r="P19" t="str">
            <v/>
          </cell>
          <cell r="Q19" t="str">
            <v/>
          </cell>
        </row>
        <row r="20">
          <cell r="A20" t="str">
            <v>180000</v>
          </cell>
          <cell r="B20">
            <v>18</v>
          </cell>
          <cell r="C20">
            <v>0</v>
          </cell>
          <cell r="D20" t="str">
            <v>A</v>
          </cell>
          <cell r="E20" t="str">
            <v>一次</v>
          </cell>
          <cell r="F20" t="str">
            <v>古川エヌ・デー・ケー株式会社</v>
          </cell>
          <cell r="G20" t="str">
            <v>水晶複屈折板生産設備一式設置事業</v>
          </cell>
          <cell r="J20" t="str">
            <v/>
          </cell>
          <cell r="K20" t="str">
            <v/>
          </cell>
          <cell r="L20" t="str">
            <v/>
          </cell>
          <cell r="M20" t="str">
            <v/>
          </cell>
          <cell r="N20" t="str">
            <v/>
          </cell>
          <cell r="O20" t="str">
            <v/>
          </cell>
          <cell r="P20" t="str">
            <v/>
          </cell>
          <cell r="Q20" t="str">
            <v/>
          </cell>
        </row>
        <row r="21">
          <cell r="A21" t="str">
            <v>190000</v>
          </cell>
          <cell r="B21">
            <v>19</v>
          </cell>
          <cell r="C21">
            <v>0</v>
          </cell>
          <cell r="D21" t="str">
            <v>A</v>
          </cell>
          <cell r="E21" t="str">
            <v>一次</v>
          </cell>
          <cell r="F21" t="str">
            <v>株式会社オキサイド</v>
          </cell>
          <cell r="G21" t="str">
            <v>我が国初の独創的な単結晶製造ラインの維持・増強</v>
          </cell>
          <cell r="J21" t="str">
            <v/>
          </cell>
          <cell r="K21" t="str">
            <v/>
          </cell>
          <cell r="L21" t="str">
            <v/>
          </cell>
          <cell r="M21" t="str">
            <v/>
          </cell>
          <cell r="N21" t="str">
            <v/>
          </cell>
          <cell r="O21" t="str">
            <v/>
          </cell>
          <cell r="P21" t="str">
            <v/>
          </cell>
          <cell r="Q21" t="str">
            <v/>
          </cell>
        </row>
        <row r="22">
          <cell r="A22" t="str">
            <v>240000</v>
          </cell>
          <cell r="B22">
            <v>24</v>
          </cell>
          <cell r="C22">
            <v>0</v>
          </cell>
          <cell r="D22" t="str">
            <v>B</v>
          </cell>
          <cell r="E22" t="str">
            <v>一次</v>
          </cell>
          <cell r="F22" t="str">
            <v>エイエフティー株式会社</v>
          </cell>
          <cell r="G22" t="str">
            <v>自動車の軽量化＆ 低燃費化を目指すプラスチック内外装部品の開発、および量産のための新工場の建設。</v>
          </cell>
          <cell r="J22" t="str">
            <v/>
          </cell>
          <cell r="K22" t="str">
            <v/>
          </cell>
          <cell r="L22" t="str">
            <v/>
          </cell>
          <cell r="M22" t="str">
            <v/>
          </cell>
          <cell r="N22" t="str">
            <v/>
          </cell>
          <cell r="O22" t="str">
            <v/>
          </cell>
          <cell r="P22" t="str">
            <v/>
          </cell>
          <cell r="Q22" t="str">
            <v/>
          </cell>
        </row>
        <row r="23">
          <cell r="A23" t="str">
            <v>250000</v>
          </cell>
          <cell r="B23">
            <v>25</v>
          </cell>
          <cell r="C23">
            <v>0</v>
          </cell>
          <cell r="D23" t="str">
            <v>B</v>
          </cell>
          <cell r="E23" t="str">
            <v>一次</v>
          </cell>
          <cell r="F23" t="str">
            <v>淀川ヒューテック株式会社</v>
          </cell>
          <cell r="G23" t="str">
            <v>車載用L i B（ リチウムイオンバッテリー） シール材</v>
          </cell>
          <cell r="J23" t="str">
            <v/>
          </cell>
          <cell r="K23" t="str">
            <v/>
          </cell>
          <cell r="L23" t="str">
            <v/>
          </cell>
          <cell r="M23" t="str">
            <v/>
          </cell>
          <cell r="N23" t="str">
            <v/>
          </cell>
          <cell r="O23" t="str">
            <v/>
          </cell>
          <cell r="P23" t="str">
            <v/>
          </cell>
          <cell r="Q23" t="str">
            <v/>
          </cell>
        </row>
        <row r="24">
          <cell r="A24" t="str">
            <v>270000</v>
          </cell>
          <cell r="B24">
            <v>27</v>
          </cell>
          <cell r="C24">
            <v>0</v>
          </cell>
          <cell r="D24" t="str">
            <v>A</v>
          </cell>
          <cell r="E24" t="str">
            <v>一次</v>
          </cell>
          <cell r="F24" t="str">
            <v>JX日鉱日石金属株式会社</v>
          </cell>
          <cell r="G24" t="str">
            <v>ITOスクラップ精製設備の設置</v>
          </cell>
          <cell r="J24" t="str">
            <v/>
          </cell>
          <cell r="K24" t="str">
            <v/>
          </cell>
          <cell r="L24" t="str">
            <v/>
          </cell>
          <cell r="M24" t="str">
            <v/>
          </cell>
          <cell r="N24" t="str">
            <v/>
          </cell>
          <cell r="O24" t="str">
            <v/>
          </cell>
          <cell r="P24" t="str">
            <v/>
          </cell>
          <cell r="Q24" t="str">
            <v/>
          </cell>
        </row>
        <row r="25">
          <cell r="A25" t="str">
            <v>280000</v>
          </cell>
          <cell r="B25">
            <v>28</v>
          </cell>
          <cell r="C25">
            <v>0</v>
          </cell>
          <cell r="D25" t="str">
            <v>A</v>
          </cell>
          <cell r="E25" t="str">
            <v>一次</v>
          </cell>
          <cell r="F25" t="str">
            <v>JX日鉱日石金属株式会社</v>
          </cell>
          <cell r="G25" t="str">
            <v>極薄電解銅箔の製造設備増強</v>
          </cell>
          <cell r="J25" t="str">
            <v/>
          </cell>
          <cell r="K25" t="str">
            <v/>
          </cell>
          <cell r="L25" t="str">
            <v/>
          </cell>
          <cell r="M25" t="str">
            <v/>
          </cell>
          <cell r="N25" t="str">
            <v/>
          </cell>
          <cell r="O25" t="str">
            <v/>
          </cell>
          <cell r="P25" t="str">
            <v/>
          </cell>
          <cell r="Q25" t="str">
            <v/>
          </cell>
        </row>
        <row r="26">
          <cell r="A26" t="str">
            <v>290000</v>
          </cell>
          <cell r="B26">
            <v>29</v>
          </cell>
          <cell r="C26">
            <v>0</v>
          </cell>
          <cell r="D26" t="str">
            <v>A</v>
          </cell>
          <cell r="E26" t="str">
            <v>一次</v>
          </cell>
          <cell r="F26" t="str">
            <v>エプソンアトミックス株式会社</v>
          </cell>
          <cell r="G26" t="str">
            <v>金属微細粉末製造工場（新工場）の増設</v>
          </cell>
          <cell r="J26" t="str">
            <v/>
          </cell>
          <cell r="K26" t="str">
            <v/>
          </cell>
          <cell r="L26" t="str">
            <v/>
          </cell>
          <cell r="M26" t="str">
            <v/>
          </cell>
          <cell r="N26" t="str">
            <v/>
          </cell>
          <cell r="O26" t="str">
            <v/>
          </cell>
          <cell r="P26" t="str">
            <v/>
          </cell>
          <cell r="Q26" t="str">
            <v/>
          </cell>
        </row>
        <row r="27">
          <cell r="A27" t="str">
            <v>310000</v>
          </cell>
          <cell r="B27">
            <v>31</v>
          </cell>
          <cell r="C27">
            <v>0</v>
          </cell>
          <cell r="D27" t="str">
            <v>B</v>
          </cell>
          <cell r="E27" t="str">
            <v>一次</v>
          </cell>
          <cell r="F27" t="str">
            <v>JX日鉱日石金属株式会社</v>
          </cell>
          <cell r="G27" t="str">
            <v>リチウムイオン電池用正極材関連設備の設置</v>
          </cell>
          <cell r="J27" t="str">
            <v/>
          </cell>
          <cell r="K27" t="str">
            <v/>
          </cell>
          <cell r="L27" t="str">
            <v/>
          </cell>
          <cell r="M27" t="str">
            <v/>
          </cell>
          <cell r="N27" t="str">
            <v/>
          </cell>
          <cell r="O27" t="str">
            <v/>
          </cell>
          <cell r="P27" t="str">
            <v/>
          </cell>
          <cell r="Q27" t="str">
            <v/>
          </cell>
        </row>
        <row r="28">
          <cell r="A28" t="str">
            <v>390000</v>
          </cell>
          <cell r="B28">
            <v>39</v>
          </cell>
          <cell r="C28">
            <v>0</v>
          </cell>
          <cell r="D28" t="str">
            <v>B</v>
          </cell>
          <cell r="E28" t="str">
            <v>一次</v>
          </cell>
          <cell r="F28" t="str">
            <v>小島プレス工業株式会社</v>
          </cell>
          <cell r="G28" t="str">
            <v>ハイブリッド車搭載インバータ用次世代コンデンサユニット製造ライン整備</v>
          </cell>
          <cell r="J28" t="str">
            <v/>
          </cell>
          <cell r="K28" t="str">
            <v/>
          </cell>
          <cell r="L28" t="str">
            <v/>
          </cell>
          <cell r="M28" t="str">
            <v/>
          </cell>
          <cell r="N28" t="str">
            <v/>
          </cell>
          <cell r="O28" t="str">
            <v/>
          </cell>
          <cell r="P28" t="str">
            <v/>
          </cell>
          <cell r="Q28" t="str">
            <v/>
          </cell>
        </row>
        <row r="29">
          <cell r="A29" t="str">
            <v>450000</v>
          </cell>
          <cell r="B29">
            <v>45</v>
          </cell>
          <cell r="C29">
            <v>0</v>
          </cell>
          <cell r="D29" t="str">
            <v>A</v>
          </cell>
          <cell r="E29" t="str">
            <v>一次</v>
          </cell>
          <cell r="F29" t="str">
            <v>東ソー株式会社</v>
          </cell>
          <cell r="G29" t="str">
            <v>ハイシリカゼオライト製造設備の能力増強</v>
          </cell>
          <cell r="J29" t="str">
            <v/>
          </cell>
          <cell r="K29" t="str">
            <v/>
          </cell>
          <cell r="L29" t="str">
            <v/>
          </cell>
          <cell r="M29" t="str">
            <v/>
          </cell>
          <cell r="N29" t="str">
            <v/>
          </cell>
          <cell r="O29" t="str">
            <v/>
          </cell>
          <cell r="P29" t="str">
            <v/>
          </cell>
          <cell r="Q29" t="str">
            <v/>
          </cell>
        </row>
        <row r="30">
          <cell r="A30" t="str">
            <v>470000</v>
          </cell>
          <cell r="B30">
            <v>47</v>
          </cell>
          <cell r="C30">
            <v>0</v>
          </cell>
          <cell r="D30" t="str">
            <v>A</v>
          </cell>
          <cell r="E30" t="str">
            <v>一次</v>
          </cell>
          <cell r="F30" t="str">
            <v>AGC若狭化学株式会社</v>
          </cell>
          <cell r="G30" t="str">
            <v>新規農薬製造プラント建設</v>
          </cell>
          <cell r="J30" t="str">
            <v/>
          </cell>
          <cell r="K30" t="str">
            <v/>
          </cell>
          <cell r="L30" t="str">
            <v/>
          </cell>
          <cell r="M30" t="str">
            <v/>
          </cell>
          <cell r="N30" t="str">
            <v/>
          </cell>
          <cell r="O30" t="str">
            <v/>
          </cell>
          <cell r="P30" t="str">
            <v/>
          </cell>
          <cell r="Q30" t="str">
            <v/>
          </cell>
        </row>
        <row r="31">
          <cell r="A31" t="str">
            <v>510000</v>
          </cell>
          <cell r="B31">
            <v>51</v>
          </cell>
          <cell r="C31">
            <v>0</v>
          </cell>
          <cell r="D31" t="str">
            <v>B</v>
          </cell>
          <cell r="E31" t="str">
            <v>一次</v>
          </cell>
          <cell r="F31" t="str">
            <v>テルモ山口株式会社</v>
          </cell>
          <cell r="G31" t="str">
            <v>医薬品・医療機器分野の高付加価値製品（薬剤充填済みのシリンジ、カテーテル等）の競争力向上事業</v>
          </cell>
          <cell r="J31" t="str">
            <v/>
          </cell>
          <cell r="K31" t="str">
            <v/>
          </cell>
          <cell r="L31" t="str">
            <v/>
          </cell>
          <cell r="M31" t="str">
            <v/>
          </cell>
          <cell r="N31" t="str">
            <v/>
          </cell>
          <cell r="O31" t="str">
            <v/>
          </cell>
          <cell r="P31" t="str">
            <v/>
          </cell>
          <cell r="Q31" t="str">
            <v/>
          </cell>
        </row>
        <row r="32">
          <cell r="A32" t="str">
            <v>540000</v>
          </cell>
          <cell r="B32">
            <v>54</v>
          </cell>
          <cell r="C32">
            <v>0</v>
          </cell>
          <cell r="D32" t="str">
            <v>A</v>
          </cell>
          <cell r="E32" t="str">
            <v>一次</v>
          </cell>
          <cell r="F32" t="str">
            <v>日本ケミコン株式会社</v>
          </cell>
          <cell r="G32" t="str">
            <v>アルミニウム電極箔エッチング加工設備の増設</v>
          </cell>
          <cell r="J32" t="str">
            <v/>
          </cell>
          <cell r="K32" t="str">
            <v/>
          </cell>
          <cell r="L32" t="str">
            <v/>
          </cell>
          <cell r="M32" t="str">
            <v/>
          </cell>
          <cell r="N32" t="str">
            <v/>
          </cell>
          <cell r="O32" t="str">
            <v/>
          </cell>
          <cell r="P32" t="str">
            <v/>
          </cell>
          <cell r="Q32" t="str">
            <v/>
          </cell>
        </row>
        <row r="33">
          <cell r="A33" t="str">
            <v>550000</v>
          </cell>
          <cell r="B33">
            <v>55</v>
          </cell>
          <cell r="C33">
            <v>0</v>
          </cell>
          <cell r="D33" t="str">
            <v>B</v>
          </cell>
          <cell r="E33" t="str">
            <v>一次</v>
          </cell>
          <cell r="F33" t="str">
            <v>日立ビークルエナジー株式会社</v>
          </cell>
          <cell r="G33" t="str">
            <v>ハイブリッド電気自動車用リチウムイオン二次電池量産ラインの増設
及び、新型リチウムイオン二次電池量産ラインの新設</v>
          </cell>
          <cell r="J33" t="str">
            <v/>
          </cell>
          <cell r="K33" t="str">
            <v/>
          </cell>
          <cell r="L33" t="str">
            <v/>
          </cell>
          <cell r="M33" t="str">
            <v/>
          </cell>
          <cell r="N33" t="str">
            <v/>
          </cell>
          <cell r="O33" t="str">
            <v/>
          </cell>
          <cell r="P33" t="str">
            <v/>
          </cell>
          <cell r="Q33" t="str">
            <v/>
          </cell>
        </row>
        <row r="34">
          <cell r="A34" t="str">
            <v>570000</v>
          </cell>
          <cell r="B34">
            <v>57</v>
          </cell>
          <cell r="C34">
            <v>0</v>
          </cell>
          <cell r="D34" t="str">
            <v>B</v>
          </cell>
          <cell r="E34" t="str">
            <v>一次</v>
          </cell>
          <cell r="F34" t="str">
            <v>並木精密宝石株式会社</v>
          </cell>
          <cell r="G34" t="str">
            <v>大口径ｻﾌｧｲｱ基板の製造力強化</v>
          </cell>
          <cell r="J34" t="str">
            <v/>
          </cell>
          <cell r="K34" t="str">
            <v/>
          </cell>
          <cell r="L34" t="str">
            <v/>
          </cell>
          <cell r="M34" t="str">
            <v/>
          </cell>
          <cell r="N34" t="str">
            <v/>
          </cell>
          <cell r="O34" t="str">
            <v/>
          </cell>
          <cell r="P34" t="str">
            <v/>
          </cell>
          <cell r="Q34" t="str">
            <v/>
          </cell>
        </row>
        <row r="35">
          <cell r="A35" t="str">
            <v>600000</v>
          </cell>
          <cell r="B35">
            <v>60</v>
          </cell>
          <cell r="C35">
            <v>0</v>
          </cell>
          <cell r="D35" t="str">
            <v>B</v>
          </cell>
          <cell r="E35" t="str">
            <v>一次</v>
          </cell>
          <cell r="F35" t="str">
            <v>東レ株式会社</v>
          </cell>
          <cell r="G35" t="str">
            <v>炭素繊維製造設備の建設・設置</v>
          </cell>
          <cell r="J35" t="str">
            <v/>
          </cell>
          <cell r="K35" t="str">
            <v/>
          </cell>
          <cell r="L35" t="str">
            <v/>
          </cell>
          <cell r="M35" t="str">
            <v/>
          </cell>
          <cell r="N35" t="str">
            <v/>
          </cell>
          <cell r="O35" t="str">
            <v/>
          </cell>
          <cell r="P35" t="str">
            <v/>
          </cell>
          <cell r="Q35" t="str">
            <v/>
          </cell>
        </row>
        <row r="36">
          <cell r="A36" t="str">
            <v>610000</v>
          </cell>
          <cell r="B36">
            <v>61</v>
          </cell>
          <cell r="C36">
            <v>0</v>
          </cell>
          <cell r="D36" t="str">
            <v>A</v>
          </cell>
          <cell r="E36" t="str">
            <v>一次</v>
          </cell>
          <cell r="F36" t="str">
            <v>中國工業株式会社</v>
          </cell>
          <cell r="G36" t="str">
            <v>チタン広幅薄板製品供給基盤の整備による国内チタン事業競争力の強化およびチタン製品供給安定化</v>
          </cell>
          <cell r="J36" t="str">
            <v/>
          </cell>
          <cell r="K36" t="str">
            <v/>
          </cell>
          <cell r="L36" t="str">
            <v/>
          </cell>
          <cell r="M36" t="str">
            <v/>
          </cell>
          <cell r="N36" t="str">
            <v/>
          </cell>
          <cell r="O36" t="str">
            <v/>
          </cell>
          <cell r="P36" t="str">
            <v/>
          </cell>
          <cell r="Q36" t="str">
            <v/>
          </cell>
        </row>
        <row r="37">
          <cell r="A37" t="str">
            <v>620000</v>
          </cell>
          <cell r="B37">
            <v>62</v>
          </cell>
          <cell r="C37">
            <v>0</v>
          </cell>
          <cell r="D37" t="str">
            <v>B</v>
          </cell>
          <cell r="E37" t="str">
            <v>一次</v>
          </cell>
          <cell r="F37" t="str">
            <v>日本メディカルプロダクツ株式会社</v>
          </cell>
          <cell r="G37" t="str">
            <v>医療用キット製品製造工場建設事業</v>
          </cell>
          <cell r="J37" t="str">
            <v/>
          </cell>
          <cell r="K37" t="str">
            <v/>
          </cell>
          <cell r="L37" t="str">
            <v/>
          </cell>
          <cell r="M37" t="str">
            <v/>
          </cell>
          <cell r="N37" t="str">
            <v/>
          </cell>
          <cell r="O37" t="str">
            <v/>
          </cell>
          <cell r="P37" t="str">
            <v/>
          </cell>
          <cell r="Q37" t="str">
            <v/>
          </cell>
        </row>
        <row r="38">
          <cell r="A38" t="str">
            <v>630000</v>
          </cell>
          <cell r="B38">
            <v>63</v>
          </cell>
          <cell r="C38">
            <v>0</v>
          </cell>
          <cell r="D38" t="str">
            <v>A</v>
          </cell>
          <cell r="E38" t="str">
            <v>一次</v>
          </cell>
          <cell r="F38" t="str">
            <v>JX日鉱日石金属株式会社</v>
          </cell>
          <cell r="G38" t="str">
            <v>高機能伸銅品の製造設備増強</v>
          </cell>
          <cell r="J38" t="str">
            <v/>
          </cell>
          <cell r="K38" t="str">
            <v/>
          </cell>
          <cell r="L38" t="str">
            <v/>
          </cell>
          <cell r="M38" t="str">
            <v/>
          </cell>
          <cell r="N38" t="str">
            <v/>
          </cell>
          <cell r="O38" t="str">
            <v/>
          </cell>
          <cell r="P38" t="str">
            <v/>
          </cell>
          <cell r="Q38" t="str">
            <v/>
          </cell>
        </row>
        <row r="39">
          <cell r="A39" t="str">
            <v>700000</v>
          </cell>
          <cell r="B39">
            <v>70</v>
          </cell>
          <cell r="C39">
            <v>0</v>
          </cell>
          <cell r="D39" t="str">
            <v>A</v>
          </cell>
          <cell r="E39" t="str">
            <v>一次</v>
          </cell>
          <cell r="F39" t="str">
            <v>住友ベークライト株式会社</v>
          </cell>
          <cell r="G39" t="str">
            <v>最先端モバイルデバイス向け半導体パッケージ基板材料の量産設備設置</v>
          </cell>
          <cell r="J39" t="str">
            <v/>
          </cell>
          <cell r="K39" t="str">
            <v/>
          </cell>
          <cell r="L39" t="str">
            <v/>
          </cell>
          <cell r="M39" t="str">
            <v/>
          </cell>
          <cell r="N39" t="str">
            <v/>
          </cell>
          <cell r="O39" t="str">
            <v/>
          </cell>
          <cell r="P39" t="str">
            <v/>
          </cell>
          <cell r="Q39" t="str">
            <v/>
          </cell>
        </row>
        <row r="40">
          <cell r="A40" t="str">
            <v>740000</v>
          </cell>
          <cell r="B40">
            <v>74</v>
          </cell>
          <cell r="C40">
            <v>0</v>
          </cell>
          <cell r="D40" t="str">
            <v>A</v>
          </cell>
          <cell r="E40" t="str">
            <v>一次</v>
          </cell>
          <cell r="F40" t="str">
            <v>大垣精工株式会社</v>
          </cell>
          <cell r="G40" t="str">
            <v>「環境保全用触媒担体製造用金型における国内生産拠点の競争力強化」</v>
          </cell>
          <cell r="J40" t="str">
            <v/>
          </cell>
          <cell r="K40" t="str">
            <v/>
          </cell>
          <cell r="L40" t="str">
            <v/>
          </cell>
          <cell r="M40" t="str">
            <v/>
          </cell>
          <cell r="N40" t="str">
            <v/>
          </cell>
          <cell r="O40" t="str">
            <v/>
          </cell>
          <cell r="P40" t="str">
            <v/>
          </cell>
          <cell r="Q40" t="str">
            <v/>
          </cell>
        </row>
        <row r="41">
          <cell r="A41" t="str">
            <v>750000</v>
          </cell>
          <cell r="B41">
            <v>75</v>
          </cell>
          <cell r="C41">
            <v>0</v>
          </cell>
          <cell r="D41" t="str">
            <v>A</v>
          </cell>
          <cell r="E41" t="str">
            <v>一次</v>
          </cell>
          <cell r="F41" t="str">
            <v>株式会社ニフコ</v>
          </cell>
          <cell r="G41" t="str">
            <v>宇都宮工場の設備増強</v>
          </cell>
          <cell r="J41" t="str">
            <v/>
          </cell>
          <cell r="K41" t="str">
            <v/>
          </cell>
          <cell r="L41" t="str">
            <v/>
          </cell>
          <cell r="M41" t="str">
            <v/>
          </cell>
          <cell r="N41" t="str">
            <v/>
          </cell>
          <cell r="O41" t="str">
            <v/>
          </cell>
          <cell r="P41" t="str">
            <v/>
          </cell>
          <cell r="Q41" t="str">
            <v/>
          </cell>
        </row>
        <row r="42">
          <cell r="A42" t="str">
            <v>760000</v>
          </cell>
          <cell r="B42">
            <v>76</v>
          </cell>
          <cell r="C42">
            <v>0</v>
          </cell>
          <cell r="D42" t="str">
            <v>A</v>
          </cell>
          <cell r="E42" t="str">
            <v>一次</v>
          </cell>
          <cell r="F42" t="str">
            <v>株式会社オーピーシー</v>
          </cell>
          <cell r="G42" t="str">
            <v>ダイヤモンドタイル加工ライン増設事業</v>
          </cell>
          <cell r="J42" t="str">
            <v/>
          </cell>
          <cell r="K42" t="str">
            <v/>
          </cell>
          <cell r="L42" t="str">
            <v/>
          </cell>
          <cell r="M42" t="str">
            <v/>
          </cell>
          <cell r="N42" t="str">
            <v/>
          </cell>
          <cell r="O42" t="str">
            <v/>
          </cell>
          <cell r="P42" t="str">
            <v/>
          </cell>
          <cell r="Q42" t="str">
            <v/>
          </cell>
        </row>
        <row r="43">
          <cell r="A43" t="str">
            <v>790000</v>
          </cell>
          <cell r="B43">
            <v>79</v>
          </cell>
          <cell r="C43">
            <v>0</v>
          </cell>
          <cell r="D43" t="str">
            <v>A</v>
          </cell>
          <cell r="E43" t="str">
            <v>一次</v>
          </cell>
          <cell r="F43" t="str">
            <v>住友化学株式会社</v>
          </cell>
          <cell r="G43" t="str">
            <v>高機能電子デバイス用ガリウムヒ素系エピタキシャルウエハーの生産能力増強</v>
          </cell>
          <cell r="J43" t="str">
            <v/>
          </cell>
          <cell r="K43" t="str">
            <v/>
          </cell>
          <cell r="L43" t="str">
            <v/>
          </cell>
          <cell r="M43" t="str">
            <v/>
          </cell>
          <cell r="N43" t="str">
            <v/>
          </cell>
          <cell r="O43" t="str">
            <v/>
          </cell>
          <cell r="P43" t="str">
            <v/>
          </cell>
          <cell r="Q43" t="str">
            <v/>
          </cell>
        </row>
        <row r="44">
          <cell r="A44" t="str">
            <v>810000</v>
          </cell>
          <cell r="B44">
            <v>81</v>
          </cell>
          <cell r="C44">
            <v>0</v>
          </cell>
          <cell r="D44" t="str">
            <v>C</v>
          </cell>
          <cell r="E44" t="str">
            <v>一次</v>
          </cell>
          <cell r="F44" t="str">
            <v>廣瀬製紙株式会社</v>
          </cell>
          <cell r="G44" t="str">
            <v>顧客のニーズ対応力及び価格競争力を有する多品種高品質・高生産性機能性素材の製造一貫新工場の建設</v>
          </cell>
          <cell r="J44" t="str">
            <v/>
          </cell>
          <cell r="K44" t="str">
            <v/>
          </cell>
          <cell r="L44" t="str">
            <v/>
          </cell>
          <cell r="M44" t="str">
            <v/>
          </cell>
          <cell r="N44" t="str">
            <v/>
          </cell>
          <cell r="O44" t="str">
            <v/>
          </cell>
          <cell r="P44" t="str">
            <v/>
          </cell>
          <cell r="Q44" t="str">
            <v/>
          </cell>
        </row>
        <row r="45">
          <cell r="A45" t="str">
            <v>810001</v>
          </cell>
          <cell r="B45">
            <v>81</v>
          </cell>
          <cell r="C45">
            <v>1</v>
          </cell>
          <cell r="D45" t="str">
            <v>C</v>
          </cell>
          <cell r="E45" t="str">
            <v>一次</v>
          </cell>
          <cell r="F45" t="str">
            <v>フロンティアヒロセ株式会社</v>
          </cell>
          <cell r="G45" t="str">
            <v>顧客のニーズ対応力及び価格競争力を有する多品種高品質・高生産性機能性素材の製造一貫新工場の建設</v>
          </cell>
          <cell r="J45" t="str">
            <v/>
          </cell>
          <cell r="K45" t="str">
            <v/>
          </cell>
          <cell r="L45" t="str">
            <v/>
          </cell>
          <cell r="M45" t="str">
            <v/>
          </cell>
          <cell r="N45" t="str">
            <v/>
          </cell>
          <cell r="O45" t="str">
            <v/>
          </cell>
          <cell r="P45" t="str">
            <v/>
          </cell>
          <cell r="Q45" t="str">
            <v/>
          </cell>
        </row>
        <row r="46">
          <cell r="A46" t="str">
            <v>810002</v>
          </cell>
          <cell r="B46">
            <v>81</v>
          </cell>
          <cell r="C46">
            <v>2</v>
          </cell>
          <cell r="D46" t="str">
            <v>C</v>
          </cell>
          <cell r="E46" t="str">
            <v>一次</v>
          </cell>
          <cell r="F46" t="str">
            <v>テクノヒロセ株式会社</v>
          </cell>
          <cell r="G46" t="str">
            <v>顧客のニーズ対応力及び価格競争力を有する多品種高品質・高生産性機能性素材の製造一貫新工場の建設</v>
          </cell>
          <cell r="J46" t="str">
            <v/>
          </cell>
          <cell r="K46" t="str">
            <v/>
          </cell>
          <cell r="L46" t="str">
            <v/>
          </cell>
          <cell r="M46" t="str">
            <v/>
          </cell>
          <cell r="N46" t="str">
            <v/>
          </cell>
          <cell r="O46" t="str">
            <v/>
          </cell>
          <cell r="P46" t="str">
            <v/>
          </cell>
          <cell r="Q46" t="str">
            <v/>
          </cell>
        </row>
        <row r="47">
          <cell r="A47" t="str">
            <v>810003</v>
          </cell>
          <cell r="B47">
            <v>81</v>
          </cell>
          <cell r="C47">
            <v>3</v>
          </cell>
          <cell r="D47" t="str">
            <v>C</v>
          </cell>
          <cell r="E47" t="str">
            <v>一次</v>
          </cell>
          <cell r="F47" t="str">
            <v>帝人ファイバー株式会社</v>
          </cell>
          <cell r="G47" t="str">
            <v>顧客のニーズ対応力及び価格競争力を有する多品種高品質・高生産性機能性素材の製造一貫新工場の建設</v>
          </cell>
          <cell r="J47" t="str">
            <v/>
          </cell>
          <cell r="K47" t="str">
            <v/>
          </cell>
          <cell r="L47" t="str">
            <v/>
          </cell>
          <cell r="M47" t="str">
            <v/>
          </cell>
          <cell r="N47" t="str">
            <v/>
          </cell>
          <cell r="O47" t="str">
            <v/>
          </cell>
          <cell r="P47" t="str">
            <v/>
          </cell>
          <cell r="Q47" t="str">
            <v/>
          </cell>
        </row>
        <row r="48">
          <cell r="A48" t="str">
            <v>820000</v>
          </cell>
          <cell r="B48">
            <v>82</v>
          </cell>
          <cell r="C48">
            <v>0</v>
          </cell>
          <cell r="D48" t="str">
            <v>A</v>
          </cell>
          <cell r="E48" t="str">
            <v>一次</v>
          </cell>
          <cell r="F48" t="str">
            <v>株式会社クラレ</v>
          </cell>
          <cell r="G48" t="str">
            <v>オキソ設備設置</v>
          </cell>
          <cell r="J48" t="str">
            <v/>
          </cell>
          <cell r="K48" t="str">
            <v/>
          </cell>
          <cell r="L48" t="str">
            <v/>
          </cell>
          <cell r="M48" t="str">
            <v/>
          </cell>
          <cell r="N48" t="str">
            <v/>
          </cell>
          <cell r="O48" t="str">
            <v/>
          </cell>
          <cell r="P48" t="str">
            <v/>
          </cell>
          <cell r="Q48" t="str">
            <v/>
          </cell>
        </row>
        <row r="49">
          <cell r="A49" t="str">
            <v>830000</v>
          </cell>
          <cell r="B49">
            <v>83</v>
          </cell>
          <cell r="C49">
            <v>0</v>
          </cell>
          <cell r="D49" t="str">
            <v>A</v>
          </cell>
          <cell r="E49" t="str">
            <v>一次</v>
          </cell>
          <cell r="F49" t="str">
            <v>DIC株式会社</v>
          </cell>
          <cell r="G49" t="str">
            <v>PPS樹脂の生産能力増強（新ブラント建設）</v>
          </cell>
          <cell r="J49" t="str">
            <v/>
          </cell>
          <cell r="K49" t="str">
            <v/>
          </cell>
          <cell r="L49" t="str">
            <v/>
          </cell>
          <cell r="M49" t="str">
            <v/>
          </cell>
          <cell r="N49" t="str">
            <v/>
          </cell>
          <cell r="O49" t="str">
            <v/>
          </cell>
          <cell r="P49" t="str">
            <v/>
          </cell>
          <cell r="Q49" t="str">
            <v/>
          </cell>
        </row>
        <row r="50">
          <cell r="A50" t="str">
            <v>830001</v>
          </cell>
          <cell r="B50">
            <v>83</v>
          </cell>
          <cell r="C50">
            <v>1</v>
          </cell>
          <cell r="D50" t="str">
            <v>A</v>
          </cell>
          <cell r="E50" t="str">
            <v>一次</v>
          </cell>
          <cell r="F50" t="str">
            <v>DIC EP株式会社</v>
          </cell>
          <cell r="G50" t="str">
            <v>PPS樹脂の生産能力増強（新ブラント建設）</v>
          </cell>
          <cell r="J50" t="str">
            <v/>
          </cell>
          <cell r="K50" t="str">
            <v/>
          </cell>
          <cell r="L50" t="str">
            <v/>
          </cell>
          <cell r="M50" t="str">
            <v/>
          </cell>
          <cell r="N50" t="str">
            <v/>
          </cell>
          <cell r="O50" t="str">
            <v/>
          </cell>
          <cell r="P50" t="str">
            <v/>
          </cell>
          <cell r="Q50" t="str">
            <v/>
          </cell>
        </row>
        <row r="51">
          <cell r="A51" t="str">
            <v>850000</v>
          </cell>
          <cell r="B51">
            <v>85</v>
          </cell>
          <cell r="C51">
            <v>0</v>
          </cell>
          <cell r="D51" t="str">
            <v>A</v>
          </cell>
          <cell r="E51" t="str">
            <v>一次</v>
          </cell>
          <cell r="F51" t="str">
            <v>エア・ウォーター株式会社</v>
          </cell>
          <cell r="G51" t="str">
            <v>エア・ウォーター（株）液化酸素・液化窒素供給基地国内分散化推進事業</v>
          </cell>
          <cell r="J51" t="str">
            <v/>
          </cell>
          <cell r="K51" t="str">
            <v/>
          </cell>
          <cell r="L51" t="str">
            <v/>
          </cell>
          <cell r="M51" t="str">
            <v/>
          </cell>
          <cell r="N51" t="str">
            <v/>
          </cell>
          <cell r="O51" t="str">
            <v/>
          </cell>
          <cell r="P51" t="str">
            <v/>
          </cell>
          <cell r="Q51" t="str">
            <v/>
          </cell>
        </row>
        <row r="52">
          <cell r="A52" t="str">
            <v>900000</v>
          </cell>
          <cell r="B52">
            <v>90</v>
          </cell>
          <cell r="C52">
            <v>0</v>
          </cell>
          <cell r="D52" t="str">
            <v>A</v>
          </cell>
          <cell r="E52" t="str">
            <v>一次</v>
          </cell>
          <cell r="F52" t="str">
            <v>みどり化学株式会社</v>
          </cell>
          <cell r="G52" t="str">
            <v>みどりが丘工場増設工事</v>
          </cell>
          <cell r="J52" t="str">
            <v/>
          </cell>
          <cell r="K52" t="str">
            <v/>
          </cell>
          <cell r="L52" t="str">
            <v/>
          </cell>
          <cell r="M52" t="str">
            <v/>
          </cell>
          <cell r="N52" t="str">
            <v/>
          </cell>
          <cell r="O52" t="str">
            <v/>
          </cell>
          <cell r="P52" t="str">
            <v/>
          </cell>
          <cell r="Q52" t="str">
            <v/>
          </cell>
        </row>
        <row r="53">
          <cell r="A53" t="str">
            <v>920000</v>
          </cell>
          <cell r="B53">
            <v>92</v>
          </cell>
          <cell r="C53">
            <v>0</v>
          </cell>
          <cell r="D53" t="str">
            <v>A</v>
          </cell>
          <cell r="E53" t="str">
            <v>一次</v>
          </cell>
          <cell r="F53" t="str">
            <v>株式会社アドヴィックス</v>
          </cell>
          <cell r="G53" t="str">
            <v>次世代型電動パーキングブレーキ（ 当社製品名EPB-CL） の生産</v>
          </cell>
          <cell r="J53" t="str">
            <v/>
          </cell>
          <cell r="K53" t="str">
            <v/>
          </cell>
          <cell r="L53" t="str">
            <v/>
          </cell>
          <cell r="M53" t="str">
            <v/>
          </cell>
          <cell r="N53" t="str">
            <v/>
          </cell>
          <cell r="O53" t="str">
            <v/>
          </cell>
          <cell r="P53" t="str">
            <v/>
          </cell>
          <cell r="Q53" t="str">
            <v/>
          </cell>
        </row>
        <row r="54">
          <cell r="A54" t="str">
            <v>950000</v>
          </cell>
          <cell r="B54">
            <v>95</v>
          </cell>
          <cell r="C54">
            <v>0</v>
          </cell>
          <cell r="D54" t="str">
            <v>A</v>
          </cell>
          <cell r="E54" t="str">
            <v>一次</v>
          </cell>
          <cell r="F54" t="str">
            <v>アイシン北海道株式会社</v>
          </cell>
          <cell r="G54" t="str">
            <v>自動車用駆動系部品『CVT』（無段変速機）のリアケース、及び自動車エンジン部品のエンジンフロントモジュール『TCC-ASSY』生産ラインの新規増設</v>
          </cell>
          <cell r="J54" t="str">
            <v/>
          </cell>
          <cell r="K54" t="str">
            <v/>
          </cell>
          <cell r="L54" t="str">
            <v/>
          </cell>
          <cell r="M54" t="str">
            <v/>
          </cell>
          <cell r="N54" t="str">
            <v/>
          </cell>
          <cell r="O54" t="str">
            <v/>
          </cell>
          <cell r="P54" t="str">
            <v/>
          </cell>
          <cell r="Q54" t="str">
            <v/>
          </cell>
        </row>
        <row r="55">
          <cell r="A55" t="str">
            <v>960000</v>
          </cell>
          <cell r="B55">
            <v>96</v>
          </cell>
          <cell r="C55">
            <v>0</v>
          </cell>
          <cell r="D55" t="str">
            <v>A</v>
          </cell>
          <cell r="E55" t="str">
            <v>一次</v>
          </cell>
          <cell r="F55" t="str">
            <v>朋和産業株式会社</v>
          </cell>
          <cell r="G55" t="str">
            <v>食品包装（フィルム材質）の製造に係る事業</v>
          </cell>
          <cell r="J55" t="str">
            <v/>
          </cell>
          <cell r="K55" t="str">
            <v/>
          </cell>
          <cell r="L55" t="str">
            <v/>
          </cell>
          <cell r="M55" t="str">
            <v/>
          </cell>
          <cell r="N55" t="str">
            <v/>
          </cell>
          <cell r="O55" t="str">
            <v/>
          </cell>
          <cell r="P55" t="str">
            <v/>
          </cell>
          <cell r="Q55" t="str">
            <v/>
          </cell>
        </row>
        <row r="56">
          <cell r="A56" t="str">
            <v>970000</v>
          </cell>
          <cell r="B56">
            <v>97</v>
          </cell>
          <cell r="C56">
            <v>0</v>
          </cell>
          <cell r="D56" t="str">
            <v>A</v>
          </cell>
          <cell r="E56" t="str">
            <v>一次</v>
          </cell>
          <cell r="F56" t="str">
            <v>株式会社むろらん東郷</v>
          </cell>
          <cell r="G56" t="str">
            <v>リスク分散・自動車産業サプライチェーン維持に対応した線ばねライン増設事業</v>
          </cell>
          <cell r="J56" t="str">
            <v/>
          </cell>
          <cell r="K56" t="str">
            <v/>
          </cell>
          <cell r="L56" t="str">
            <v/>
          </cell>
          <cell r="M56" t="str">
            <v/>
          </cell>
          <cell r="N56" t="str">
            <v/>
          </cell>
          <cell r="O56" t="str">
            <v/>
          </cell>
          <cell r="P56" t="str">
            <v/>
          </cell>
          <cell r="Q56" t="str">
            <v/>
          </cell>
        </row>
        <row r="57">
          <cell r="A57" t="str">
            <v>990000</v>
          </cell>
          <cell r="B57">
            <v>99</v>
          </cell>
          <cell r="C57">
            <v>0</v>
          </cell>
          <cell r="D57" t="str">
            <v>B</v>
          </cell>
          <cell r="E57" t="str">
            <v>一次</v>
          </cell>
          <cell r="F57" t="str">
            <v>倉敷化工株式会社</v>
          </cell>
          <cell r="G57" t="str">
            <v>マツダ（株）先進環境対応車用エンジンマウント製造および燃料樹脂ホース製造事業</v>
          </cell>
          <cell r="J57" t="str">
            <v/>
          </cell>
          <cell r="K57" t="str">
            <v/>
          </cell>
          <cell r="L57" t="str">
            <v/>
          </cell>
          <cell r="M57" t="str">
            <v/>
          </cell>
          <cell r="N57" t="str">
            <v/>
          </cell>
          <cell r="O57" t="str">
            <v/>
          </cell>
          <cell r="P57" t="str">
            <v/>
          </cell>
          <cell r="Q57" t="str">
            <v/>
          </cell>
        </row>
        <row r="58">
          <cell r="A58" t="str">
            <v>1000000</v>
          </cell>
          <cell r="B58">
            <v>100</v>
          </cell>
          <cell r="C58">
            <v>0</v>
          </cell>
          <cell r="D58" t="str">
            <v>A</v>
          </cell>
          <cell r="E58" t="str">
            <v>一次</v>
          </cell>
          <cell r="F58" t="str">
            <v>セイカ株式会社</v>
          </cell>
          <cell r="G58" t="str">
            <v>セイカ海南工場 新製造設備</v>
          </cell>
          <cell r="J58" t="str">
            <v/>
          </cell>
          <cell r="K58" t="str">
            <v/>
          </cell>
          <cell r="L58" t="str">
            <v/>
          </cell>
          <cell r="M58" t="str">
            <v/>
          </cell>
          <cell r="N58" t="str">
            <v/>
          </cell>
          <cell r="O58" t="str">
            <v/>
          </cell>
          <cell r="P58" t="str">
            <v/>
          </cell>
          <cell r="Q58" t="str">
            <v/>
          </cell>
        </row>
        <row r="59">
          <cell r="A59" t="str">
            <v>1030000</v>
          </cell>
          <cell r="B59">
            <v>103</v>
          </cell>
          <cell r="C59">
            <v>0</v>
          </cell>
          <cell r="D59" t="str">
            <v>B</v>
          </cell>
          <cell r="E59" t="str">
            <v>一次</v>
          </cell>
          <cell r="F59" t="str">
            <v>日野精機株式会社</v>
          </cell>
          <cell r="G59" t="str">
            <v>次世代型トラック部品の生産設備導入事業</v>
          </cell>
          <cell r="J59" t="str">
            <v/>
          </cell>
          <cell r="K59" t="str">
            <v/>
          </cell>
          <cell r="L59" t="str">
            <v/>
          </cell>
          <cell r="M59" t="str">
            <v/>
          </cell>
          <cell r="N59" t="str">
            <v/>
          </cell>
          <cell r="O59" t="str">
            <v/>
          </cell>
          <cell r="P59" t="str">
            <v/>
          </cell>
          <cell r="Q59" t="str">
            <v/>
          </cell>
        </row>
        <row r="60">
          <cell r="A60" t="str">
            <v>1050000</v>
          </cell>
          <cell r="B60">
            <v>105</v>
          </cell>
          <cell r="C60">
            <v>0</v>
          </cell>
          <cell r="D60" t="str">
            <v>A</v>
          </cell>
          <cell r="E60" t="str">
            <v>一次</v>
          </cell>
          <cell r="F60" t="str">
            <v>大岡技研株式会社</v>
          </cell>
          <cell r="G60" t="str">
            <v>大岡技研株式会社　室蘭工場「鋳造歯車一貫生産ライン」の新設</v>
          </cell>
          <cell r="J60" t="str">
            <v/>
          </cell>
          <cell r="K60" t="str">
            <v/>
          </cell>
          <cell r="L60" t="str">
            <v/>
          </cell>
          <cell r="M60" t="str">
            <v/>
          </cell>
          <cell r="N60" t="str">
            <v/>
          </cell>
          <cell r="O60" t="str">
            <v/>
          </cell>
          <cell r="P60" t="str">
            <v/>
          </cell>
          <cell r="Q60" t="str">
            <v/>
          </cell>
        </row>
        <row r="61">
          <cell r="A61" t="str">
            <v>1060000</v>
          </cell>
          <cell r="B61">
            <v>106</v>
          </cell>
          <cell r="C61">
            <v>0</v>
          </cell>
          <cell r="D61" t="str">
            <v>A</v>
          </cell>
          <cell r="E61" t="str">
            <v>一次</v>
          </cell>
          <cell r="F61" t="str">
            <v>日本ケミカルコート株式会社</v>
          </cell>
          <cell r="G61" t="str">
            <v>PTCA用ガイドワイヤーへのフッ素樹脂コーティングラインの複線化</v>
          </cell>
          <cell r="J61" t="str">
            <v/>
          </cell>
          <cell r="K61" t="str">
            <v/>
          </cell>
          <cell r="L61" t="str">
            <v/>
          </cell>
          <cell r="M61" t="str">
            <v/>
          </cell>
          <cell r="N61" t="str">
            <v/>
          </cell>
          <cell r="O61" t="str">
            <v/>
          </cell>
          <cell r="P61" t="str">
            <v/>
          </cell>
          <cell r="Q61" t="str">
            <v/>
          </cell>
        </row>
        <row r="62">
          <cell r="A62" t="str">
            <v>1110000</v>
          </cell>
          <cell r="B62">
            <v>111</v>
          </cell>
          <cell r="C62">
            <v>0</v>
          </cell>
          <cell r="D62" t="str">
            <v>B</v>
          </cell>
          <cell r="E62" t="str">
            <v>一次</v>
          </cell>
          <cell r="F62" t="str">
            <v>新神戸電機株式会社</v>
          </cell>
          <cell r="G62" t="str">
            <v>産業用大型リチウムイオン電池の増産体制構築</v>
          </cell>
          <cell r="J62" t="str">
            <v/>
          </cell>
          <cell r="K62" t="str">
            <v/>
          </cell>
          <cell r="L62" t="str">
            <v/>
          </cell>
          <cell r="M62" t="str">
            <v/>
          </cell>
          <cell r="N62" t="str">
            <v/>
          </cell>
          <cell r="O62" t="str">
            <v/>
          </cell>
          <cell r="P62" t="str">
            <v/>
          </cell>
          <cell r="Q62" t="str">
            <v/>
          </cell>
        </row>
        <row r="63">
          <cell r="A63" t="str">
            <v>1120000</v>
          </cell>
          <cell r="B63">
            <v>112</v>
          </cell>
          <cell r="C63">
            <v>0</v>
          </cell>
          <cell r="D63" t="str">
            <v>B</v>
          </cell>
          <cell r="E63" t="str">
            <v>一次</v>
          </cell>
          <cell r="F63" t="str">
            <v>日本電工株式会社</v>
          </cell>
          <cell r="G63" t="str">
            <v>リチウムイオン電池正極材料（マンガン酸リチウム）の第3期大型工場の建設</v>
          </cell>
          <cell r="J63" t="str">
            <v/>
          </cell>
          <cell r="K63" t="str">
            <v/>
          </cell>
          <cell r="L63" t="str">
            <v/>
          </cell>
          <cell r="M63" t="str">
            <v/>
          </cell>
          <cell r="N63" t="str">
            <v/>
          </cell>
          <cell r="O63" t="str">
            <v/>
          </cell>
          <cell r="P63" t="str">
            <v/>
          </cell>
          <cell r="Q63" t="str">
            <v/>
          </cell>
        </row>
        <row r="64">
          <cell r="A64" t="str">
            <v>1130000</v>
          </cell>
          <cell r="B64">
            <v>113</v>
          </cell>
          <cell r="C64">
            <v>0</v>
          </cell>
          <cell r="D64" t="str">
            <v>A</v>
          </cell>
          <cell r="E64" t="str">
            <v>一次</v>
          </cell>
          <cell r="F64" t="str">
            <v>株式会社日本触媒</v>
          </cell>
          <cell r="G64" t="str">
            <v>㈱日本触媒川崎製造所におけるアクリル酸特殊エステルプラント増設事業</v>
          </cell>
          <cell r="J64" t="str">
            <v/>
          </cell>
          <cell r="K64" t="str">
            <v/>
          </cell>
          <cell r="L64" t="str">
            <v/>
          </cell>
          <cell r="M64" t="str">
            <v/>
          </cell>
          <cell r="N64" t="str">
            <v/>
          </cell>
          <cell r="O64" t="str">
            <v/>
          </cell>
          <cell r="P64" t="str">
            <v/>
          </cell>
          <cell r="Q64" t="str">
            <v/>
          </cell>
        </row>
        <row r="65">
          <cell r="A65" t="str">
            <v>1170000</v>
          </cell>
          <cell r="B65">
            <v>117</v>
          </cell>
          <cell r="C65">
            <v>0</v>
          </cell>
          <cell r="D65" t="str">
            <v>A</v>
          </cell>
          <cell r="E65" t="str">
            <v>一次</v>
          </cell>
          <cell r="F65" t="str">
            <v>住友金属鉱山株式会社</v>
          </cell>
          <cell r="G65" t="str">
            <v>車載用二次電池正極材料の中間材製造設備の増強</v>
          </cell>
          <cell r="J65" t="str">
            <v/>
          </cell>
          <cell r="K65" t="str">
            <v/>
          </cell>
          <cell r="L65" t="str">
            <v/>
          </cell>
          <cell r="M65" t="str">
            <v/>
          </cell>
          <cell r="N65" t="str">
            <v/>
          </cell>
          <cell r="O65" t="str">
            <v/>
          </cell>
          <cell r="P65" t="str">
            <v/>
          </cell>
          <cell r="Q65" t="str">
            <v/>
          </cell>
        </row>
        <row r="66">
          <cell r="A66" t="str">
            <v>1180000</v>
          </cell>
          <cell r="B66">
            <v>118</v>
          </cell>
          <cell r="C66">
            <v>0</v>
          </cell>
          <cell r="D66" t="str">
            <v>A</v>
          </cell>
          <cell r="E66" t="str">
            <v>一次</v>
          </cell>
          <cell r="F66" t="str">
            <v>JFE継手株式会社</v>
          </cell>
          <cell r="G66" t="str">
            <v>高周波るつぼ炉設置</v>
          </cell>
          <cell r="J66" t="str">
            <v/>
          </cell>
          <cell r="K66" t="str">
            <v/>
          </cell>
          <cell r="L66" t="str">
            <v/>
          </cell>
          <cell r="M66" t="str">
            <v/>
          </cell>
          <cell r="N66" t="str">
            <v/>
          </cell>
          <cell r="O66" t="str">
            <v/>
          </cell>
          <cell r="P66" t="str">
            <v/>
          </cell>
          <cell r="Q66" t="str">
            <v/>
          </cell>
        </row>
        <row r="67">
          <cell r="A67" t="str">
            <v>1190000</v>
          </cell>
          <cell r="B67">
            <v>119</v>
          </cell>
          <cell r="C67">
            <v>0</v>
          </cell>
          <cell r="D67" t="str">
            <v>B</v>
          </cell>
          <cell r="E67" t="str">
            <v>一次</v>
          </cell>
          <cell r="F67" t="str">
            <v>日本板硝子ビルディングプロダクツ株式会社</v>
          </cell>
          <cell r="G67" t="str">
            <v>真空ガラス「スペーシア」生産設備の増設</v>
          </cell>
          <cell r="J67" t="str">
            <v/>
          </cell>
          <cell r="K67" t="str">
            <v/>
          </cell>
          <cell r="L67" t="str">
            <v/>
          </cell>
          <cell r="M67" t="str">
            <v/>
          </cell>
          <cell r="N67" t="str">
            <v/>
          </cell>
          <cell r="O67" t="str">
            <v/>
          </cell>
          <cell r="P67" t="str">
            <v/>
          </cell>
          <cell r="Q67" t="str">
            <v/>
          </cell>
        </row>
        <row r="68">
          <cell r="A68" t="str">
            <v>1210000</v>
          </cell>
          <cell r="B68">
            <v>121</v>
          </cell>
          <cell r="C68">
            <v>0</v>
          </cell>
          <cell r="D68" t="str">
            <v>A</v>
          </cell>
          <cell r="E68" t="str">
            <v>一次</v>
          </cell>
          <cell r="F68" t="str">
            <v>株式会社イズラシ</v>
          </cell>
          <cell r="G68" t="str">
            <v>沼津工場新築工事及び機械設備等の導入</v>
          </cell>
          <cell r="J68" t="str">
            <v/>
          </cell>
          <cell r="K68" t="str">
            <v/>
          </cell>
          <cell r="L68" t="str">
            <v/>
          </cell>
          <cell r="M68" t="str">
            <v/>
          </cell>
          <cell r="N68" t="str">
            <v/>
          </cell>
          <cell r="O68" t="str">
            <v/>
          </cell>
          <cell r="P68" t="str">
            <v/>
          </cell>
          <cell r="Q68" t="str">
            <v/>
          </cell>
        </row>
        <row r="69">
          <cell r="A69" t="str">
            <v>1240000</v>
          </cell>
          <cell r="B69">
            <v>124</v>
          </cell>
          <cell r="C69">
            <v>0</v>
          </cell>
          <cell r="D69" t="str">
            <v>B</v>
          </cell>
          <cell r="E69" t="str">
            <v>一次</v>
          </cell>
          <cell r="F69" t="str">
            <v>加賀東芝エレクトロニクス株式会社</v>
          </cell>
          <cell r="G69" t="str">
            <v>パワーデバイス事業の製造設備の増産投資</v>
          </cell>
          <cell r="J69" t="str">
            <v/>
          </cell>
          <cell r="K69" t="str">
            <v/>
          </cell>
          <cell r="L69" t="str">
            <v/>
          </cell>
          <cell r="M69" t="str">
            <v/>
          </cell>
          <cell r="N69" t="str">
            <v/>
          </cell>
          <cell r="O69" t="str">
            <v/>
          </cell>
          <cell r="P69" t="str">
            <v/>
          </cell>
          <cell r="Q69" t="str">
            <v/>
          </cell>
        </row>
        <row r="70">
          <cell r="A70" t="str">
            <v>1260000</v>
          </cell>
          <cell r="B70">
            <v>126</v>
          </cell>
          <cell r="C70">
            <v>0</v>
          </cell>
          <cell r="D70" t="str">
            <v>C</v>
          </cell>
          <cell r="E70" t="str">
            <v>一次</v>
          </cell>
          <cell r="F70" t="str">
            <v>株式会社トライヤーン</v>
          </cell>
          <cell r="G70" t="str">
            <v>高精度を必要とする工作機械・産業機械向け精密スライドレールおよび機械刃物の国内生産力向上</v>
          </cell>
          <cell r="J70" t="str">
            <v/>
          </cell>
          <cell r="K70" t="str">
            <v/>
          </cell>
          <cell r="L70" t="str">
            <v/>
          </cell>
          <cell r="M70" t="str">
            <v/>
          </cell>
          <cell r="N70" t="str">
            <v/>
          </cell>
          <cell r="O70" t="str">
            <v/>
          </cell>
          <cell r="P70" t="str">
            <v/>
          </cell>
          <cell r="Q70" t="str">
            <v/>
          </cell>
        </row>
        <row r="71">
          <cell r="A71" t="str">
            <v>1260001</v>
          </cell>
          <cell r="B71">
            <v>126</v>
          </cell>
          <cell r="C71">
            <v>1</v>
          </cell>
          <cell r="D71" t="str">
            <v>C</v>
          </cell>
          <cell r="E71" t="str">
            <v>一次</v>
          </cell>
          <cell r="F71" t="str">
            <v>株式会社丸菱電子</v>
          </cell>
          <cell r="G71" t="str">
            <v>高精度を必要とする工作機械・産業機械向け精密スライドレールおよび機械刃物の国内生産力向上</v>
          </cell>
          <cell r="J71" t="str">
            <v/>
          </cell>
          <cell r="K71" t="str">
            <v/>
          </cell>
          <cell r="L71" t="str">
            <v/>
          </cell>
          <cell r="M71" t="str">
            <v/>
          </cell>
          <cell r="N71" t="str">
            <v/>
          </cell>
          <cell r="O71" t="str">
            <v/>
          </cell>
          <cell r="P71" t="str">
            <v/>
          </cell>
          <cell r="Q71" t="str">
            <v/>
          </cell>
        </row>
        <row r="72">
          <cell r="A72" t="str">
            <v>1270000</v>
          </cell>
          <cell r="B72">
            <v>127</v>
          </cell>
          <cell r="C72">
            <v>0</v>
          </cell>
          <cell r="D72" t="str">
            <v>A</v>
          </cell>
          <cell r="E72" t="str">
            <v>一次</v>
          </cell>
          <cell r="F72" t="str">
            <v>株式会社 杉山製作所</v>
          </cell>
          <cell r="G72" t="str">
            <v>カーボン平型整流子製造ラインの九州事業所新設による2拠点生産体制の構築</v>
          </cell>
          <cell r="J72">
            <v>41156</v>
          </cell>
          <cell r="K72" t="str">
            <v>東京都千代田区丸の内1-6-5丸の内北口ビル</v>
          </cell>
          <cell r="L72" t="str">
            <v>梶野</v>
          </cell>
          <cell r="M72" t="str">
            <v>中間</v>
          </cell>
          <cell r="N72" t="str">
            <v/>
          </cell>
          <cell r="O72" t="str">
            <v/>
          </cell>
          <cell r="P72" t="str">
            <v/>
          </cell>
          <cell r="Q72" t="str">
            <v/>
          </cell>
        </row>
        <row r="73">
          <cell r="A73" t="str">
            <v>1280000</v>
          </cell>
          <cell r="B73">
            <v>128</v>
          </cell>
          <cell r="C73">
            <v>0</v>
          </cell>
          <cell r="D73" t="str">
            <v>B</v>
          </cell>
          <cell r="E73" t="str">
            <v>一次</v>
          </cell>
          <cell r="F73" t="str">
            <v>Green Earth Institute 株式会社</v>
          </cell>
          <cell r="G73" t="str">
            <v>非可食バイオマス原料を用いたグリーン化学品（バイオプラスチックの原料となるもの）のバイオリファイナリー事業</v>
          </cell>
          <cell r="J73" t="str">
            <v/>
          </cell>
          <cell r="K73" t="str">
            <v/>
          </cell>
          <cell r="L73" t="str">
            <v/>
          </cell>
          <cell r="M73" t="str">
            <v/>
          </cell>
          <cell r="N73" t="str">
            <v/>
          </cell>
          <cell r="O73" t="str">
            <v/>
          </cell>
        </row>
        <row r="74">
          <cell r="A74" t="str">
            <v>1330000</v>
          </cell>
          <cell r="B74">
            <v>133</v>
          </cell>
          <cell r="C74">
            <v>0</v>
          </cell>
          <cell r="D74" t="str">
            <v>A</v>
          </cell>
          <cell r="E74" t="str">
            <v>一次</v>
          </cell>
          <cell r="F74" t="str">
            <v>大同特殊鋼株式会社</v>
          </cell>
          <cell r="G74" t="str">
            <v>知多工場鋼材事業合理化</v>
          </cell>
          <cell r="H74" t="str">
            <v>○</v>
          </cell>
          <cell r="J74">
            <v>41172</v>
          </cell>
          <cell r="K74" t="str">
            <v>愛知県東海市元浜町39</v>
          </cell>
          <cell r="L74" t="str">
            <v>栗生澤</v>
          </cell>
          <cell r="M74" t="str">
            <v>中田</v>
          </cell>
          <cell r="N74" t="str">
            <v>中村</v>
          </cell>
          <cell r="O74" t="str">
            <v/>
          </cell>
          <cell r="P74"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Q74" t="str">
            <v>・調達代行機能としての大同資材サービス（関連会社）から、商社機能としての大同資材サービスへの発注の可否については、事務局で確認する。</v>
          </cell>
        </row>
        <row r="75">
          <cell r="A75" t="str">
            <v>1390000</v>
          </cell>
          <cell r="B75">
            <v>139</v>
          </cell>
          <cell r="C75">
            <v>0</v>
          </cell>
          <cell r="D75" t="str">
            <v>B</v>
          </cell>
          <cell r="E75" t="str">
            <v>一次</v>
          </cell>
          <cell r="F75" t="str">
            <v>株式会社新興製作所</v>
          </cell>
          <cell r="G75" t="str">
            <v>次世代高周波デバイス向けＧａＮ用エピ６ＨＳｉＣ基板の量産化とコストダウンの実現</v>
          </cell>
          <cell r="J75" t="str">
            <v/>
          </cell>
          <cell r="K75" t="str">
            <v/>
          </cell>
          <cell r="L75" t="str">
            <v/>
          </cell>
          <cell r="M75" t="str">
            <v/>
          </cell>
          <cell r="N75" t="str">
            <v/>
          </cell>
          <cell r="O75" t="str">
            <v/>
          </cell>
          <cell r="P75" t="str">
            <v/>
          </cell>
          <cell r="Q75" t="str">
            <v/>
          </cell>
        </row>
        <row r="76">
          <cell r="A76" t="str">
            <v>1400000</v>
          </cell>
          <cell r="B76">
            <v>140</v>
          </cell>
          <cell r="C76">
            <v>0</v>
          </cell>
          <cell r="D76" t="str">
            <v>B</v>
          </cell>
          <cell r="E76" t="str">
            <v>一次</v>
          </cell>
          <cell r="F76" t="str">
            <v>アピ株式会社</v>
          </cell>
          <cell r="G76" t="str">
            <v>バイオ医薬品の製剤受託製造設備の整備</v>
          </cell>
          <cell r="J76" t="str">
            <v/>
          </cell>
          <cell r="K76" t="str">
            <v/>
          </cell>
          <cell r="L76" t="str">
            <v/>
          </cell>
          <cell r="M76" t="str">
            <v/>
          </cell>
          <cell r="N76" t="str">
            <v/>
          </cell>
          <cell r="O76" t="str">
            <v/>
          </cell>
          <cell r="P76" t="str">
            <v/>
          </cell>
          <cell r="Q76" t="str">
            <v/>
          </cell>
        </row>
        <row r="77">
          <cell r="A77" t="str">
            <v>1410000</v>
          </cell>
          <cell r="B77">
            <v>141</v>
          </cell>
          <cell r="C77">
            <v>0</v>
          </cell>
          <cell r="D77" t="str">
            <v>A</v>
          </cell>
          <cell r="E77" t="str">
            <v>一次</v>
          </cell>
          <cell r="F77" t="str">
            <v>JSR株式会社</v>
          </cell>
          <cell r="G77" t="str">
            <v>小型携帯端末の部材原料の製造</v>
          </cell>
          <cell r="J77" t="str">
            <v/>
          </cell>
          <cell r="K77" t="str">
            <v/>
          </cell>
          <cell r="L77" t="str">
            <v/>
          </cell>
          <cell r="M77" t="str">
            <v/>
          </cell>
          <cell r="N77" t="str">
            <v/>
          </cell>
          <cell r="O77" t="str">
            <v/>
          </cell>
          <cell r="P77" t="str">
            <v/>
          </cell>
          <cell r="Q77" t="str">
            <v/>
          </cell>
        </row>
        <row r="78">
          <cell r="A78" t="str">
            <v>1420000</v>
          </cell>
          <cell r="B78">
            <v>142</v>
          </cell>
          <cell r="C78">
            <v>0</v>
          </cell>
          <cell r="D78" t="str">
            <v>A</v>
          </cell>
          <cell r="E78" t="str">
            <v>一次</v>
          </cell>
          <cell r="F78" t="str">
            <v>帝人株式会社</v>
          </cell>
          <cell r="G78" t="str">
            <v>炭素繊維強化複合材料連続一貫生産設備</v>
          </cell>
          <cell r="J78" t="str">
            <v/>
          </cell>
          <cell r="K78" t="str">
            <v/>
          </cell>
          <cell r="L78" t="str">
            <v/>
          </cell>
          <cell r="M78" t="str">
            <v/>
          </cell>
          <cell r="N78" t="str">
            <v/>
          </cell>
          <cell r="O78" t="str">
            <v/>
          </cell>
          <cell r="P78" t="str">
            <v/>
          </cell>
          <cell r="Q78" t="str">
            <v/>
          </cell>
        </row>
        <row r="79">
          <cell r="A79" t="str">
            <v>1480000</v>
          </cell>
          <cell r="B79">
            <v>148</v>
          </cell>
          <cell r="C79">
            <v>0</v>
          </cell>
          <cell r="D79" t="str">
            <v>B</v>
          </cell>
          <cell r="E79" t="str">
            <v>一次</v>
          </cell>
          <cell r="F79" t="str">
            <v>株式会社音戸工作所</v>
          </cell>
          <cell r="G79" t="str">
            <v>次世代高効率トランスミッション部品の生産能力増強</v>
          </cell>
          <cell r="J79" t="str">
            <v/>
          </cell>
          <cell r="K79" t="str">
            <v/>
          </cell>
          <cell r="L79" t="str">
            <v/>
          </cell>
          <cell r="M79" t="str">
            <v/>
          </cell>
          <cell r="N79" t="str">
            <v/>
          </cell>
          <cell r="O79" t="str">
            <v/>
          </cell>
          <cell r="P79" t="str">
            <v/>
          </cell>
          <cell r="Q79" t="str">
            <v/>
          </cell>
        </row>
        <row r="80">
          <cell r="A80" t="str">
            <v>1510000</v>
          </cell>
          <cell r="B80">
            <v>151</v>
          </cell>
          <cell r="C80">
            <v>0</v>
          </cell>
          <cell r="D80" t="str">
            <v>A</v>
          </cell>
          <cell r="E80" t="str">
            <v>一次</v>
          </cell>
          <cell r="F80" t="str">
            <v>京セラ株式会社</v>
          </cell>
          <cell r="G80" t="str">
            <v>サプライチェーンの中核となる代替の効かない部品・素材の製造に係る事業</v>
          </cell>
          <cell r="J80" t="str">
            <v/>
          </cell>
          <cell r="K80" t="str">
            <v/>
          </cell>
          <cell r="L80" t="str">
            <v/>
          </cell>
          <cell r="M80" t="str">
            <v/>
          </cell>
          <cell r="N80" t="str">
            <v/>
          </cell>
          <cell r="O80" t="str">
            <v/>
          </cell>
          <cell r="P80" t="str">
            <v/>
          </cell>
          <cell r="Q80" t="str">
            <v/>
          </cell>
        </row>
        <row r="81">
          <cell r="A81" t="str">
            <v>1560000</v>
          </cell>
          <cell r="B81">
            <v>156</v>
          </cell>
          <cell r="C81">
            <v>0</v>
          </cell>
          <cell r="D81" t="str">
            <v>A</v>
          </cell>
          <cell r="E81" t="str">
            <v>一次</v>
          </cell>
          <cell r="F81" t="str">
            <v>株式会社アドマテックス</v>
          </cell>
          <cell r="G81" t="str">
            <v>高純度シリカフィラー原材料精製設備整備事業</v>
          </cell>
          <cell r="J81" t="str">
            <v/>
          </cell>
          <cell r="K81" t="str">
            <v/>
          </cell>
          <cell r="L81" t="str">
            <v/>
          </cell>
          <cell r="M81" t="str">
            <v/>
          </cell>
          <cell r="N81" t="str">
            <v/>
          </cell>
          <cell r="O81" t="str">
            <v/>
          </cell>
          <cell r="P81" t="str">
            <v/>
          </cell>
          <cell r="Q81" t="str">
            <v/>
          </cell>
        </row>
        <row r="82">
          <cell r="A82" t="str">
            <v>1560001</v>
          </cell>
          <cell r="B82">
            <v>156</v>
          </cell>
          <cell r="C82">
            <v>1</v>
          </cell>
          <cell r="D82" t="str">
            <v>A</v>
          </cell>
          <cell r="E82" t="str">
            <v>一次</v>
          </cell>
          <cell r="F82" t="str">
            <v>森田化学工業株式会社</v>
          </cell>
          <cell r="G82" t="str">
            <v>高純度シリカフィラー原材料精製設備整備事業</v>
          </cell>
          <cell r="J82" t="str">
            <v/>
          </cell>
          <cell r="K82" t="str">
            <v/>
          </cell>
          <cell r="L82" t="str">
            <v/>
          </cell>
          <cell r="M82" t="str">
            <v/>
          </cell>
          <cell r="N82" t="str">
            <v/>
          </cell>
          <cell r="O82" t="str">
            <v/>
          </cell>
          <cell r="P82" t="str">
            <v/>
          </cell>
          <cell r="Q82" t="str">
            <v/>
          </cell>
        </row>
        <row r="83">
          <cell r="A83" t="str">
            <v>1580000</v>
          </cell>
          <cell r="B83">
            <v>158</v>
          </cell>
          <cell r="C83">
            <v>0</v>
          </cell>
          <cell r="D83" t="str">
            <v>A</v>
          </cell>
          <cell r="E83" t="str">
            <v>一次</v>
          </cell>
          <cell r="F83" t="str">
            <v>吉野電化工業株式会社</v>
          </cell>
          <cell r="G83" t="str">
            <v>精密ハードクロムめっき装置の導入</v>
          </cell>
          <cell r="J83" t="str">
            <v/>
          </cell>
          <cell r="K83" t="str">
            <v/>
          </cell>
          <cell r="L83" t="str">
            <v/>
          </cell>
          <cell r="M83" t="str">
            <v/>
          </cell>
          <cell r="N83" t="str">
            <v/>
          </cell>
          <cell r="O83" t="str">
            <v/>
          </cell>
          <cell r="P83" t="str">
            <v/>
          </cell>
          <cell r="Q83" t="str">
            <v/>
          </cell>
        </row>
        <row r="84">
          <cell r="A84" t="str">
            <v>1630000</v>
          </cell>
          <cell r="B84">
            <v>163</v>
          </cell>
          <cell r="C84">
            <v>0</v>
          </cell>
          <cell r="D84" t="str">
            <v>A</v>
          </cell>
          <cell r="E84" t="str">
            <v>一次</v>
          </cell>
          <cell r="F84" t="str">
            <v>タテホ化学工業株式会社</v>
          </cell>
          <cell r="G84" t="str">
            <v>電磁鋼板用マグネシア工場の建設</v>
          </cell>
          <cell r="J84" t="str">
            <v/>
          </cell>
          <cell r="K84" t="str">
            <v/>
          </cell>
          <cell r="L84" t="str">
            <v/>
          </cell>
          <cell r="M84" t="str">
            <v/>
          </cell>
          <cell r="N84" t="str">
            <v/>
          </cell>
          <cell r="O84" t="str">
            <v/>
          </cell>
          <cell r="P84" t="str">
            <v/>
          </cell>
          <cell r="Q84" t="str">
            <v/>
          </cell>
        </row>
        <row r="85">
          <cell r="A85" t="str">
            <v>1650000</v>
          </cell>
          <cell r="B85">
            <v>165</v>
          </cell>
          <cell r="C85">
            <v>0</v>
          </cell>
          <cell r="D85" t="str">
            <v>A</v>
          </cell>
          <cell r="E85" t="str">
            <v>一次</v>
          </cell>
          <cell r="F85" t="str">
            <v>株式会社 ダイセル</v>
          </cell>
          <cell r="G85" t="str">
            <v>フィルタートウ国内増産計画</v>
          </cell>
          <cell r="J85" t="str">
            <v/>
          </cell>
          <cell r="K85" t="str">
            <v/>
          </cell>
          <cell r="L85" t="str">
            <v/>
          </cell>
          <cell r="M85" t="str">
            <v/>
          </cell>
          <cell r="N85" t="str">
            <v/>
          </cell>
          <cell r="O85" t="str">
            <v/>
          </cell>
          <cell r="P85" t="str">
            <v/>
          </cell>
          <cell r="Q85" t="str">
            <v/>
          </cell>
        </row>
        <row r="86">
          <cell r="A86" t="str">
            <v>1660000</v>
          </cell>
          <cell r="B86">
            <v>166</v>
          </cell>
          <cell r="C86">
            <v>0</v>
          </cell>
          <cell r="D86" t="str">
            <v>B</v>
          </cell>
          <cell r="E86" t="str">
            <v>一次</v>
          </cell>
          <cell r="F86" t="str">
            <v>株式会社ヒロテック</v>
          </cell>
          <cell r="G86" t="str">
            <v>次世代自動車の燃費向上を実現する高効率＆高性能の排気系及びドアの製造設備</v>
          </cell>
          <cell r="J86" t="str">
            <v/>
          </cell>
          <cell r="K86" t="str">
            <v/>
          </cell>
          <cell r="L86" t="str">
            <v/>
          </cell>
          <cell r="M86" t="str">
            <v/>
          </cell>
          <cell r="N86" t="str">
            <v/>
          </cell>
          <cell r="O86" t="str">
            <v/>
          </cell>
          <cell r="P86" t="str">
            <v/>
          </cell>
          <cell r="Q86" t="str">
            <v/>
          </cell>
        </row>
        <row r="87">
          <cell r="A87" t="str">
            <v>1670000</v>
          </cell>
          <cell r="B87">
            <v>167</v>
          </cell>
          <cell r="C87">
            <v>0</v>
          </cell>
          <cell r="D87" t="str">
            <v>A</v>
          </cell>
          <cell r="E87" t="str">
            <v>一次</v>
          </cell>
          <cell r="F87" t="str">
            <v>昭和電工株式会社</v>
          </cell>
          <cell r="G87" t="str">
            <v>アルミ電解コンデンサ用高純度アルミ箔生産設備投資</v>
          </cell>
          <cell r="J87" t="str">
            <v/>
          </cell>
          <cell r="K87" t="str">
            <v/>
          </cell>
          <cell r="L87" t="str">
            <v/>
          </cell>
          <cell r="M87" t="str">
            <v/>
          </cell>
          <cell r="N87" t="str">
            <v/>
          </cell>
          <cell r="O87" t="str">
            <v/>
          </cell>
          <cell r="P87" t="str">
            <v/>
          </cell>
          <cell r="Q87" t="str">
            <v/>
          </cell>
        </row>
        <row r="88">
          <cell r="A88" t="str">
            <v>1740000</v>
          </cell>
          <cell r="B88">
            <v>174</v>
          </cell>
          <cell r="C88">
            <v>0</v>
          </cell>
          <cell r="D88" t="str">
            <v>B</v>
          </cell>
          <cell r="E88" t="str">
            <v>一次</v>
          </cell>
          <cell r="F88" t="str">
            <v>広島精密工業株式会社</v>
          </cell>
          <cell r="G88" t="str">
            <v>次世代超低燃費高効率エンジン用オイルポンプ及び高効率AT（オートマチック・トランスミッション）用トルクコンバーター・ハウジングとMT（マニュアル・トランスミッション）用クラッチハウジング</v>
          </cell>
          <cell r="J88" t="str">
            <v/>
          </cell>
          <cell r="K88" t="str">
            <v/>
          </cell>
          <cell r="L88" t="str">
            <v/>
          </cell>
          <cell r="M88" t="str">
            <v/>
          </cell>
          <cell r="N88" t="str">
            <v/>
          </cell>
          <cell r="O88" t="str">
            <v/>
          </cell>
          <cell r="P88" t="str">
            <v/>
          </cell>
          <cell r="Q88" t="str">
            <v/>
          </cell>
        </row>
        <row r="89">
          <cell r="A89" t="str">
            <v>1770000</v>
          </cell>
          <cell r="B89">
            <v>177</v>
          </cell>
          <cell r="C89">
            <v>0</v>
          </cell>
          <cell r="D89" t="str">
            <v>B</v>
          </cell>
          <cell r="E89" t="str">
            <v>一次</v>
          </cell>
          <cell r="F89" t="str">
            <v>株式会社久保田鐵工所</v>
          </cell>
          <cell r="G89" t="str">
            <v>先進環境対応車用「高効率型ウォーターポンプ」の国内生産能力増強</v>
          </cell>
          <cell r="J89" t="str">
            <v/>
          </cell>
          <cell r="K89" t="str">
            <v/>
          </cell>
          <cell r="L89" t="str">
            <v/>
          </cell>
          <cell r="M89" t="str">
            <v/>
          </cell>
          <cell r="N89" t="str">
            <v/>
          </cell>
          <cell r="O89" t="str">
            <v/>
          </cell>
          <cell r="P89" t="str">
            <v/>
          </cell>
          <cell r="Q89" t="str">
            <v/>
          </cell>
        </row>
        <row r="90">
          <cell r="A90" t="str">
            <v>1790000</v>
          </cell>
          <cell r="B90">
            <v>179</v>
          </cell>
          <cell r="C90">
            <v>0</v>
          </cell>
          <cell r="D90" t="str">
            <v>B</v>
          </cell>
          <cell r="E90" t="str">
            <v>一次</v>
          </cell>
          <cell r="F90" t="str">
            <v>大和化成株式会社</v>
          </cell>
          <cell r="G90" t="str">
            <v>大型（ハイブリットカー、電気自動車）用リチウムイオン電池ガスケットの高品質及び低価格生産、安定供給体制を実現する</v>
          </cell>
          <cell r="J90" t="str">
            <v/>
          </cell>
          <cell r="K90" t="str">
            <v/>
          </cell>
          <cell r="L90" t="str">
            <v/>
          </cell>
          <cell r="M90" t="str">
            <v/>
          </cell>
          <cell r="N90" t="str">
            <v/>
          </cell>
          <cell r="O90" t="str">
            <v/>
          </cell>
          <cell r="P90" t="str">
            <v/>
          </cell>
          <cell r="Q90" t="str">
            <v/>
          </cell>
        </row>
        <row r="91">
          <cell r="A91" t="str">
            <v>1790001</v>
          </cell>
          <cell r="B91">
            <v>179</v>
          </cell>
          <cell r="C91">
            <v>1</v>
          </cell>
          <cell r="D91" t="str">
            <v>B</v>
          </cell>
          <cell r="E91" t="str">
            <v>一次</v>
          </cell>
          <cell r="F91" t="str">
            <v>オリックス株式会社</v>
          </cell>
          <cell r="G91" t="str">
            <v>大型（ハイブリットカー、電気自動車）用リチウムイオン電池ガスケットの高品質及び低価格生産、安定供給体制を実現する</v>
          </cell>
          <cell r="J91" t="str">
            <v/>
          </cell>
          <cell r="K91" t="str">
            <v/>
          </cell>
          <cell r="L91" t="str">
            <v/>
          </cell>
          <cell r="M91" t="str">
            <v/>
          </cell>
          <cell r="N91" t="str">
            <v/>
          </cell>
          <cell r="O91" t="str">
            <v/>
          </cell>
          <cell r="P91" t="str">
            <v/>
          </cell>
          <cell r="Q91" t="str">
            <v/>
          </cell>
        </row>
        <row r="92">
          <cell r="A92" t="str">
            <v>1830000</v>
          </cell>
          <cell r="B92">
            <v>183</v>
          </cell>
          <cell r="C92">
            <v>0</v>
          </cell>
          <cell r="D92" t="str">
            <v>A</v>
          </cell>
          <cell r="E92" t="str">
            <v>一次</v>
          </cell>
          <cell r="F92" t="str">
            <v>トヨタ紡織東北株式会社</v>
          </cell>
          <cell r="G92" t="str">
            <v>トヨタ車カローラ系内装品生産設備</v>
          </cell>
          <cell r="J92" t="str">
            <v/>
          </cell>
          <cell r="K92" t="str">
            <v/>
          </cell>
          <cell r="L92" t="str">
            <v/>
          </cell>
          <cell r="M92" t="str">
            <v/>
          </cell>
          <cell r="N92" t="str">
            <v/>
          </cell>
          <cell r="O92" t="str">
            <v/>
          </cell>
          <cell r="P92" t="str">
            <v/>
          </cell>
          <cell r="Q92" t="str">
            <v/>
          </cell>
        </row>
        <row r="93">
          <cell r="A93" t="str">
            <v>1860000</v>
          </cell>
          <cell r="B93">
            <v>186</v>
          </cell>
          <cell r="C93">
            <v>0</v>
          </cell>
          <cell r="D93" t="str">
            <v>A</v>
          </cell>
          <cell r="E93" t="str">
            <v>一次</v>
          </cell>
          <cell r="F93" t="str">
            <v>太陽誘電株式会社</v>
          </cell>
          <cell r="G93" t="str">
            <v>セラミックコンデンサ｢材料工程｣｢前工程｣増産事業</v>
          </cell>
          <cell r="J93" t="str">
            <v/>
          </cell>
          <cell r="K93" t="str">
            <v/>
          </cell>
          <cell r="L93" t="str">
            <v/>
          </cell>
          <cell r="M93" t="str">
            <v/>
          </cell>
          <cell r="N93" t="str">
            <v/>
          </cell>
          <cell r="O93" t="str">
            <v/>
          </cell>
          <cell r="P93" t="str">
            <v/>
          </cell>
          <cell r="Q93" t="str">
            <v/>
          </cell>
        </row>
        <row r="94">
          <cell r="A94" t="str">
            <v>1910000</v>
          </cell>
          <cell r="B94">
            <v>191</v>
          </cell>
          <cell r="C94">
            <v>0</v>
          </cell>
          <cell r="D94" t="str">
            <v>A</v>
          </cell>
          <cell r="E94" t="str">
            <v>一次</v>
          </cell>
          <cell r="F94" t="str">
            <v>ダイヤゴム株式会社</v>
          </cell>
          <cell r="G94" t="str">
            <v>溶剤用手袋における生産設備の分散化事業</v>
          </cell>
          <cell r="J94" t="str">
            <v/>
          </cell>
          <cell r="K94" t="str">
            <v/>
          </cell>
          <cell r="L94" t="str">
            <v/>
          </cell>
          <cell r="M94" t="str">
            <v/>
          </cell>
          <cell r="N94" t="str">
            <v/>
          </cell>
          <cell r="O94" t="str">
            <v/>
          </cell>
          <cell r="P94" t="str">
            <v/>
          </cell>
          <cell r="Q94" t="str">
            <v/>
          </cell>
        </row>
        <row r="95">
          <cell r="A95" t="str">
            <v>1920000</v>
          </cell>
          <cell r="B95">
            <v>192</v>
          </cell>
          <cell r="C95">
            <v>0</v>
          </cell>
          <cell r="D95" t="str">
            <v>A</v>
          </cell>
          <cell r="E95" t="str">
            <v>一次</v>
          </cell>
          <cell r="F95" t="str">
            <v>アイシン精機株式会社</v>
          </cell>
          <cell r="G95" t="str">
            <v>サプライチェーンの中核となる代替の効かない自動車部品の生産</v>
          </cell>
          <cell r="J95" t="str">
            <v/>
          </cell>
          <cell r="K95" t="str">
            <v/>
          </cell>
          <cell r="L95" t="str">
            <v/>
          </cell>
          <cell r="M95" t="str">
            <v/>
          </cell>
          <cell r="N95" t="str">
            <v/>
          </cell>
          <cell r="O95" t="str">
            <v/>
          </cell>
          <cell r="P95" t="str">
            <v/>
          </cell>
          <cell r="Q95" t="str">
            <v/>
          </cell>
        </row>
        <row r="96">
          <cell r="A96" t="str">
            <v>1930000</v>
          </cell>
          <cell r="B96">
            <v>193</v>
          </cell>
          <cell r="C96">
            <v>0</v>
          </cell>
          <cell r="D96" t="str">
            <v>A</v>
          </cell>
          <cell r="E96" t="str">
            <v>一次</v>
          </cell>
          <cell r="F96" t="str">
            <v>太陽誘電モバイルテクノロジープロダクツ株式会社</v>
          </cell>
          <cell r="G96" t="str">
            <v>小型通信機器用SAW/FBARデバイスの増産体制構築事業</v>
          </cell>
          <cell r="J96" t="str">
            <v/>
          </cell>
          <cell r="K96" t="str">
            <v/>
          </cell>
          <cell r="L96" t="str">
            <v/>
          </cell>
          <cell r="M96" t="str">
            <v/>
          </cell>
          <cell r="N96" t="str">
            <v/>
          </cell>
          <cell r="O96" t="str">
            <v/>
          </cell>
          <cell r="P96" t="str">
            <v/>
          </cell>
          <cell r="Q96" t="str">
            <v/>
          </cell>
        </row>
        <row r="97">
          <cell r="A97" t="str">
            <v>1970000</v>
          </cell>
          <cell r="B97">
            <v>197</v>
          </cell>
          <cell r="C97">
            <v>0</v>
          </cell>
          <cell r="D97" t="str">
            <v>C</v>
          </cell>
          <cell r="E97" t="str">
            <v>一次</v>
          </cell>
          <cell r="F97" t="str">
            <v>株式会社サンメック</v>
          </cell>
          <cell r="G97" t="str">
            <v>生産拠点の分散化による生産供給体制の保証・相互補完及び部品供給量・供給エリアの拡大</v>
          </cell>
          <cell r="J97" t="str">
            <v/>
          </cell>
          <cell r="K97" t="str">
            <v/>
          </cell>
          <cell r="L97" t="str">
            <v/>
          </cell>
          <cell r="M97" t="str">
            <v/>
          </cell>
          <cell r="N97" t="str">
            <v/>
          </cell>
          <cell r="O97" t="str">
            <v/>
          </cell>
          <cell r="P97" t="str">
            <v/>
          </cell>
          <cell r="Q97" t="str">
            <v/>
          </cell>
        </row>
        <row r="98">
          <cell r="A98" t="str">
            <v>1970001</v>
          </cell>
          <cell r="B98">
            <v>197</v>
          </cell>
          <cell r="C98">
            <v>1</v>
          </cell>
          <cell r="D98" t="str">
            <v>C</v>
          </cell>
          <cell r="E98" t="str">
            <v>一次</v>
          </cell>
          <cell r="F98" t="str">
            <v>株式会社キーレックス</v>
          </cell>
          <cell r="G98" t="str">
            <v>生産拠点の分散化による生産供給体制の保証・相互補完及び部品供給量・供給エリアの拡大</v>
          </cell>
          <cell r="J98" t="str">
            <v/>
          </cell>
          <cell r="K98" t="str">
            <v/>
          </cell>
          <cell r="L98" t="str">
            <v/>
          </cell>
          <cell r="M98" t="str">
            <v/>
          </cell>
          <cell r="N98" t="str">
            <v/>
          </cell>
          <cell r="O98" t="str">
            <v/>
          </cell>
          <cell r="P98" t="str">
            <v/>
          </cell>
          <cell r="Q98" t="str">
            <v/>
          </cell>
        </row>
        <row r="99">
          <cell r="A99" t="str">
            <v>1990000</v>
          </cell>
          <cell r="B99">
            <v>199</v>
          </cell>
          <cell r="C99">
            <v>0</v>
          </cell>
          <cell r="D99" t="str">
            <v>B</v>
          </cell>
          <cell r="E99" t="str">
            <v>一次</v>
          </cell>
          <cell r="F99" t="str">
            <v>富士機械株式会社</v>
          </cell>
          <cell r="G99" t="str">
            <v>低燃費自動車生産拡大の為の富士重工業株式会社向け新型Ｃ Ｖ Ｔ トランスミッション・リヤデフの生産設備投資事業</v>
          </cell>
          <cell r="J99" t="str">
            <v/>
          </cell>
          <cell r="K99" t="str">
            <v/>
          </cell>
          <cell r="L99" t="str">
            <v/>
          </cell>
          <cell r="M99" t="str">
            <v/>
          </cell>
          <cell r="N99" t="str">
            <v/>
          </cell>
          <cell r="O99" t="str">
            <v/>
          </cell>
          <cell r="P99" t="str">
            <v/>
          </cell>
          <cell r="Q99" t="str">
            <v/>
          </cell>
        </row>
        <row r="100">
          <cell r="A100" t="str">
            <v>2010000</v>
          </cell>
          <cell r="B100">
            <v>201</v>
          </cell>
          <cell r="C100">
            <v>0</v>
          </cell>
          <cell r="D100" t="str">
            <v>A</v>
          </cell>
          <cell r="E100" t="str">
            <v>一次</v>
          </cell>
          <cell r="F100" t="str">
            <v>日本製紙株式会社</v>
          </cell>
          <cell r="G100" t="str">
            <v>PPC用紙・塗工紙事業</v>
          </cell>
          <cell r="H100" t="str">
            <v>○</v>
          </cell>
          <cell r="J100">
            <v>41164</v>
          </cell>
          <cell r="K100" t="str">
            <v>宮城県石巻市南光町2-2-1</v>
          </cell>
          <cell r="L100" t="str">
            <v>NRI梶野</v>
          </cell>
          <cell r="M100" t="str">
            <v>NRI徳重</v>
          </cell>
          <cell r="N100" t="str">
            <v>METI和田</v>
          </cell>
          <cell r="O100" t="str">
            <v>METI中野</v>
          </cell>
          <cell r="P100"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Q100" t="str">
            <v>・子会社への発注可能性あり（利益排除要注意）
・取得財産管理台帳未整備</v>
          </cell>
        </row>
        <row r="101">
          <cell r="A101" t="str">
            <v>2020000</v>
          </cell>
          <cell r="B101">
            <v>202</v>
          </cell>
          <cell r="C101">
            <v>0</v>
          </cell>
          <cell r="D101" t="str">
            <v>B</v>
          </cell>
          <cell r="E101" t="str">
            <v>一次</v>
          </cell>
          <cell r="F101" t="str">
            <v>三菱樹脂株式会社</v>
          </cell>
          <cell r="G101" t="str">
            <v>バッテリーセパレータ生産設備増強</v>
          </cell>
          <cell r="J101" t="str">
            <v/>
          </cell>
          <cell r="K101" t="str">
            <v/>
          </cell>
          <cell r="L101" t="str">
            <v/>
          </cell>
          <cell r="M101" t="str">
            <v/>
          </cell>
          <cell r="N101" t="str">
            <v/>
          </cell>
          <cell r="O101" t="str">
            <v/>
          </cell>
          <cell r="P101" t="str">
            <v/>
          </cell>
          <cell r="Q101" t="str">
            <v/>
          </cell>
        </row>
        <row r="102">
          <cell r="A102" t="str">
            <v>2040000</v>
          </cell>
          <cell r="B102">
            <v>204</v>
          </cell>
          <cell r="C102">
            <v>0</v>
          </cell>
          <cell r="D102" t="str">
            <v>A</v>
          </cell>
          <cell r="E102" t="str">
            <v>一次</v>
          </cell>
          <cell r="F102" t="str">
            <v>古川エヌ・デー・ケー株式会社</v>
          </cell>
          <cell r="G102" t="str">
            <v>水晶振動子及び水晶発振器生産設備一式設置事業（ 増産設備）</v>
          </cell>
          <cell r="J102" t="str">
            <v/>
          </cell>
          <cell r="K102" t="str">
            <v/>
          </cell>
          <cell r="L102" t="str">
            <v/>
          </cell>
          <cell r="M102" t="str">
            <v/>
          </cell>
          <cell r="N102" t="str">
            <v/>
          </cell>
          <cell r="O102" t="str">
            <v/>
          </cell>
          <cell r="P102" t="str">
            <v/>
          </cell>
          <cell r="Q102" t="str">
            <v/>
          </cell>
        </row>
        <row r="103">
          <cell r="A103" t="str">
            <v>2060000</v>
          </cell>
          <cell r="B103">
            <v>206</v>
          </cell>
          <cell r="C103">
            <v>0</v>
          </cell>
          <cell r="D103" t="str">
            <v>B</v>
          </cell>
          <cell r="E103" t="str">
            <v>一次</v>
          </cell>
          <cell r="F103" t="str">
            <v>双葉工業株式会社</v>
          </cell>
          <cell r="G103" t="str">
            <v>先進環境対応車に搭載される革新的工法による超軽量板金部品</v>
          </cell>
          <cell r="J103" t="str">
            <v/>
          </cell>
          <cell r="K103" t="str">
            <v/>
          </cell>
          <cell r="L103" t="str">
            <v/>
          </cell>
          <cell r="M103" t="str">
            <v/>
          </cell>
          <cell r="N103" t="str">
            <v/>
          </cell>
          <cell r="O103" t="str">
            <v/>
          </cell>
          <cell r="P103" t="str">
            <v/>
          </cell>
          <cell r="Q103" t="str">
            <v/>
          </cell>
        </row>
        <row r="104">
          <cell r="A104" t="str">
            <v>2090000</v>
          </cell>
          <cell r="B104">
            <v>209</v>
          </cell>
          <cell r="C104">
            <v>0</v>
          </cell>
          <cell r="D104" t="str">
            <v>B</v>
          </cell>
          <cell r="E104" t="str">
            <v>一次</v>
          </cell>
          <cell r="F104" t="str">
            <v>日立電線株式会社</v>
          </cell>
          <cell r="G104" t="str">
            <v>白色Ｌ Ｅ Ｄ 用Ｇ ａ Ｎ エピタキシャル基板の高効率製造設備の導入</v>
          </cell>
          <cell r="J104" t="str">
            <v/>
          </cell>
          <cell r="K104" t="str">
            <v/>
          </cell>
          <cell r="L104" t="str">
            <v/>
          </cell>
          <cell r="M104" t="str">
            <v/>
          </cell>
          <cell r="N104" t="str">
            <v/>
          </cell>
          <cell r="O104" t="str">
            <v/>
          </cell>
          <cell r="P104" t="str">
            <v/>
          </cell>
          <cell r="Q104" t="str">
            <v/>
          </cell>
        </row>
        <row r="105">
          <cell r="A105" t="str">
            <v>2120000</v>
          </cell>
          <cell r="B105">
            <v>212</v>
          </cell>
          <cell r="C105">
            <v>0</v>
          </cell>
          <cell r="D105" t="str">
            <v>B</v>
          </cell>
          <cell r="E105" t="str">
            <v>一次</v>
          </cell>
          <cell r="F105" t="str">
            <v>トヨタ自動車株式会社</v>
          </cell>
          <cell r="G105" t="str">
            <v>次世代自動車/エコカー搭載用基幹部品の生産</v>
          </cell>
          <cell r="J105" t="str">
            <v/>
          </cell>
          <cell r="K105" t="str">
            <v/>
          </cell>
          <cell r="L105" t="str">
            <v/>
          </cell>
          <cell r="M105" t="str">
            <v/>
          </cell>
          <cell r="N105" t="str">
            <v/>
          </cell>
          <cell r="O105" t="str">
            <v/>
          </cell>
          <cell r="P105" t="str">
            <v/>
          </cell>
          <cell r="Q105" t="str">
            <v/>
          </cell>
        </row>
        <row r="106">
          <cell r="A106" t="str">
            <v>2130000</v>
          </cell>
          <cell r="B106">
            <v>213</v>
          </cell>
          <cell r="C106">
            <v>0</v>
          </cell>
          <cell r="D106" t="str">
            <v>A</v>
          </cell>
          <cell r="E106" t="str">
            <v>一次</v>
          </cell>
          <cell r="F106" t="str">
            <v>クラレケミカル株式会社</v>
          </cell>
          <cell r="G106" t="str">
            <v>リチウムイオン二次電池向け負極材 植物由来ハードカーボン事業</v>
          </cell>
          <cell r="J106" t="str">
            <v/>
          </cell>
          <cell r="K106" t="str">
            <v/>
          </cell>
          <cell r="L106" t="str">
            <v/>
          </cell>
          <cell r="M106" t="str">
            <v/>
          </cell>
          <cell r="N106" t="str">
            <v/>
          </cell>
          <cell r="O106" t="str">
            <v/>
          </cell>
          <cell r="P106" t="str">
            <v/>
          </cell>
          <cell r="Q106" t="str">
            <v/>
          </cell>
        </row>
        <row r="107">
          <cell r="A107" t="str">
            <v>2130001</v>
          </cell>
          <cell r="B107">
            <v>213</v>
          </cell>
          <cell r="C107">
            <v>1</v>
          </cell>
          <cell r="D107" t="str">
            <v>A</v>
          </cell>
          <cell r="E107" t="str">
            <v>一次</v>
          </cell>
          <cell r="F107" t="str">
            <v>株式会社クレハ・バッテリー・マテリアルズジャパン</v>
          </cell>
          <cell r="G107" t="str">
            <v>リチウムイオン二次電池向け負極材 植物由来ハードカーボン事業</v>
          </cell>
          <cell r="J107" t="str">
            <v/>
          </cell>
          <cell r="K107" t="str">
            <v/>
          </cell>
          <cell r="L107" t="str">
            <v/>
          </cell>
          <cell r="M107" t="str">
            <v/>
          </cell>
          <cell r="N107" t="str">
            <v/>
          </cell>
          <cell r="O107" t="str">
            <v/>
          </cell>
          <cell r="P107" t="str">
            <v/>
          </cell>
          <cell r="Q107" t="str">
            <v/>
          </cell>
        </row>
        <row r="108">
          <cell r="A108" t="str">
            <v>2160000</v>
          </cell>
          <cell r="B108">
            <v>216</v>
          </cell>
          <cell r="C108">
            <v>0</v>
          </cell>
          <cell r="D108" t="str">
            <v>A</v>
          </cell>
          <cell r="E108" t="str">
            <v>一次</v>
          </cell>
          <cell r="F108" t="str">
            <v>パナソニックエコシステムズ株式会社</v>
          </cell>
          <cell r="G108" t="str">
            <v>非白金系ディーゼル排ガス浄化用触媒の生産販売</v>
          </cell>
          <cell r="J108" t="str">
            <v/>
          </cell>
          <cell r="K108" t="str">
            <v/>
          </cell>
          <cell r="L108" t="str">
            <v/>
          </cell>
          <cell r="M108" t="str">
            <v/>
          </cell>
          <cell r="N108" t="str">
            <v/>
          </cell>
          <cell r="O108" t="str">
            <v/>
          </cell>
          <cell r="P108" t="str">
            <v/>
          </cell>
          <cell r="Q108" t="str">
            <v/>
          </cell>
        </row>
        <row r="109">
          <cell r="A109" t="str">
            <v>2170000</v>
          </cell>
          <cell r="B109">
            <v>217</v>
          </cell>
          <cell r="C109">
            <v>0</v>
          </cell>
          <cell r="D109" t="str">
            <v>A</v>
          </cell>
          <cell r="E109" t="str">
            <v>一次</v>
          </cell>
          <cell r="F109" t="str">
            <v>中部抵抗器株式会社</v>
          </cell>
          <cell r="G109" t="str">
            <v>業務用(パッケージ)エアコン用熱交換器製造設備の新設</v>
          </cell>
          <cell r="H109" t="str">
            <v>○</v>
          </cell>
          <cell r="J109">
            <v>41023</v>
          </cell>
          <cell r="K109" t="str">
            <v>愛知県稲沢市北島町大門東37番地1</v>
          </cell>
          <cell r="L109" t="str">
            <v>NRI中村</v>
          </cell>
          <cell r="M109" t="str">
            <v>NRI栗生澤</v>
          </cell>
          <cell r="N109" t="str">
            <v>NRI中田</v>
          </cell>
          <cell r="O109" t="str">
            <v/>
          </cell>
          <cell r="P109"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Q109" t="str">
            <v>・検査時点では支払が完了した設備はないため、支払帳票については未確認（最初の支払は2012年5月中旬に発生予定）
・耐用年数について確認中とのことで、検査時点では資産台帳に記載なし</v>
          </cell>
        </row>
        <row r="110">
          <cell r="A110" t="str">
            <v>2190000</v>
          </cell>
          <cell r="B110">
            <v>219</v>
          </cell>
          <cell r="C110">
            <v>0</v>
          </cell>
          <cell r="D110" t="str">
            <v>B</v>
          </cell>
          <cell r="E110" t="str">
            <v>一次</v>
          </cell>
          <cell r="F110" t="str">
            <v>株式会社ノースジェニシス</v>
          </cell>
          <cell r="G110" t="str">
            <v>糖尿病・腎臓病対応食品等の製造・販売並びに健康管理情報提供サービス事業</v>
          </cell>
          <cell r="J110" t="str">
            <v/>
          </cell>
          <cell r="K110" t="str">
            <v/>
          </cell>
          <cell r="L110" t="str">
            <v/>
          </cell>
          <cell r="M110" t="str">
            <v/>
          </cell>
          <cell r="N110" t="str">
            <v/>
          </cell>
          <cell r="O110" t="str">
            <v/>
          </cell>
          <cell r="P110" t="str">
            <v/>
          </cell>
          <cell r="Q110" t="str">
            <v/>
          </cell>
        </row>
        <row r="111">
          <cell r="A111" t="str">
            <v>2230000</v>
          </cell>
          <cell r="B111">
            <v>223</v>
          </cell>
          <cell r="C111">
            <v>0</v>
          </cell>
          <cell r="D111" t="str">
            <v>B</v>
          </cell>
          <cell r="E111" t="str">
            <v>一次</v>
          </cell>
          <cell r="F111" t="str">
            <v>株式会社 武部鉄工所</v>
          </cell>
          <cell r="G111" t="str">
            <v>次世代型トラック用シャーシ部品生産設備導入事業</v>
          </cell>
          <cell r="J111" t="str">
            <v/>
          </cell>
          <cell r="K111" t="str">
            <v/>
          </cell>
          <cell r="L111" t="str">
            <v/>
          </cell>
          <cell r="M111" t="str">
            <v/>
          </cell>
          <cell r="N111" t="str">
            <v/>
          </cell>
          <cell r="O111" t="str">
            <v/>
          </cell>
          <cell r="P111" t="str">
            <v/>
          </cell>
          <cell r="Q111" t="str">
            <v/>
          </cell>
        </row>
        <row r="112">
          <cell r="A112" t="str">
            <v>2250000</v>
          </cell>
          <cell r="B112">
            <v>225</v>
          </cell>
          <cell r="C112">
            <v>0</v>
          </cell>
          <cell r="D112" t="str">
            <v>B</v>
          </cell>
          <cell r="E112" t="str">
            <v>一次</v>
          </cell>
          <cell r="F112" t="str">
            <v>東ソー日向株式会社</v>
          </cell>
          <cell r="G112" t="str">
            <v>リチウムイオン二次電池用化学合成法マンガン酸化物(Ｃ Ｍ Ｏ )製造設備の設置</v>
          </cell>
          <cell r="J112" t="str">
            <v/>
          </cell>
          <cell r="K112" t="str">
            <v/>
          </cell>
          <cell r="L112" t="str">
            <v/>
          </cell>
          <cell r="M112" t="str">
            <v/>
          </cell>
          <cell r="N112" t="str">
            <v/>
          </cell>
          <cell r="O112" t="str">
            <v/>
          </cell>
          <cell r="P112" t="str">
            <v/>
          </cell>
          <cell r="Q112" t="str">
            <v/>
          </cell>
        </row>
        <row r="113">
          <cell r="A113" t="str">
            <v>2260000</v>
          </cell>
          <cell r="B113">
            <v>226</v>
          </cell>
          <cell r="C113">
            <v>0</v>
          </cell>
          <cell r="D113" t="str">
            <v>A</v>
          </cell>
          <cell r="E113" t="str">
            <v>一次</v>
          </cell>
          <cell r="F113" t="str">
            <v>日本特殊陶業株式会社</v>
          </cell>
          <cell r="G113" t="str">
            <v>酵素センサ（原料・素子）製造ライン増設計画（日本特殊陶業㈱及びその100%子会社であるセラミックセンサ㈱との共同事業申請）</v>
          </cell>
          <cell r="J113" t="str">
            <v/>
          </cell>
          <cell r="K113" t="str">
            <v/>
          </cell>
          <cell r="L113" t="str">
            <v/>
          </cell>
          <cell r="M113" t="str">
            <v/>
          </cell>
          <cell r="N113" t="str">
            <v/>
          </cell>
          <cell r="O113" t="str">
            <v/>
          </cell>
          <cell r="P113" t="str">
            <v/>
          </cell>
          <cell r="Q113" t="str">
            <v/>
          </cell>
        </row>
        <row r="114">
          <cell r="A114" t="str">
            <v>2260001</v>
          </cell>
          <cell r="B114">
            <v>226</v>
          </cell>
          <cell r="C114">
            <v>1</v>
          </cell>
          <cell r="D114" t="str">
            <v>A</v>
          </cell>
          <cell r="E114" t="str">
            <v>一次</v>
          </cell>
          <cell r="F114" t="str">
            <v>セラミックセンサ株式会社</v>
          </cell>
          <cell r="G114" t="str">
            <v>酵素センサ（原料・素子）製造ライン増設計画（日本特殊陶業㈱及びその100%子会社であるセラミックセンサ㈱との共同事業申請）</v>
          </cell>
          <cell r="J114" t="str">
            <v/>
          </cell>
          <cell r="K114" t="str">
            <v/>
          </cell>
          <cell r="L114" t="str">
            <v/>
          </cell>
          <cell r="M114" t="str">
            <v/>
          </cell>
          <cell r="N114" t="str">
            <v/>
          </cell>
          <cell r="O114" t="str">
            <v/>
          </cell>
          <cell r="P114" t="str">
            <v/>
          </cell>
          <cell r="Q114" t="str">
            <v/>
          </cell>
        </row>
        <row r="115">
          <cell r="A115" t="str">
            <v>2270000</v>
          </cell>
          <cell r="B115">
            <v>227</v>
          </cell>
          <cell r="C115">
            <v>0</v>
          </cell>
          <cell r="D115" t="str">
            <v>A</v>
          </cell>
          <cell r="E115" t="str">
            <v>一次</v>
          </cell>
          <cell r="F115" t="str">
            <v>日立建機株式会社</v>
          </cell>
          <cell r="G115" t="str">
            <v>常陸那珂における、マイニング用コンポーネント事業</v>
          </cell>
          <cell r="J115" t="str">
            <v/>
          </cell>
          <cell r="K115" t="str">
            <v/>
          </cell>
          <cell r="L115" t="str">
            <v/>
          </cell>
          <cell r="M115" t="str">
            <v/>
          </cell>
          <cell r="N115" t="str">
            <v/>
          </cell>
          <cell r="O115" t="str">
            <v/>
          </cell>
          <cell r="P115" t="str">
            <v/>
          </cell>
          <cell r="Q115" t="str">
            <v/>
          </cell>
        </row>
        <row r="116">
          <cell r="A116" t="str">
            <v>2290000</v>
          </cell>
          <cell r="B116">
            <v>229</v>
          </cell>
          <cell r="C116">
            <v>0</v>
          </cell>
          <cell r="D116" t="str">
            <v>C</v>
          </cell>
          <cell r="E116" t="str">
            <v>一次</v>
          </cell>
          <cell r="F116" t="str">
            <v>紀州技研工業株式会社</v>
          </cell>
          <cell r="G116" t="str">
            <v>太陽光発電セル基板及びその他基板用金属ナノインク及び当該インク用インクジェット製造事業</v>
          </cell>
          <cell r="H116" t="str">
            <v>○</v>
          </cell>
          <cell r="J116">
            <v>41124</v>
          </cell>
          <cell r="K116" t="str">
            <v>和歌山県和歌山市布引466　/　和歌山県海南市南赤坂1-1</v>
          </cell>
          <cell r="L116" t="str">
            <v>NRI宮田</v>
          </cell>
          <cell r="M116" t="str">
            <v>NRI中田</v>
          </cell>
          <cell r="N116" t="str">
            <v/>
          </cell>
          <cell r="O116" t="str">
            <v/>
          </cell>
          <cell r="P116"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Q116" t="str">
            <v/>
          </cell>
        </row>
        <row r="117">
          <cell r="A117" t="str">
            <v>2290001</v>
          </cell>
          <cell r="B117">
            <v>229</v>
          </cell>
          <cell r="C117">
            <v>1</v>
          </cell>
          <cell r="D117" t="str">
            <v>C</v>
          </cell>
          <cell r="E117" t="str">
            <v>一次</v>
          </cell>
          <cell r="F117" t="str">
            <v>オプトウェア株式会社</v>
          </cell>
          <cell r="G117" t="str">
            <v>太陽光発電セル基板及びその他基板用金属ナノインク及び当該インク用インクジェット製造事業</v>
          </cell>
          <cell r="J117" t="str">
            <v/>
          </cell>
          <cell r="K117" t="str">
            <v/>
          </cell>
          <cell r="L117" t="str">
            <v/>
          </cell>
          <cell r="M117" t="str">
            <v/>
          </cell>
          <cell r="N117" t="str">
            <v/>
          </cell>
          <cell r="O117" t="str">
            <v/>
          </cell>
          <cell r="P117" t="str">
            <v/>
          </cell>
          <cell r="Q117" t="str">
            <v/>
          </cell>
        </row>
        <row r="118">
          <cell r="A118" t="str">
            <v>2310000</v>
          </cell>
          <cell r="B118">
            <v>231</v>
          </cell>
          <cell r="C118">
            <v>0</v>
          </cell>
          <cell r="D118" t="str">
            <v>B</v>
          </cell>
          <cell r="E118" t="str">
            <v>一次</v>
          </cell>
          <cell r="F118" t="str">
            <v>東成エレクトロビーム株式会社</v>
          </cell>
          <cell r="G118" t="str">
            <v>自動車用リチウムイオン電池部材に係る加工の効率化・低コスト化に資する高速加工システムの導入</v>
          </cell>
          <cell r="J118" t="str">
            <v/>
          </cell>
          <cell r="K118" t="str">
            <v/>
          </cell>
          <cell r="L118" t="str">
            <v/>
          </cell>
          <cell r="M118" t="str">
            <v/>
          </cell>
          <cell r="N118" t="str">
            <v/>
          </cell>
          <cell r="O118" t="str">
            <v/>
          </cell>
          <cell r="P118" t="str">
            <v/>
          </cell>
          <cell r="Q118" t="str">
            <v/>
          </cell>
        </row>
        <row r="119">
          <cell r="A119" t="str">
            <v>2350000</v>
          </cell>
          <cell r="B119">
            <v>235</v>
          </cell>
          <cell r="C119">
            <v>0</v>
          </cell>
          <cell r="D119" t="str">
            <v>A</v>
          </cell>
          <cell r="E119" t="str">
            <v>一次</v>
          </cell>
          <cell r="F119" t="str">
            <v>ダイソー株式会社</v>
          </cell>
          <cell r="G119" t="str">
            <v>アリルクロライド・エピクロルヒドリンのC3サプライチェーンの増強事業</v>
          </cell>
          <cell r="J119" t="str">
            <v/>
          </cell>
          <cell r="K119" t="str">
            <v/>
          </cell>
          <cell r="L119" t="str">
            <v/>
          </cell>
          <cell r="M119" t="str">
            <v/>
          </cell>
          <cell r="N119" t="str">
            <v/>
          </cell>
          <cell r="O119" t="str">
            <v/>
          </cell>
          <cell r="P119" t="str">
            <v/>
          </cell>
          <cell r="Q119" t="str">
            <v/>
          </cell>
        </row>
        <row r="120">
          <cell r="A120" t="str">
            <v>2380000</v>
          </cell>
          <cell r="B120">
            <v>238</v>
          </cell>
          <cell r="C120">
            <v>0</v>
          </cell>
          <cell r="D120" t="str">
            <v>B</v>
          </cell>
          <cell r="E120" t="str">
            <v>一次</v>
          </cell>
          <cell r="F120" t="str">
            <v>住軽アルミ箔株式会社</v>
          </cell>
          <cell r="G120" t="str">
            <v>リチウムイオン２ 次電池用アルミニウム箔生産設備</v>
          </cell>
          <cell r="J120" t="str">
            <v/>
          </cell>
          <cell r="K120" t="str">
            <v/>
          </cell>
          <cell r="L120" t="str">
            <v/>
          </cell>
          <cell r="M120" t="str">
            <v/>
          </cell>
          <cell r="N120" t="str">
            <v/>
          </cell>
          <cell r="O120" t="str">
            <v/>
          </cell>
          <cell r="P120" t="str">
            <v/>
          </cell>
          <cell r="Q120" t="str">
            <v/>
          </cell>
        </row>
        <row r="121">
          <cell r="A121" t="str">
            <v>2380001</v>
          </cell>
          <cell r="B121">
            <v>238</v>
          </cell>
          <cell r="C121">
            <v>1</v>
          </cell>
          <cell r="D121" t="str">
            <v>B</v>
          </cell>
          <cell r="E121" t="str">
            <v>一次</v>
          </cell>
          <cell r="F121" t="str">
            <v>東京センチュリーリース株式会社</v>
          </cell>
          <cell r="G121" t="str">
            <v>リチウムイオン２ 次電池用アルミニウム箔生産設備</v>
          </cell>
          <cell r="J121" t="str">
            <v/>
          </cell>
          <cell r="K121" t="str">
            <v/>
          </cell>
          <cell r="L121" t="str">
            <v/>
          </cell>
          <cell r="M121" t="str">
            <v/>
          </cell>
          <cell r="N121" t="str">
            <v/>
          </cell>
          <cell r="O121" t="str">
            <v/>
          </cell>
          <cell r="P121" t="str">
            <v/>
          </cell>
          <cell r="Q121" t="str">
            <v/>
          </cell>
        </row>
        <row r="122">
          <cell r="A122" t="str">
            <v>2400000</v>
          </cell>
          <cell r="B122">
            <v>240</v>
          </cell>
          <cell r="C122">
            <v>0</v>
          </cell>
          <cell r="D122" t="str">
            <v>B</v>
          </cell>
          <cell r="E122" t="str">
            <v>一次</v>
          </cell>
          <cell r="F122" t="str">
            <v>群馬合金株式会社</v>
          </cell>
          <cell r="G122" t="str">
            <v>環境対応車向けEPS用アルミダイカスト製品の増産体制整備事業
※EPS：Electric Power Steering</v>
          </cell>
          <cell r="J122" t="str">
            <v/>
          </cell>
          <cell r="K122" t="str">
            <v/>
          </cell>
          <cell r="L122" t="str">
            <v/>
          </cell>
          <cell r="M122" t="str">
            <v/>
          </cell>
          <cell r="N122" t="str">
            <v/>
          </cell>
          <cell r="O122" t="str">
            <v/>
          </cell>
          <cell r="P122" t="str">
            <v/>
          </cell>
          <cell r="Q122" t="str">
            <v/>
          </cell>
        </row>
        <row r="123">
          <cell r="A123" t="str">
            <v>2420000</v>
          </cell>
          <cell r="B123">
            <v>242</v>
          </cell>
          <cell r="C123">
            <v>0</v>
          </cell>
          <cell r="D123" t="str">
            <v>A</v>
          </cell>
          <cell r="E123" t="str">
            <v>一次</v>
          </cell>
          <cell r="F123" t="str">
            <v>クレハ エクステック株式会社</v>
          </cell>
          <cell r="G123" t="str">
            <v>リチウムイオン電池用防振フィルムの製膜設備の設置</v>
          </cell>
          <cell r="J123" t="str">
            <v/>
          </cell>
          <cell r="K123" t="str">
            <v/>
          </cell>
          <cell r="L123" t="str">
            <v/>
          </cell>
          <cell r="M123" t="str">
            <v/>
          </cell>
          <cell r="N123" t="str">
            <v/>
          </cell>
          <cell r="O123" t="str">
            <v/>
          </cell>
          <cell r="P123" t="str">
            <v/>
          </cell>
          <cell r="Q123" t="str">
            <v/>
          </cell>
        </row>
        <row r="124">
          <cell r="A124" t="str">
            <v>2450000</v>
          </cell>
          <cell r="B124">
            <v>245</v>
          </cell>
          <cell r="C124">
            <v>0</v>
          </cell>
          <cell r="D124" t="str">
            <v>A</v>
          </cell>
          <cell r="E124" t="str">
            <v>一次</v>
          </cell>
          <cell r="F124" t="str">
            <v>プレス工業株式会社</v>
          </cell>
          <cell r="G124" t="str">
            <v>国内の全大中型商用車向シャシ部品（フレーム・アクスル）の製造設備の全面更新による部品共有体制の抜本強化</v>
          </cell>
          <cell r="J124" t="str">
            <v/>
          </cell>
          <cell r="K124" t="str">
            <v/>
          </cell>
          <cell r="L124" t="str">
            <v/>
          </cell>
          <cell r="M124" t="str">
            <v/>
          </cell>
          <cell r="N124" t="str">
            <v/>
          </cell>
          <cell r="O124" t="str">
            <v/>
          </cell>
          <cell r="P124" t="str">
            <v/>
          </cell>
          <cell r="Q124" t="str">
            <v/>
          </cell>
        </row>
        <row r="125">
          <cell r="A125" t="str">
            <v>2470000</v>
          </cell>
          <cell r="B125">
            <v>247</v>
          </cell>
          <cell r="C125">
            <v>0</v>
          </cell>
          <cell r="D125" t="str">
            <v>A</v>
          </cell>
          <cell r="E125" t="str">
            <v>一次</v>
          </cell>
          <cell r="F125" t="str">
            <v>JFE条鋼株式会社</v>
          </cell>
          <cell r="G125" t="str">
            <v>JFE条鋼㈱仙台製造所棒線事業競争力対策</v>
          </cell>
          <cell r="J125" t="str">
            <v/>
          </cell>
          <cell r="K125" t="str">
            <v/>
          </cell>
          <cell r="L125" t="str">
            <v/>
          </cell>
          <cell r="M125" t="str">
            <v/>
          </cell>
          <cell r="N125" t="str">
            <v/>
          </cell>
          <cell r="O125" t="str">
            <v/>
          </cell>
          <cell r="P125" t="str">
            <v/>
          </cell>
          <cell r="Q125" t="str">
            <v/>
          </cell>
        </row>
        <row r="126">
          <cell r="A126" t="str">
            <v>2480000</v>
          </cell>
          <cell r="B126">
            <v>248</v>
          </cell>
          <cell r="C126">
            <v>0</v>
          </cell>
          <cell r="D126" t="str">
            <v>B</v>
          </cell>
          <cell r="E126" t="str">
            <v>一次</v>
          </cell>
          <cell r="F126" t="str">
            <v>株式会社 大矢鋳造所</v>
          </cell>
          <cell r="G126" t="str">
            <v>風力発電用銅合金製軸受保持器向け生産設備の増強と雇用の維持・創出</v>
          </cell>
          <cell r="J126" t="str">
            <v/>
          </cell>
          <cell r="K126" t="str">
            <v/>
          </cell>
          <cell r="L126" t="str">
            <v/>
          </cell>
          <cell r="M126" t="str">
            <v/>
          </cell>
          <cell r="N126" t="str">
            <v/>
          </cell>
          <cell r="O126" t="str">
            <v/>
          </cell>
          <cell r="P126" t="str">
            <v/>
          </cell>
          <cell r="Q126" t="str">
            <v/>
          </cell>
        </row>
        <row r="127">
          <cell r="A127" t="str">
            <v>2500000</v>
          </cell>
          <cell r="B127">
            <v>250</v>
          </cell>
          <cell r="C127">
            <v>0</v>
          </cell>
          <cell r="D127" t="str">
            <v>B</v>
          </cell>
          <cell r="E127" t="str">
            <v>一次</v>
          </cell>
          <cell r="F127" t="str">
            <v>株式会社シノテスト</v>
          </cell>
          <cell r="G127" t="str">
            <v>医療分野における自動分析装置用血清亜鉛測定試薬（ 体外診断用医薬品）の製造装置の導入</v>
          </cell>
          <cell r="J127" t="str">
            <v/>
          </cell>
          <cell r="K127" t="str">
            <v/>
          </cell>
          <cell r="L127" t="str">
            <v/>
          </cell>
          <cell r="M127" t="str">
            <v/>
          </cell>
          <cell r="N127" t="str">
            <v/>
          </cell>
          <cell r="O127" t="str">
            <v/>
          </cell>
          <cell r="P127" t="str">
            <v/>
          </cell>
          <cell r="Q127" t="str">
            <v/>
          </cell>
        </row>
        <row r="128">
          <cell r="A128" t="str">
            <v>2510000</v>
          </cell>
          <cell r="B128">
            <v>251</v>
          </cell>
          <cell r="C128">
            <v>0</v>
          </cell>
          <cell r="D128" t="str">
            <v>B</v>
          </cell>
          <cell r="E128" t="str">
            <v>一次</v>
          </cell>
          <cell r="F128" t="str">
            <v>株式会社ダイセル</v>
          </cell>
          <cell r="G128" t="str">
            <v>ナノダイヤモンド生産設備設置</v>
          </cell>
          <cell r="J128" t="str">
            <v/>
          </cell>
          <cell r="K128" t="str">
            <v/>
          </cell>
          <cell r="L128" t="str">
            <v/>
          </cell>
          <cell r="M128" t="str">
            <v/>
          </cell>
          <cell r="N128" t="str">
            <v/>
          </cell>
          <cell r="O128" t="str">
            <v/>
          </cell>
          <cell r="P128" t="str">
            <v/>
          </cell>
          <cell r="Q128" t="str">
            <v/>
          </cell>
        </row>
        <row r="129">
          <cell r="A129" t="str">
            <v>2530000</v>
          </cell>
          <cell r="B129">
            <v>253</v>
          </cell>
          <cell r="C129">
            <v>0</v>
          </cell>
          <cell r="D129" t="str">
            <v>B</v>
          </cell>
          <cell r="E129" t="str">
            <v>一次</v>
          </cell>
          <cell r="F129" t="str">
            <v>株式会社ブルーエナジー</v>
          </cell>
          <cell r="G129" t="str">
            <v>車載用および産業用リチウムイオン電池事業</v>
          </cell>
          <cell r="J129" t="str">
            <v/>
          </cell>
          <cell r="K129" t="str">
            <v/>
          </cell>
          <cell r="L129" t="str">
            <v/>
          </cell>
          <cell r="M129" t="str">
            <v/>
          </cell>
          <cell r="N129" t="str">
            <v/>
          </cell>
          <cell r="O129" t="str">
            <v/>
          </cell>
          <cell r="P129" t="str">
            <v/>
          </cell>
          <cell r="Q129" t="str">
            <v/>
          </cell>
        </row>
        <row r="130">
          <cell r="A130" t="str">
            <v>2540000</v>
          </cell>
          <cell r="B130">
            <v>254</v>
          </cell>
          <cell r="C130">
            <v>0</v>
          </cell>
          <cell r="D130" t="str">
            <v>B</v>
          </cell>
          <cell r="E130" t="str">
            <v>一次</v>
          </cell>
          <cell r="F130" t="str">
            <v>株式会社マルヨシ</v>
          </cell>
          <cell r="G130" t="str">
            <v>世界のペットフード市場向け、乳酸菌等を活用した免疫抗酸化性機能を有す天然水産系嗜好素材の生産拠点づくり</v>
          </cell>
          <cell r="J130" t="str">
            <v/>
          </cell>
          <cell r="K130" t="str">
            <v/>
          </cell>
          <cell r="L130" t="str">
            <v/>
          </cell>
          <cell r="M130" t="str">
            <v/>
          </cell>
          <cell r="N130" t="str">
            <v/>
          </cell>
          <cell r="O130" t="str">
            <v/>
          </cell>
          <cell r="P130" t="str">
            <v/>
          </cell>
          <cell r="Q130" t="str">
            <v/>
          </cell>
        </row>
        <row r="131">
          <cell r="A131" t="str">
            <v>2550000</v>
          </cell>
          <cell r="B131">
            <v>255</v>
          </cell>
          <cell r="C131">
            <v>0</v>
          </cell>
          <cell r="D131" t="str">
            <v>B</v>
          </cell>
          <cell r="E131" t="str">
            <v>一次</v>
          </cell>
          <cell r="F131" t="str">
            <v>山口リキッドハイドロジェン株式会社</v>
          </cell>
          <cell r="G131" t="str">
            <v>水素エネルギー社会を見据えた西日本での大型液化水素製造拠点の確立</v>
          </cell>
          <cell r="J131" t="str">
            <v/>
          </cell>
          <cell r="K131" t="str">
            <v/>
          </cell>
          <cell r="L131" t="str">
            <v/>
          </cell>
          <cell r="M131" t="str">
            <v/>
          </cell>
          <cell r="N131" t="str">
            <v/>
          </cell>
          <cell r="O131" t="str">
            <v/>
          </cell>
          <cell r="P131" t="str">
            <v/>
          </cell>
          <cell r="Q131" t="str">
            <v/>
          </cell>
        </row>
        <row r="132">
          <cell r="A132" t="str">
            <v>2580000</v>
          </cell>
          <cell r="B132">
            <v>258</v>
          </cell>
          <cell r="C132">
            <v>0</v>
          </cell>
          <cell r="D132" t="str">
            <v>A</v>
          </cell>
          <cell r="E132" t="str">
            <v>一次</v>
          </cell>
          <cell r="F132" t="str">
            <v>昭和電工株式会社</v>
          </cell>
          <cell r="G132" t="str">
            <v>レアアース磁石のリサイクル設備とDyフリー磁石用合金の製造設備</v>
          </cell>
          <cell r="J132" t="str">
            <v/>
          </cell>
          <cell r="K132" t="str">
            <v/>
          </cell>
          <cell r="L132" t="str">
            <v/>
          </cell>
          <cell r="M132" t="str">
            <v/>
          </cell>
          <cell r="N132" t="str">
            <v/>
          </cell>
          <cell r="O132" t="str">
            <v/>
          </cell>
          <cell r="P132" t="str">
            <v/>
          </cell>
          <cell r="Q132" t="str">
            <v/>
          </cell>
        </row>
        <row r="133">
          <cell r="A133" t="str">
            <v>2600000</v>
          </cell>
          <cell r="B133">
            <v>260</v>
          </cell>
          <cell r="C133">
            <v>0</v>
          </cell>
          <cell r="D133" t="str">
            <v>B</v>
          </cell>
          <cell r="E133" t="str">
            <v>一次</v>
          </cell>
          <cell r="F133" t="str">
            <v>株式会社UNIGEN</v>
          </cell>
          <cell r="G133" t="str">
            <v>次世代バイオ製造技術を用いたバイオ医薬原薬の受託製造設備の整備</v>
          </cell>
          <cell r="J133" t="str">
            <v/>
          </cell>
          <cell r="K133" t="str">
            <v/>
          </cell>
          <cell r="L133" t="str">
            <v/>
          </cell>
          <cell r="M133" t="str">
            <v/>
          </cell>
          <cell r="N133" t="str">
            <v/>
          </cell>
          <cell r="O133" t="str">
            <v/>
          </cell>
          <cell r="P133" t="str">
            <v/>
          </cell>
          <cell r="Q133" t="str">
            <v/>
          </cell>
        </row>
        <row r="134">
          <cell r="A134" t="str">
            <v>2630000</v>
          </cell>
          <cell r="B134">
            <v>263</v>
          </cell>
          <cell r="C134">
            <v>0</v>
          </cell>
          <cell r="D134" t="str">
            <v>A</v>
          </cell>
          <cell r="E134" t="str">
            <v>一次</v>
          </cell>
          <cell r="F134" t="str">
            <v>日本製紙株式会社</v>
          </cell>
          <cell r="G134" t="str">
            <v>八代工場　N1号抄紙機　PPC用紙製造事業</v>
          </cell>
          <cell r="J134" t="str">
            <v/>
          </cell>
          <cell r="K134" t="str">
            <v/>
          </cell>
          <cell r="L134" t="str">
            <v/>
          </cell>
          <cell r="M134" t="str">
            <v/>
          </cell>
          <cell r="N134" t="str">
            <v/>
          </cell>
          <cell r="O134" t="str">
            <v/>
          </cell>
          <cell r="P134" t="str">
            <v/>
          </cell>
          <cell r="Q134" t="str">
            <v/>
          </cell>
        </row>
        <row r="135">
          <cell r="A135" t="str">
            <v>2640000</v>
          </cell>
          <cell r="B135">
            <v>264</v>
          </cell>
          <cell r="C135">
            <v>0</v>
          </cell>
          <cell r="D135" t="str">
            <v>A</v>
          </cell>
          <cell r="E135" t="str">
            <v>一次</v>
          </cell>
          <cell r="F135" t="str">
            <v>ハマプロト株式会社</v>
          </cell>
          <cell r="G135" t="str">
            <v>ハイブリッド自動車向けニッケル水素バッテリー用樹脂電池ケースの生産ライン</v>
          </cell>
          <cell r="J135" t="str">
            <v/>
          </cell>
          <cell r="K135" t="str">
            <v/>
          </cell>
          <cell r="L135" t="str">
            <v/>
          </cell>
          <cell r="M135" t="str">
            <v/>
          </cell>
          <cell r="N135" t="str">
            <v/>
          </cell>
          <cell r="O135" t="str">
            <v/>
          </cell>
          <cell r="P135" t="str">
            <v/>
          </cell>
          <cell r="Q135" t="str">
            <v/>
          </cell>
        </row>
        <row r="136">
          <cell r="A136" t="str">
            <v>2710000</v>
          </cell>
          <cell r="B136">
            <v>271</v>
          </cell>
          <cell r="C136">
            <v>0</v>
          </cell>
          <cell r="D136" t="str">
            <v>B</v>
          </cell>
          <cell r="E136" t="str">
            <v>一次</v>
          </cell>
          <cell r="F136" t="str">
            <v>株式会社三井ハイテック</v>
          </cell>
          <cell r="G136" t="str">
            <v>ハイブリッド自動車、及び次世代自動車に搭載されるモーターコア部品の製造にかかる事業</v>
          </cell>
          <cell r="J136" t="str">
            <v/>
          </cell>
          <cell r="K136" t="str">
            <v/>
          </cell>
          <cell r="L136" t="str">
            <v/>
          </cell>
          <cell r="M136" t="str">
            <v/>
          </cell>
          <cell r="N136" t="str">
            <v/>
          </cell>
          <cell r="O136" t="str">
            <v/>
          </cell>
          <cell r="P136" t="str">
            <v/>
          </cell>
          <cell r="Q136" t="str">
            <v/>
          </cell>
        </row>
        <row r="137">
          <cell r="A137" t="str">
            <v>2910000</v>
          </cell>
          <cell r="B137">
            <v>291</v>
          </cell>
          <cell r="C137">
            <v>0</v>
          </cell>
          <cell r="D137" t="str">
            <v>B</v>
          </cell>
          <cell r="E137" t="str">
            <v>一次</v>
          </cell>
          <cell r="F137" t="str">
            <v>パイオニア株式会社</v>
          </cell>
          <cell r="G137" t="str">
            <v>塗布型有機ＥＬ照明事業</v>
          </cell>
          <cell r="J137" t="str">
            <v/>
          </cell>
          <cell r="K137" t="str">
            <v/>
          </cell>
          <cell r="L137" t="str">
            <v/>
          </cell>
          <cell r="M137" t="str">
            <v/>
          </cell>
          <cell r="N137" t="str">
            <v/>
          </cell>
          <cell r="O137" t="str">
            <v/>
          </cell>
          <cell r="P137" t="str">
            <v/>
          </cell>
          <cell r="Q137" t="str">
            <v/>
          </cell>
        </row>
        <row r="138">
          <cell r="A138" t="str">
            <v>2920000</v>
          </cell>
          <cell r="B138">
            <v>292</v>
          </cell>
          <cell r="C138">
            <v>0</v>
          </cell>
          <cell r="D138" t="str">
            <v>B</v>
          </cell>
          <cell r="E138" t="str">
            <v>一次</v>
          </cell>
          <cell r="F138" t="str">
            <v>アルプス・グリーンデバイス株式会社</v>
          </cell>
          <cell r="G138" t="str">
            <v>高効率小型パワーインダクタの製造設備の設置</v>
          </cell>
          <cell r="J138" t="str">
            <v/>
          </cell>
          <cell r="K138" t="str">
            <v/>
          </cell>
          <cell r="L138" t="str">
            <v/>
          </cell>
          <cell r="M138" t="str">
            <v/>
          </cell>
          <cell r="N138" t="str">
            <v/>
          </cell>
          <cell r="O138" t="str">
            <v/>
          </cell>
          <cell r="P138" t="str">
            <v/>
          </cell>
          <cell r="Q138" t="str">
            <v/>
          </cell>
        </row>
        <row r="139">
          <cell r="A139" t="str">
            <v>2920001</v>
          </cell>
          <cell r="B139">
            <v>292</v>
          </cell>
          <cell r="C139">
            <v>1</v>
          </cell>
          <cell r="D139" t="str">
            <v>B</v>
          </cell>
          <cell r="E139" t="str">
            <v>一次</v>
          </cell>
          <cell r="F139" t="str">
            <v>アルプス電気株式会社</v>
          </cell>
          <cell r="G139" t="str">
            <v>高効率小型パワーインダクタの製造設備の設置</v>
          </cell>
          <cell r="J139" t="str">
            <v/>
          </cell>
          <cell r="K139" t="str">
            <v/>
          </cell>
          <cell r="L139" t="str">
            <v/>
          </cell>
          <cell r="M139" t="str">
            <v/>
          </cell>
          <cell r="N139" t="str">
            <v/>
          </cell>
          <cell r="O139" t="str">
            <v/>
          </cell>
          <cell r="P139" t="str">
            <v/>
          </cell>
          <cell r="Q139" t="str">
            <v/>
          </cell>
        </row>
        <row r="140">
          <cell r="A140" t="str">
            <v>2920002</v>
          </cell>
          <cell r="B140">
            <v>292</v>
          </cell>
          <cell r="C140">
            <v>2</v>
          </cell>
          <cell r="D140" t="str">
            <v>B</v>
          </cell>
          <cell r="E140" t="str">
            <v>一次</v>
          </cell>
          <cell r="F140" t="str">
            <v>アルプスファイナンスサービス株式会社</v>
          </cell>
          <cell r="G140" t="str">
            <v>高効率小型パワーインダクタの製造設備の設置</v>
          </cell>
          <cell r="J140" t="str">
            <v/>
          </cell>
          <cell r="K140" t="str">
            <v/>
          </cell>
          <cell r="L140" t="str">
            <v/>
          </cell>
          <cell r="M140" t="str">
            <v/>
          </cell>
          <cell r="N140" t="str">
            <v/>
          </cell>
          <cell r="O140" t="str">
            <v/>
          </cell>
          <cell r="P140" t="str">
            <v/>
          </cell>
          <cell r="Q140" t="str">
            <v/>
          </cell>
        </row>
        <row r="141">
          <cell r="A141" t="str">
            <v>2940000</v>
          </cell>
          <cell r="B141">
            <v>294</v>
          </cell>
          <cell r="C141">
            <v>0</v>
          </cell>
          <cell r="D141" t="str">
            <v>A</v>
          </cell>
          <cell r="E141" t="str">
            <v>一次</v>
          </cell>
          <cell r="F141" t="str">
            <v>ルネサスエレクトロニクス株式会社</v>
          </cell>
          <cell r="G141" t="str">
            <v>低消費電力8インチフラッシュメモリ内蔵マイクロコンピュータ増産</v>
          </cell>
          <cell r="J141" t="str">
            <v/>
          </cell>
          <cell r="K141" t="str">
            <v/>
          </cell>
          <cell r="L141" t="str">
            <v/>
          </cell>
          <cell r="M141" t="str">
            <v/>
          </cell>
          <cell r="N141" t="str">
            <v/>
          </cell>
          <cell r="O141" t="str">
            <v/>
          </cell>
          <cell r="P141" t="str">
            <v/>
          </cell>
          <cell r="Q141" t="str">
            <v/>
          </cell>
        </row>
        <row r="142">
          <cell r="A142" t="str">
            <v>2970000</v>
          </cell>
          <cell r="B142">
            <v>297</v>
          </cell>
          <cell r="C142">
            <v>0</v>
          </cell>
          <cell r="D142" t="str">
            <v>A</v>
          </cell>
          <cell r="E142" t="str">
            <v>一次</v>
          </cell>
          <cell r="F142" t="str">
            <v>有限会社 渡瀬軽合金</v>
          </cell>
          <cell r="G142" t="str">
            <v>アルミ鋳造における「鋳造品にフローフォーミング加工を施す」製法・設備導入事業</v>
          </cell>
          <cell r="J142" t="str">
            <v/>
          </cell>
          <cell r="K142" t="str">
            <v/>
          </cell>
          <cell r="L142" t="str">
            <v/>
          </cell>
          <cell r="M142" t="str">
            <v/>
          </cell>
          <cell r="N142" t="str">
            <v/>
          </cell>
          <cell r="O142" t="str">
            <v/>
          </cell>
          <cell r="P142" t="str">
            <v/>
          </cell>
          <cell r="Q142" t="str">
            <v/>
          </cell>
        </row>
        <row r="143">
          <cell r="A143" t="str">
            <v>2980000</v>
          </cell>
          <cell r="B143">
            <v>298</v>
          </cell>
          <cell r="C143">
            <v>0</v>
          </cell>
          <cell r="D143" t="str">
            <v>A</v>
          </cell>
          <cell r="E143" t="str">
            <v>一次</v>
          </cell>
          <cell r="F143" t="str">
            <v>純正化学 株式会社</v>
          </cell>
          <cell r="G143" t="str">
            <v>茨城工場（ 仮称） 建設</v>
          </cell>
          <cell r="J143" t="str">
            <v/>
          </cell>
          <cell r="K143" t="str">
            <v/>
          </cell>
          <cell r="L143" t="str">
            <v/>
          </cell>
          <cell r="M143" t="str">
            <v/>
          </cell>
          <cell r="N143" t="str">
            <v/>
          </cell>
          <cell r="O143" t="str">
            <v/>
          </cell>
          <cell r="P143" t="str">
            <v/>
          </cell>
          <cell r="Q143" t="str">
            <v/>
          </cell>
        </row>
        <row r="144">
          <cell r="A144" t="str">
            <v>3040000</v>
          </cell>
          <cell r="B144">
            <v>304</v>
          </cell>
          <cell r="C144">
            <v>0</v>
          </cell>
          <cell r="D144" t="str">
            <v>A</v>
          </cell>
          <cell r="E144" t="str">
            <v>一次</v>
          </cell>
          <cell r="F144" t="str">
            <v>三菱瓦斯化学株式会社</v>
          </cell>
          <cell r="G144" t="str">
            <v>過硫酸塩類製造設備の更新</v>
          </cell>
          <cell r="J144" t="str">
            <v/>
          </cell>
          <cell r="K144" t="str">
            <v/>
          </cell>
          <cell r="L144" t="str">
            <v/>
          </cell>
          <cell r="M144" t="str">
            <v/>
          </cell>
          <cell r="N144" t="str">
            <v/>
          </cell>
          <cell r="O144" t="str">
            <v/>
          </cell>
          <cell r="P144" t="str">
            <v/>
          </cell>
          <cell r="Q144" t="str">
            <v/>
          </cell>
        </row>
        <row r="145">
          <cell r="A145" t="str">
            <v>3060000</v>
          </cell>
          <cell r="B145">
            <v>306</v>
          </cell>
          <cell r="C145">
            <v>0</v>
          </cell>
          <cell r="D145" t="str">
            <v>A</v>
          </cell>
          <cell r="E145" t="str">
            <v>一次</v>
          </cell>
          <cell r="F145" t="str">
            <v>三菱瓦斯化学株式会社</v>
          </cell>
          <cell r="G145" t="str">
            <v>キシレン誘導品製造装置の改善、更新および設備の新設</v>
          </cell>
          <cell r="J145" t="str">
            <v/>
          </cell>
          <cell r="K145" t="str">
            <v/>
          </cell>
          <cell r="L145" t="str">
            <v/>
          </cell>
          <cell r="M145" t="str">
            <v/>
          </cell>
          <cell r="N145" t="str">
            <v/>
          </cell>
          <cell r="O145" t="str">
            <v/>
          </cell>
          <cell r="P145" t="str">
            <v/>
          </cell>
          <cell r="Q145" t="str">
            <v/>
          </cell>
        </row>
        <row r="146">
          <cell r="A146" t="str">
            <v>3090000</v>
          </cell>
          <cell r="B146">
            <v>309</v>
          </cell>
          <cell r="C146">
            <v>0</v>
          </cell>
          <cell r="D146" t="str">
            <v>A</v>
          </cell>
          <cell r="E146" t="str">
            <v>一次</v>
          </cell>
          <cell r="F146" t="str">
            <v>三菱瓦斯化学株式会社</v>
          </cell>
          <cell r="G146" t="str">
            <v>メタキシレンジアミン製造装置の能力増強、改善、更新投資</v>
          </cell>
          <cell r="J146" t="str">
            <v/>
          </cell>
          <cell r="K146" t="str">
            <v/>
          </cell>
          <cell r="L146" t="str">
            <v/>
          </cell>
          <cell r="M146" t="str">
            <v/>
          </cell>
          <cell r="N146" t="str">
            <v/>
          </cell>
          <cell r="O146" t="str">
            <v/>
          </cell>
          <cell r="P146" t="str">
            <v/>
          </cell>
          <cell r="Q146" t="str">
            <v/>
          </cell>
        </row>
        <row r="147">
          <cell r="A147" t="str">
            <v>3160000</v>
          </cell>
          <cell r="B147">
            <v>316</v>
          </cell>
          <cell r="C147">
            <v>0</v>
          </cell>
          <cell r="D147" t="str">
            <v>B</v>
          </cell>
          <cell r="E147" t="str">
            <v>一次</v>
          </cell>
          <cell r="F147" t="str">
            <v>コバレントシリコン株式会社</v>
          </cell>
          <cell r="G147" t="str">
            <v>300mmｼﾘｺﾝｳｪｰﾊ増産</v>
          </cell>
          <cell r="J147" t="str">
            <v/>
          </cell>
          <cell r="K147" t="str">
            <v/>
          </cell>
          <cell r="L147" t="str">
            <v/>
          </cell>
          <cell r="M147" t="str">
            <v/>
          </cell>
          <cell r="N147" t="str">
            <v/>
          </cell>
          <cell r="O147" t="str">
            <v/>
          </cell>
          <cell r="P147" t="str">
            <v/>
          </cell>
          <cell r="Q147" t="str">
            <v/>
          </cell>
        </row>
        <row r="148">
          <cell r="A148" t="str">
            <v>3250000</v>
          </cell>
          <cell r="B148">
            <v>325</v>
          </cell>
          <cell r="C148">
            <v>0</v>
          </cell>
          <cell r="D148" t="str">
            <v>A</v>
          </cell>
          <cell r="E148" t="str">
            <v>一次</v>
          </cell>
          <cell r="F148" t="str">
            <v>三菱樹脂株式会社</v>
          </cell>
          <cell r="G148" t="str">
            <v>アルミナ繊維製造設備の増設</v>
          </cell>
          <cell r="J148" t="str">
            <v/>
          </cell>
          <cell r="K148" t="str">
            <v/>
          </cell>
          <cell r="L148" t="str">
            <v/>
          </cell>
          <cell r="M148" t="str">
            <v/>
          </cell>
          <cell r="N148" t="str">
            <v/>
          </cell>
          <cell r="O148" t="str">
            <v/>
          </cell>
          <cell r="P148" t="str">
            <v/>
          </cell>
          <cell r="Q148" t="str">
            <v/>
          </cell>
        </row>
        <row r="149">
          <cell r="A149" t="str">
            <v>3260000</v>
          </cell>
          <cell r="B149">
            <v>326</v>
          </cell>
          <cell r="C149">
            <v>0</v>
          </cell>
          <cell r="D149" t="str">
            <v>A</v>
          </cell>
          <cell r="E149" t="str">
            <v>一次</v>
          </cell>
          <cell r="F149" t="str">
            <v>大和製罐株式会社</v>
          </cell>
          <cell r="G149" t="str">
            <v>SOT（204径蓋・200径蓋）生産設備および左記に伴う搬送・格納設備設置事業</v>
          </cell>
          <cell r="H149" t="str">
            <v>○</v>
          </cell>
          <cell r="J149">
            <v>41129</v>
          </cell>
          <cell r="K149" t="str">
            <v>福岡県北九州市戸畑区大字戸畑255番地15</v>
          </cell>
          <cell r="L149" t="str">
            <v>NRI宮田</v>
          </cell>
          <cell r="M149" t="str">
            <v>NRI栗生澤</v>
          </cell>
          <cell r="N149" t="str">
            <v>NRI中村</v>
          </cell>
          <cell r="O149" t="str">
            <v/>
          </cell>
          <cell r="P149"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Q149" t="str">
            <v>・支払帳票については未整理のため、未確認。
・新日本工機との資本関係について、整理が必要。
・補助事業は2012年9月頃に完了予定。</v>
          </cell>
        </row>
        <row r="150">
          <cell r="A150" t="str">
            <v>3340000</v>
          </cell>
          <cell r="B150">
            <v>334</v>
          </cell>
          <cell r="C150">
            <v>0</v>
          </cell>
          <cell r="D150" t="str">
            <v>A</v>
          </cell>
          <cell r="E150" t="str">
            <v>一次</v>
          </cell>
          <cell r="F150" t="str">
            <v>アルプス電気株式会社</v>
          </cell>
          <cell r="G150" t="str">
            <v>スマートフォン向けカメラ用レンズアクチュエータ等の製造設備の整備事業</v>
          </cell>
          <cell r="H150" t="str">
            <v>○</v>
          </cell>
          <cell r="J150">
            <v>41117</v>
          </cell>
          <cell r="K150" t="str">
            <v>宮城県角田市角田字西田6-1</v>
          </cell>
          <cell r="L150" t="str">
            <v>NRI梶野</v>
          </cell>
          <cell r="M150" t="str">
            <v>NRI中間</v>
          </cell>
          <cell r="N150" t="str">
            <v>NRI高本</v>
          </cell>
          <cell r="O150" t="str">
            <v>METI中野</v>
          </cell>
          <cell r="P150"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Q150"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row>
        <row r="151">
          <cell r="A151" t="str">
            <v>3410000</v>
          </cell>
          <cell r="B151">
            <v>341</v>
          </cell>
          <cell r="C151">
            <v>0</v>
          </cell>
          <cell r="D151" t="str">
            <v>B</v>
          </cell>
          <cell r="E151" t="str">
            <v>一次</v>
          </cell>
          <cell r="F151" t="str">
            <v>株式会社 フジコー</v>
          </cell>
          <cell r="G151" t="str">
            <v>超省エネ型再生ワークロールの製造競争力向上関連新製造設備導入</v>
          </cell>
          <cell r="J151" t="str">
            <v/>
          </cell>
          <cell r="K151" t="str">
            <v/>
          </cell>
          <cell r="L151" t="str">
            <v/>
          </cell>
          <cell r="M151" t="str">
            <v/>
          </cell>
          <cell r="N151" t="str">
            <v/>
          </cell>
          <cell r="O151" t="str">
            <v/>
          </cell>
          <cell r="P151" t="str">
            <v/>
          </cell>
          <cell r="Q151" t="str">
            <v/>
          </cell>
        </row>
        <row r="152">
          <cell r="A152" t="str">
            <v>3420000</v>
          </cell>
          <cell r="B152">
            <v>342</v>
          </cell>
          <cell r="C152">
            <v>0</v>
          </cell>
          <cell r="D152" t="str">
            <v>A</v>
          </cell>
          <cell r="E152" t="str">
            <v>一次</v>
          </cell>
          <cell r="F152" t="str">
            <v>旭硝子株式会社</v>
          </cell>
          <cell r="G152" t="str">
            <v>ポリプロピレングリコール（PPG）製造設備増強とBCP対策</v>
          </cell>
          <cell r="J152" t="str">
            <v/>
          </cell>
          <cell r="K152" t="str">
            <v/>
          </cell>
          <cell r="L152" t="str">
            <v/>
          </cell>
          <cell r="M152" t="str">
            <v/>
          </cell>
          <cell r="N152" t="str">
            <v/>
          </cell>
          <cell r="O152" t="str">
            <v/>
          </cell>
          <cell r="P152" t="str">
            <v/>
          </cell>
          <cell r="Q152" t="str">
            <v/>
          </cell>
        </row>
        <row r="153">
          <cell r="A153" t="str">
            <v>3510000</v>
          </cell>
          <cell r="B153">
            <v>351</v>
          </cell>
          <cell r="C153">
            <v>0</v>
          </cell>
          <cell r="D153" t="str">
            <v>B</v>
          </cell>
          <cell r="E153" t="str">
            <v>一次</v>
          </cell>
          <cell r="F153" t="str">
            <v>フジテック・インターナショナル株式会社</v>
          </cell>
          <cell r="G153" t="str">
            <v>有機Ｅ Ｌ 照明『リン光灯』を製造するための製造設備の導入</v>
          </cell>
          <cell r="J153" t="str">
            <v/>
          </cell>
          <cell r="K153" t="str">
            <v/>
          </cell>
          <cell r="L153" t="str">
            <v/>
          </cell>
          <cell r="M153" t="str">
            <v/>
          </cell>
          <cell r="N153" t="str">
            <v/>
          </cell>
          <cell r="O153" t="str">
            <v/>
          </cell>
          <cell r="P153" t="str">
            <v/>
          </cell>
          <cell r="Q153" t="str">
            <v/>
          </cell>
        </row>
        <row r="154">
          <cell r="A154" t="str">
            <v>3540000</v>
          </cell>
          <cell r="B154">
            <v>354</v>
          </cell>
          <cell r="C154">
            <v>0</v>
          </cell>
          <cell r="D154" t="str">
            <v>A</v>
          </cell>
          <cell r="E154" t="str">
            <v>一次</v>
          </cell>
          <cell r="F154" t="str">
            <v>タイコエレクトロニクスジャパン合同会社</v>
          </cell>
          <cell r="G154" t="str">
            <v>新工場設立に伴う設備投資</v>
          </cell>
          <cell r="J154" t="str">
            <v/>
          </cell>
          <cell r="K154" t="str">
            <v/>
          </cell>
          <cell r="L154" t="str">
            <v/>
          </cell>
          <cell r="M154" t="str">
            <v/>
          </cell>
          <cell r="N154" t="str">
            <v/>
          </cell>
          <cell r="O154" t="str">
            <v/>
          </cell>
          <cell r="P154" t="str">
            <v/>
          </cell>
          <cell r="Q154" t="str">
            <v/>
          </cell>
        </row>
        <row r="155">
          <cell r="A155" t="str">
            <v>3570000</v>
          </cell>
          <cell r="B155">
            <v>357</v>
          </cell>
          <cell r="C155">
            <v>0</v>
          </cell>
          <cell r="D155" t="str">
            <v>A</v>
          </cell>
          <cell r="E155" t="str">
            <v>一次</v>
          </cell>
          <cell r="F155" t="str">
            <v>ダイセル・セイフティ・システムズ株式会社</v>
          </cell>
          <cell r="G155" t="str">
            <v>D・P席用インフレータ生産設備増設</v>
          </cell>
          <cell r="J155" t="str">
            <v/>
          </cell>
          <cell r="K155" t="str">
            <v/>
          </cell>
          <cell r="L155" t="str">
            <v/>
          </cell>
          <cell r="M155" t="str">
            <v/>
          </cell>
          <cell r="N155" t="str">
            <v/>
          </cell>
          <cell r="O155" t="str">
            <v/>
          </cell>
          <cell r="P155" t="str">
            <v/>
          </cell>
          <cell r="Q155" t="str">
            <v/>
          </cell>
        </row>
        <row r="156">
          <cell r="A156" t="str">
            <v>3570001</v>
          </cell>
          <cell r="B156">
            <v>357</v>
          </cell>
          <cell r="C156">
            <v>1</v>
          </cell>
          <cell r="D156" t="str">
            <v>A</v>
          </cell>
          <cell r="E156" t="str">
            <v>一次</v>
          </cell>
          <cell r="F156" t="str">
            <v>株式会社ダイセル</v>
          </cell>
          <cell r="G156" t="str">
            <v>D・P席用インフレータ生産設備増設</v>
          </cell>
          <cell r="J156" t="str">
            <v/>
          </cell>
          <cell r="K156" t="str">
            <v/>
          </cell>
          <cell r="L156" t="str">
            <v/>
          </cell>
          <cell r="M156" t="str">
            <v/>
          </cell>
          <cell r="N156" t="str">
            <v/>
          </cell>
          <cell r="O156" t="str">
            <v/>
          </cell>
          <cell r="P156" t="str">
            <v/>
          </cell>
          <cell r="Q156" t="str">
            <v/>
          </cell>
        </row>
        <row r="157">
          <cell r="A157" t="str">
            <v>3650000</v>
          </cell>
          <cell r="B157">
            <v>365</v>
          </cell>
          <cell r="C157">
            <v>0</v>
          </cell>
          <cell r="D157" t="str">
            <v>B</v>
          </cell>
          <cell r="E157" t="str">
            <v>一次</v>
          </cell>
          <cell r="F157" t="str">
            <v>IDEC 株式会社</v>
          </cell>
          <cell r="G157" t="str">
            <v>LED 事業におけるデバイス生産から製品組立までの次世代一貫生産システム関連設備導入事業</v>
          </cell>
          <cell r="J157" t="str">
            <v/>
          </cell>
          <cell r="K157" t="str">
            <v/>
          </cell>
          <cell r="L157" t="str">
            <v/>
          </cell>
          <cell r="M157" t="str">
            <v/>
          </cell>
          <cell r="N157" t="str">
            <v/>
          </cell>
          <cell r="O157" t="str">
            <v/>
          </cell>
          <cell r="P157" t="str">
            <v/>
          </cell>
          <cell r="Q157" t="str">
            <v/>
          </cell>
        </row>
        <row r="158">
          <cell r="A158" t="str">
            <v>3660000</v>
          </cell>
          <cell r="B158">
            <v>366</v>
          </cell>
          <cell r="C158">
            <v>0</v>
          </cell>
          <cell r="D158" t="str">
            <v>A</v>
          </cell>
          <cell r="E158" t="str">
            <v>一次</v>
          </cell>
          <cell r="F158" t="str">
            <v>トピー工業株式会社</v>
          </cell>
          <cell r="G158" t="str">
            <v>「建設機械・鉱山機械、輸送用機械足回り部品及び素材の製造」</v>
          </cell>
          <cell r="J158" t="str">
            <v/>
          </cell>
          <cell r="K158" t="str">
            <v/>
          </cell>
          <cell r="L158" t="str">
            <v/>
          </cell>
          <cell r="M158" t="str">
            <v/>
          </cell>
          <cell r="N158" t="str">
            <v/>
          </cell>
          <cell r="O158" t="str">
            <v/>
          </cell>
          <cell r="P158" t="str">
            <v/>
          </cell>
          <cell r="Q158" t="str">
            <v/>
          </cell>
        </row>
        <row r="159">
          <cell r="A159" t="str">
            <v>3710000</v>
          </cell>
          <cell r="B159">
            <v>371</v>
          </cell>
          <cell r="C159">
            <v>0</v>
          </cell>
          <cell r="D159" t="str">
            <v>A</v>
          </cell>
          <cell r="E159" t="str">
            <v>一次</v>
          </cell>
          <cell r="F159" t="str">
            <v>ルネサスエレクトロニクス株式会社</v>
          </cell>
          <cell r="G159" t="str">
            <v>那珂300mmウェハライン増産投資</v>
          </cell>
          <cell r="J159" t="str">
            <v/>
          </cell>
          <cell r="K159" t="str">
            <v/>
          </cell>
          <cell r="L159" t="str">
            <v/>
          </cell>
          <cell r="M159" t="str">
            <v/>
          </cell>
          <cell r="N159" t="str">
            <v/>
          </cell>
          <cell r="O159" t="str">
            <v/>
          </cell>
          <cell r="P159" t="str">
            <v/>
          </cell>
          <cell r="Q159" t="str">
            <v/>
          </cell>
        </row>
        <row r="160">
          <cell r="A160" t="str">
            <v>3740000</v>
          </cell>
          <cell r="B160">
            <v>374</v>
          </cell>
          <cell r="C160">
            <v>0</v>
          </cell>
          <cell r="D160" t="str">
            <v>A</v>
          </cell>
          <cell r="E160" t="str">
            <v>一次</v>
          </cell>
          <cell r="F160" t="str">
            <v>日鐵住金建材株式会社</v>
          </cell>
          <cell r="G160" t="str">
            <v>仙台製造所銅管事業能力増強・体質強化</v>
          </cell>
          <cell r="J160" t="str">
            <v/>
          </cell>
          <cell r="K160" t="str">
            <v/>
          </cell>
          <cell r="L160" t="str">
            <v/>
          </cell>
          <cell r="M160" t="str">
            <v/>
          </cell>
          <cell r="N160" t="str">
            <v/>
          </cell>
          <cell r="O160" t="str">
            <v/>
          </cell>
          <cell r="P160" t="str">
            <v/>
          </cell>
          <cell r="Q160" t="str">
            <v/>
          </cell>
        </row>
        <row r="161">
          <cell r="A161" t="str">
            <v>3800000</v>
          </cell>
          <cell r="B161">
            <v>380</v>
          </cell>
          <cell r="C161">
            <v>0</v>
          </cell>
          <cell r="D161" t="str">
            <v>C</v>
          </cell>
          <cell r="E161" t="str">
            <v>一次</v>
          </cell>
          <cell r="F161" t="str">
            <v>株式会社コイワイ</v>
          </cell>
          <cell r="G161" t="str">
            <v>積層砂型鋳造工法の新分野への展開と拠点複線化・既設拠点拡充整備</v>
          </cell>
          <cell r="J161" t="str">
            <v/>
          </cell>
          <cell r="K161" t="str">
            <v/>
          </cell>
          <cell r="L161" t="str">
            <v/>
          </cell>
          <cell r="M161" t="str">
            <v/>
          </cell>
          <cell r="N161" t="str">
            <v/>
          </cell>
          <cell r="O161" t="str">
            <v/>
          </cell>
          <cell r="P161" t="str">
            <v/>
          </cell>
          <cell r="Q161" t="str">
            <v/>
          </cell>
        </row>
        <row r="162">
          <cell r="A162" t="str">
            <v>3800001</v>
          </cell>
          <cell r="B162">
            <v>380</v>
          </cell>
          <cell r="C162">
            <v>1</v>
          </cell>
          <cell r="D162" t="str">
            <v>C</v>
          </cell>
          <cell r="E162" t="str">
            <v>一次</v>
          </cell>
          <cell r="F162" t="str">
            <v>株式会社双進機工</v>
          </cell>
          <cell r="G162" t="str">
            <v>積層砂型鋳造工法の新分野への展開と拠点複線化・既設拠点拡充整備</v>
          </cell>
          <cell r="J162" t="str">
            <v/>
          </cell>
          <cell r="K162" t="str">
            <v/>
          </cell>
          <cell r="L162" t="str">
            <v/>
          </cell>
          <cell r="M162" t="str">
            <v/>
          </cell>
          <cell r="N162" t="str">
            <v/>
          </cell>
          <cell r="O162" t="str">
            <v/>
          </cell>
          <cell r="P162" t="str">
            <v/>
          </cell>
          <cell r="Q162" t="str">
            <v/>
          </cell>
        </row>
        <row r="163">
          <cell r="A163" t="str">
            <v>3840000</v>
          </cell>
          <cell r="B163">
            <v>384</v>
          </cell>
          <cell r="C163">
            <v>0</v>
          </cell>
          <cell r="D163" t="str">
            <v>A</v>
          </cell>
          <cell r="E163" t="str">
            <v>一次</v>
          </cell>
          <cell r="F163" t="str">
            <v>キヤノン株式会社</v>
          </cell>
          <cell r="G163" t="str">
            <v>CMOSイメージセンサー等の内製半導体デバイスの増産</v>
          </cell>
          <cell r="J163" t="str">
            <v/>
          </cell>
          <cell r="K163" t="str">
            <v/>
          </cell>
          <cell r="L163" t="str">
            <v/>
          </cell>
          <cell r="M163" t="str">
            <v/>
          </cell>
          <cell r="N163" t="str">
            <v/>
          </cell>
          <cell r="O163" t="str">
            <v/>
          </cell>
          <cell r="P163" t="str">
            <v/>
          </cell>
          <cell r="Q163" t="str">
            <v/>
          </cell>
        </row>
        <row r="164">
          <cell r="A164" t="str">
            <v>3860000</v>
          </cell>
          <cell r="B164">
            <v>386</v>
          </cell>
          <cell r="C164">
            <v>0</v>
          </cell>
          <cell r="D164" t="str">
            <v>B</v>
          </cell>
          <cell r="E164" t="str">
            <v>一次</v>
          </cell>
          <cell r="F164" t="str">
            <v>ＮＴＮ株式会社</v>
          </cell>
          <cell r="G164" t="str">
            <v>ＮＴＮ赤磐製作所における環境自動車・産業機械向け高機能円錐ころ軸受生産事業</v>
          </cell>
          <cell r="J164" t="str">
            <v/>
          </cell>
          <cell r="K164" t="str">
            <v/>
          </cell>
          <cell r="L164" t="str">
            <v/>
          </cell>
          <cell r="M164" t="str">
            <v/>
          </cell>
          <cell r="N164" t="str">
            <v/>
          </cell>
          <cell r="O164" t="str">
            <v/>
          </cell>
          <cell r="P164" t="str">
            <v/>
          </cell>
          <cell r="Q164" t="str">
            <v/>
          </cell>
        </row>
        <row r="165">
          <cell r="A165" t="str">
            <v>3880000</v>
          </cell>
          <cell r="B165">
            <v>388</v>
          </cell>
          <cell r="C165">
            <v>0</v>
          </cell>
          <cell r="D165" t="str">
            <v>A</v>
          </cell>
          <cell r="E165" t="str">
            <v>一次</v>
          </cell>
          <cell r="F165" t="str">
            <v>レンゴー株式会社</v>
          </cell>
          <cell r="G165" t="str">
            <v>ダンボール原紙製造設備設置</v>
          </cell>
          <cell r="J165" t="str">
            <v/>
          </cell>
          <cell r="K165" t="str">
            <v/>
          </cell>
          <cell r="L165" t="str">
            <v/>
          </cell>
          <cell r="M165" t="str">
            <v/>
          </cell>
          <cell r="N165" t="str">
            <v/>
          </cell>
          <cell r="O165" t="str">
            <v/>
          </cell>
          <cell r="P165" t="str">
            <v/>
          </cell>
          <cell r="Q165" t="str">
            <v/>
          </cell>
        </row>
        <row r="166">
          <cell r="A166" t="str">
            <v>3920000</v>
          </cell>
          <cell r="B166">
            <v>392</v>
          </cell>
          <cell r="C166">
            <v>0</v>
          </cell>
          <cell r="D166" t="str">
            <v>B</v>
          </cell>
          <cell r="E166" t="str">
            <v>一次</v>
          </cell>
          <cell r="F166" t="str">
            <v>株式会社デンソー</v>
          </cell>
          <cell r="G166" t="str">
            <v>先進環境対応車用製品の製造・販売</v>
          </cell>
          <cell r="J166" t="str">
            <v/>
          </cell>
          <cell r="K166" t="str">
            <v/>
          </cell>
          <cell r="L166" t="str">
            <v/>
          </cell>
          <cell r="M166" t="str">
            <v/>
          </cell>
          <cell r="N166" t="str">
            <v/>
          </cell>
          <cell r="O166" t="str">
            <v/>
          </cell>
          <cell r="P166" t="str">
            <v/>
          </cell>
          <cell r="Q166" t="str">
            <v/>
          </cell>
        </row>
        <row r="167">
          <cell r="A167" t="str">
            <v>3990000</v>
          </cell>
          <cell r="B167">
            <v>399</v>
          </cell>
          <cell r="C167">
            <v>0</v>
          </cell>
          <cell r="D167" t="str">
            <v>B</v>
          </cell>
          <cell r="E167" t="str">
            <v>一次</v>
          </cell>
          <cell r="F167" t="str">
            <v>株式会社タジマモーターコーポレーション</v>
          </cell>
          <cell r="G167" t="str">
            <v>EVコミューター及びEVプラットフォームの製造・販売</v>
          </cell>
          <cell r="J167" t="str">
            <v/>
          </cell>
          <cell r="K167" t="str">
            <v/>
          </cell>
          <cell r="L167" t="str">
            <v/>
          </cell>
          <cell r="M167" t="str">
            <v/>
          </cell>
          <cell r="N167" t="str">
            <v/>
          </cell>
          <cell r="O167" t="str">
            <v/>
          </cell>
          <cell r="P167" t="str">
            <v/>
          </cell>
          <cell r="Q167" t="str">
            <v/>
          </cell>
        </row>
        <row r="168">
          <cell r="A168" t="str">
            <v>4000000</v>
          </cell>
          <cell r="B168">
            <v>400</v>
          </cell>
          <cell r="C168">
            <v>0</v>
          </cell>
          <cell r="D168" t="str">
            <v>B</v>
          </cell>
          <cell r="E168" t="str">
            <v>一次</v>
          </cell>
          <cell r="F168" t="str">
            <v>株式会社ジャパンディスプレイ統合準備会社</v>
          </cell>
          <cell r="G168" t="str">
            <v>中小型ディスプレイパネル製造ライン建設</v>
          </cell>
          <cell r="J168" t="str">
            <v/>
          </cell>
          <cell r="K168" t="str">
            <v/>
          </cell>
          <cell r="L168" t="str">
            <v/>
          </cell>
          <cell r="M168" t="str">
            <v/>
          </cell>
          <cell r="N168" t="str">
            <v/>
          </cell>
          <cell r="O168" t="str">
            <v/>
          </cell>
          <cell r="P168" t="str">
            <v/>
          </cell>
          <cell r="Q168" t="str">
            <v/>
          </cell>
        </row>
        <row r="169">
          <cell r="A169" t="str">
            <v>4060000</v>
          </cell>
          <cell r="B169">
            <v>406</v>
          </cell>
          <cell r="C169">
            <v>0</v>
          </cell>
          <cell r="D169" t="str">
            <v>A</v>
          </cell>
          <cell r="E169" t="str">
            <v>一次</v>
          </cell>
          <cell r="F169" t="str">
            <v>株式会社デンソー</v>
          </cell>
          <cell r="G169" t="str">
            <v>車のイノベーションを支える代替の効かない基幹部品の製造・販売</v>
          </cell>
          <cell r="J169" t="str">
            <v/>
          </cell>
          <cell r="K169" t="str">
            <v/>
          </cell>
          <cell r="L169" t="str">
            <v/>
          </cell>
          <cell r="M169" t="str">
            <v/>
          </cell>
          <cell r="N169" t="str">
            <v/>
          </cell>
          <cell r="O169" t="str">
            <v/>
          </cell>
          <cell r="P169" t="str">
            <v/>
          </cell>
          <cell r="Q169" t="str">
            <v/>
          </cell>
        </row>
        <row r="170">
          <cell r="A170" t="str">
            <v>4070000</v>
          </cell>
          <cell r="B170">
            <v>407</v>
          </cell>
          <cell r="C170">
            <v>0</v>
          </cell>
          <cell r="D170" t="str">
            <v>A</v>
          </cell>
          <cell r="E170" t="str">
            <v>一次</v>
          </cell>
          <cell r="F170" t="str">
            <v>古河スカイ株式会社</v>
          </cell>
          <cell r="G170" t="str">
            <v>アルミ板材事業の熱間圧延工程の生産性向上</v>
          </cell>
          <cell r="J170" t="str">
            <v/>
          </cell>
          <cell r="K170" t="str">
            <v/>
          </cell>
          <cell r="L170" t="str">
            <v/>
          </cell>
          <cell r="M170" t="str">
            <v/>
          </cell>
          <cell r="N170" t="str">
            <v/>
          </cell>
          <cell r="O170" t="str">
            <v/>
          </cell>
          <cell r="P170" t="str">
            <v/>
          </cell>
          <cell r="Q170" t="str">
            <v/>
          </cell>
        </row>
        <row r="171">
          <cell r="A171" t="str">
            <v>4090000</v>
          </cell>
          <cell r="B171">
            <v>409</v>
          </cell>
          <cell r="C171">
            <v>0</v>
          </cell>
          <cell r="D171" t="str">
            <v>B</v>
          </cell>
          <cell r="E171" t="str">
            <v>一次</v>
          </cell>
          <cell r="F171" t="str">
            <v>東洋合成工業株式会社</v>
          </cell>
          <cell r="G171" t="str">
            <v>リチウムイオン電池向け溶剤（ N M P ） の精製設備</v>
          </cell>
          <cell r="J171" t="str">
            <v/>
          </cell>
          <cell r="K171" t="str">
            <v/>
          </cell>
          <cell r="L171" t="str">
            <v/>
          </cell>
          <cell r="M171" t="str">
            <v/>
          </cell>
          <cell r="N171" t="str">
            <v/>
          </cell>
          <cell r="O171" t="str">
            <v/>
          </cell>
          <cell r="P171" t="str">
            <v/>
          </cell>
          <cell r="Q171" t="str">
            <v/>
          </cell>
        </row>
        <row r="172">
          <cell r="A172" t="str">
            <v>4120000</v>
          </cell>
          <cell r="B172">
            <v>412</v>
          </cell>
          <cell r="C172">
            <v>0</v>
          </cell>
          <cell r="D172" t="str">
            <v>A</v>
          </cell>
          <cell r="E172" t="str">
            <v>一次</v>
          </cell>
          <cell r="F172" t="str">
            <v>株式会社ユー・コーポレーション</v>
          </cell>
          <cell r="G172" t="str">
            <v>医療機器用操作パネル製造設備及び工場の新築による供給体制の確立</v>
          </cell>
          <cell r="J172" t="str">
            <v/>
          </cell>
          <cell r="K172" t="str">
            <v/>
          </cell>
          <cell r="L172" t="str">
            <v/>
          </cell>
          <cell r="M172" t="str">
            <v/>
          </cell>
          <cell r="N172" t="str">
            <v/>
          </cell>
          <cell r="O172" t="str">
            <v/>
          </cell>
          <cell r="P172" t="str">
            <v/>
          </cell>
          <cell r="Q172" t="str">
            <v/>
          </cell>
        </row>
        <row r="173">
          <cell r="A173" t="str">
            <v>4130000</v>
          </cell>
          <cell r="B173">
            <v>413</v>
          </cell>
          <cell r="C173">
            <v>0</v>
          </cell>
          <cell r="D173" t="str">
            <v>A</v>
          </cell>
          <cell r="E173" t="str">
            <v>一次</v>
          </cell>
          <cell r="F173" t="str">
            <v>NTN株式会社</v>
          </cell>
          <cell r="G173" t="str">
            <v>電気自動車およびﾊｲﾌﾞﾘｯﾄﾞ電気自動車向けﾎﾞｰﾙねじｱｸﾁｭｴｰﾀ生産事業</v>
          </cell>
          <cell r="J173" t="str">
            <v/>
          </cell>
          <cell r="K173" t="str">
            <v/>
          </cell>
          <cell r="L173" t="str">
            <v/>
          </cell>
          <cell r="M173" t="str">
            <v/>
          </cell>
          <cell r="N173" t="str">
            <v/>
          </cell>
          <cell r="O173" t="str">
            <v/>
          </cell>
          <cell r="P173" t="str">
            <v/>
          </cell>
          <cell r="Q173" t="str">
            <v/>
          </cell>
        </row>
        <row r="174">
          <cell r="A174" t="str">
            <v>4150000</v>
          </cell>
          <cell r="B174">
            <v>415</v>
          </cell>
          <cell r="C174">
            <v>0</v>
          </cell>
          <cell r="D174" t="str">
            <v>A</v>
          </cell>
          <cell r="E174" t="str">
            <v>一次</v>
          </cell>
          <cell r="F174" t="str">
            <v>三菱化学株式会社</v>
          </cell>
          <cell r="G174" t="str">
            <v>高純度エチレンカーボネート生産設備建設</v>
          </cell>
          <cell r="J174" t="str">
            <v/>
          </cell>
          <cell r="K174" t="str">
            <v/>
          </cell>
          <cell r="L174" t="str">
            <v/>
          </cell>
          <cell r="M174" t="str">
            <v/>
          </cell>
          <cell r="N174" t="str">
            <v/>
          </cell>
          <cell r="O174" t="str">
            <v/>
          </cell>
          <cell r="P174" t="str">
            <v/>
          </cell>
          <cell r="Q174" t="str">
            <v/>
          </cell>
        </row>
        <row r="175">
          <cell r="A175" t="str">
            <v>4160000</v>
          </cell>
          <cell r="B175">
            <v>416</v>
          </cell>
          <cell r="C175">
            <v>0</v>
          </cell>
          <cell r="D175" t="str">
            <v>B</v>
          </cell>
          <cell r="E175" t="str">
            <v>一次</v>
          </cell>
          <cell r="F175" t="str">
            <v>三菱電機照明株式会社</v>
          </cell>
          <cell r="G175" t="str">
            <v>高効率･高出力LED照明デバイス生産設備</v>
          </cell>
          <cell r="J175" t="str">
            <v/>
          </cell>
          <cell r="K175" t="str">
            <v/>
          </cell>
          <cell r="L175" t="str">
            <v/>
          </cell>
          <cell r="M175" t="str">
            <v/>
          </cell>
          <cell r="N175" t="str">
            <v/>
          </cell>
          <cell r="O175" t="str">
            <v/>
          </cell>
          <cell r="P175" t="str">
            <v/>
          </cell>
          <cell r="Q175" t="str">
            <v/>
          </cell>
        </row>
        <row r="176">
          <cell r="A176" t="str">
            <v>4220000</v>
          </cell>
          <cell r="B176">
            <v>422</v>
          </cell>
          <cell r="C176">
            <v>0</v>
          </cell>
          <cell r="D176" t="str">
            <v>A</v>
          </cell>
          <cell r="E176" t="str">
            <v>一次</v>
          </cell>
          <cell r="F176" t="str">
            <v>小西化学工業株式会社</v>
          </cell>
          <cell r="G176" t="str">
            <v>特殊エポキシ樹脂製造工場の新設</v>
          </cell>
          <cell r="J176" t="str">
            <v/>
          </cell>
          <cell r="K176" t="str">
            <v/>
          </cell>
          <cell r="L176" t="str">
            <v/>
          </cell>
          <cell r="M176" t="str">
            <v/>
          </cell>
          <cell r="N176" t="str">
            <v/>
          </cell>
          <cell r="O176" t="str">
            <v/>
          </cell>
          <cell r="P176" t="str">
            <v/>
          </cell>
          <cell r="Q176" t="str">
            <v/>
          </cell>
        </row>
        <row r="177">
          <cell r="A177" t="str">
            <v>4260000</v>
          </cell>
          <cell r="B177">
            <v>426</v>
          </cell>
          <cell r="C177">
            <v>0</v>
          </cell>
          <cell r="D177" t="str">
            <v>A</v>
          </cell>
          <cell r="E177" t="str">
            <v>一次</v>
          </cell>
          <cell r="F177" t="str">
            <v>株式会社 ダイセル</v>
          </cell>
          <cell r="G177" t="str">
            <v>無水酢酸製造設備設置</v>
          </cell>
          <cell r="J177" t="str">
            <v/>
          </cell>
          <cell r="K177" t="str">
            <v/>
          </cell>
          <cell r="L177" t="str">
            <v/>
          </cell>
          <cell r="M177" t="str">
            <v/>
          </cell>
          <cell r="N177" t="str">
            <v/>
          </cell>
          <cell r="O177" t="str">
            <v/>
          </cell>
          <cell r="P177" t="str">
            <v/>
          </cell>
          <cell r="Q177" t="str">
            <v/>
          </cell>
        </row>
        <row r="178">
          <cell r="A178" t="str">
            <v>4260001</v>
          </cell>
          <cell r="B178">
            <v>426</v>
          </cell>
          <cell r="C178">
            <v>1</v>
          </cell>
          <cell r="D178" t="str">
            <v>A</v>
          </cell>
          <cell r="E178" t="str">
            <v>一次</v>
          </cell>
          <cell r="F178" t="str">
            <v>ダイセル新井ケミカル株式会社</v>
          </cell>
          <cell r="G178" t="str">
            <v>無水酢酸製造設備設置</v>
          </cell>
          <cell r="J178" t="str">
            <v/>
          </cell>
          <cell r="K178" t="str">
            <v/>
          </cell>
          <cell r="L178" t="str">
            <v/>
          </cell>
          <cell r="M178" t="str">
            <v/>
          </cell>
          <cell r="N178" t="str">
            <v/>
          </cell>
          <cell r="O178" t="str">
            <v/>
          </cell>
          <cell r="P178" t="str">
            <v/>
          </cell>
          <cell r="Q178" t="str">
            <v/>
          </cell>
        </row>
        <row r="179">
          <cell r="A179" t="str">
            <v>4300000</v>
          </cell>
          <cell r="B179">
            <v>430</v>
          </cell>
          <cell r="C179">
            <v>0</v>
          </cell>
          <cell r="D179" t="str">
            <v>C</v>
          </cell>
          <cell r="E179" t="str">
            <v>一次</v>
          </cell>
          <cell r="F179" t="str">
            <v>株式会社ナサダ</v>
          </cell>
          <cell r="G179" t="str">
            <v>油圧機器のコアパーツ（バルブプレート）国内生産拠点の確立</v>
          </cell>
          <cell r="J179" t="str">
            <v/>
          </cell>
          <cell r="K179" t="str">
            <v/>
          </cell>
          <cell r="L179" t="str">
            <v/>
          </cell>
          <cell r="M179" t="str">
            <v/>
          </cell>
          <cell r="N179" t="str">
            <v/>
          </cell>
          <cell r="O179" t="str">
            <v/>
          </cell>
          <cell r="P179" t="str">
            <v/>
          </cell>
          <cell r="Q179" t="str">
            <v/>
          </cell>
        </row>
        <row r="180">
          <cell r="A180" t="str">
            <v>4300001</v>
          </cell>
          <cell r="B180">
            <v>430</v>
          </cell>
          <cell r="C180">
            <v>1</v>
          </cell>
          <cell r="D180" t="str">
            <v>C</v>
          </cell>
          <cell r="E180" t="str">
            <v>一次</v>
          </cell>
          <cell r="F180" t="str">
            <v>千代田金属工業株式会社</v>
          </cell>
          <cell r="G180" t="str">
            <v>油圧機器のコアパーツ（バルブプレート）国内生産拠点の確立</v>
          </cell>
          <cell r="J180" t="str">
            <v/>
          </cell>
          <cell r="K180" t="str">
            <v/>
          </cell>
          <cell r="L180" t="str">
            <v/>
          </cell>
          <cell r="M180" t="str">
            <v/>
          </cell>
          <cell r="N180" t="str">
            <v/>
          </cell>
          <cell r="O180" t="str">
            <v/>
          </cell>
          <cell r="P180" t="str">
            <v/>
          </cell>
          <cell r="Q180" t="str">
            <v/>
          </cell>
        </row>
        <row r="181">
          <cell r="A181" t="str">
            <v>4310000</v>
          </cell>
          <cell r="B181">
            <v>431</v>
          </cell>
          <cell r="C181">
            <v>0</v>
          </cell>
          <cell r="D181" t="str">
            <v>B</v>
          </cell>
          <cell r="E181" t="str">
            <v>一次</v>
          </cell>
          <cell r="F181" t="str">
            <v>高槻電器工業株式会社</v>
          </cell>
          <cell r="G181" t="str">
            <v>三方工場新工場建設
京都工場増産対応工事</v>
          </cell>
          <cell r="J181" t="str">
            <v/>
          </cell>
          <cell r="K181" t="str">
            <v/>
          </cell>
          <cell r="L181" t="str">
            <v/>
          </cell>
          <cell r="M181" t="str">
            <v/>
          </cell>
          <cell r="N181" t="str">
            <v/>
          </cell>
          <cell r="O181" t="str">
            <v/>
          </cell>
          <cell r="P181" t="str">
            <v/>
          </cell>
          <cell r="Q181" t="str">
            <v/>
          </cell>
        </row>
        <row r="182">
          <cell r="A182" t="str">
            <v>4320000</v>
          </cell>
          <cell r="B182">
            <v>432</v>
          </cell>
          <cell r="C182">
            <v>0</v>
          </cell>
          <cell r="D182" t="str">
            <v>C</v>
          </cell>
          <cell r="E182" t="str">
            <v>一次</v>
          </cell>
          <cell r="F182" t="str">
            <v>株式会社トップ精工</v>
          </cell>
          <cell r="G182" t="str">
            <v>タングステン・モリブデン・セラミックスの部門横断的な部品の製造</v>
          </cell>
          <cell r="J182" t="str">
            <v/>
          </cell>
          <cell r="K182" t="str">
            <v/>
          </cell>
          <cell r="L182" t="str">
            <v/>
          </cell>
          <cell r="M182" t="str">
            <v/>
          </cell>
          <cell r="N182" t="str">
            <v/>
          </cell>
          <cell r="O182" t="str">
            <v/>
          </cell>
          <cell r="P182" t="str">
            <v/>
          </cell>
          <cell r="Q182" t="str">
            <v/>
          </cell>
        </row>
        <row r="183">
          <cell r="A183" t="str">
            <v>4320001</v>
          </cell>
          <cell r="B183">
            <v>432</v>
          </cell>
          <cell r="C183">
            <v>1</v>
          </cell>
          <cell r="D183" t="str">
            <v>C</v>
          </cell>
          <cell r="E183" t="str">
            <v>一次</v>
          </cell>
          <cell r="F183" t="str">
            <v>有限会社かわはし鐵工</v>
          </cell>
          <cell r="G183" t="str">
            <v>タングステン・モリブデン・セラミックスの部門横断的な部品の製造</v>
          </cell>
          <cell r="J183" t="str">
            <v/>
          </cell>
          <cell r="K183" t="str">
            <v/>
          </cell>
          <cell r="L183" t="str">
            <v/>
          </cell>
          <cell r="M183" t="str">
            <v/>
          </cell>
          <cell r="N183" t="str">
            <v/>
          </cell>
          <cell r="O183" t="str">
            <v/>
          </cell>
          <cell r="P183" t="str">
            <v/>
          </cell>
          <cell r="Q183" t="str">
            <v/>
          </cell>
        </row>
        <row r="184">
          <cell r="A184" t="str">
            <v>4350000</v>
          </cell>
          <cell r="B184">
            <v>435</v>
          </cell>
          <cell r="C184">
            <v>0</v>
          </cell>
          <cell r="D184" t="str">
            <v>B</v>
          </cell>
          <cell r="E184" t="str">
            <v>一次</v>
          </cell>
          <cell r="F184" t="str">
            <v>株式会社ウエノ</v>
          </cell>
          <cell r="G184" t="str">
            <v>電気自動車（EV）及びプラグインハイブリッド車（PHV）並びに太陽光発電装置用の電磁ノイズ対策新型コイルの量産製造・検査設備整備事業</v>
          </cell>
          <cell r="J184" t="str">
            <v/>
          </cell>
          <cell r="K184" t="str">
            <v/>
          </cell>
          <cell r="L184" t="str">
            <v/>
          </cell>
          <cell r="M184" t="str">
            <v/>
          </cell>
          <cell r="N184" t="str">
            <v/>
          </cell>
          <cell r="O184" t="str">
            <v/>
          </cell>
          <cell r="P184" t="str">
            <v/>
          </cell>
          <cell r="Q184" t="str">
            <v/>
          </cell>
        </row>
        <row r="185">
          <cell r="A185" t="str">
            <v>4370000</v>
          </cell>
          <cell r="B185">
            <v>437</v>
          </cell>
          <cell r="C185">
            <v>0</v>
          </cell>
          <cell r="D185" t="str">
            <v>B</v>
          </cell>
          <cell r="E185" t="str">
            <v>一次</v>
          </cell>
          <cell r="F185" t="str">
            <v>北陸エステアール協同組合</v>
          </cell>
          <cell r="G185" t="str">
            <v>省エネ型面状発熱体の事業化</v>
          </cell>
          <cell r="J185" t="str">
            <v/>
          </cell>
          <cell r="K185" t="str">
            <v/>
          </cell>
          <cell r="L185" t="str">
            <v/>
          </cell>
          <cell r="M185" t="str">
            <v/>
          </cell>
          <cell r="N185" t="str">
            <v/>
          </cell>
          <cell r="O185" t="str">
            <v/>
          </cell>
          <cell r="P185" t="str">
            <v/>
          </cell>
          <cell r="Q185" t="str">
            <v/>
          </cell>
        </row>
        <row r="186">
          <cell r="A186" t="str">
            <v>4430000</v>
          </cell>
          <cell r="B186">
            <v>443</v>
          </cell>
          <cell r="C186">
            <v>0</v>
          </cell>
          <cell r="D186" t="str">
            <v>A</v>
          </cell>
          <cell r="E186" t="str">
            <v>一次</v>
          </cell>
          <cell r="F186" t="str">
            <v>サンエツ金属株式会社</v>
          </cell>
          <cell r="G186" t="str">
            <v>特殊銅合金鋳造設備導入と専用金型メンテナンス設備導入による製造工程の内製化及び複線化事業</v>
          </cell>
          <cell r="J186" t="str">
            <v/>
          </cell>
          <cell r="K186" t="str">
            <v/>
          </cell>
          <cell r="L186" t="str">
            <v/>
          </cell>
          <cell r="M186" t="str">
            <v/>
          </cell>
          <cell r="N186" t="str">
            <v/>
          </cell>
          <cell r="O186" t="str">
            <v/>
          </cell>
          <cell r="P186" t="str">
            <v/>
          </cell>
          <cell r="Q186" t="str">
            <v/>
          </cell>
        </row>
        <row r="187">
          <cell r="A187" t="str">
            <v>4460000</v>
          </cell>
          <cell r="B187">
            <v>446</v>
          </cell>
          <cell r="C187">
            <v>0</v>
          </cell>
          <cell r="D187" t="str">
            <v>A</v>
          </cell>
          <cell r="E187" t="str">
            <v>一次</v>
          </cell>
          <cell r="F187" t="str">
            <v>サンエツ金属株式会社</v>
          </cell>
          <cell r="G187" t="str">
            <v>黄銅製マウントの生産設備増強</v>
          </cell>
          <cell r="J187" t="str">
            <v/>
          </cell>
          <cell r="K187" t="str">
            <v/>
          </cell>
          <cell r="L187" t="str">
            <v/>
          </cell>
          <cell r="M187" t="str">
            <v/>
          </cell>
          <cell r="N187" t="str">
            <v/>
          </cell>
          <cell r="O187" t="str">
            <v/>
          </cell>
          <cell r="P187" t="str">
            <v/>
          </cell>
          <cell r="Q187" t="str">
            <v/>
          </cell>
        </row>
        <row r="188">
          <cell r="A188" t="str">
            <v>4510000</v>
          </cell>
          <cell r="B188">
            <v>451</v>
          </cell>
          <cell r="C188">
            <v>0</v>
          </cell>
          <cell r="D188" t="str">
            <v>A</v>
          </cell>
          <cell r="E188" t="str">
            <v>一次</v>
          </cell>
          <cell r="F188" t="str">
            <v>信越半導体株式会社</v>
          </cell>
          <cell r="G188" t="str">
            <v>新製品開発ライン構築</v>
          </cell>
          <cell r="J188" t="str">
            <v/>
          </cell>
          <cell r="K188" t="str">
            <v/>
          </cell>
          <cell r="L188" t="str">
            <v/>
          </cell>
          <cell r="M188" t="str">
            <v/>
          </cell>
          <cell r="N188" t="str">
            <v/>
          </cell>
          <cell r="O188" t="str">
            <v/>
          </cell>
          <cell r="P188" t="str">
            <v/>
          </cell>
          <cell r="Q188" t="str">
            <v/>
          </cell>
        </row>
        <row r="189">
          <cell r="A189" t="str">
            <v>4580000</v>
          </cell>
          <cell r="B189">
            <v>458</v>
          </cell>
          <cell r="C189">
            <v>0</v>
          </cell>
          <cell r="D189" t="str">
            <v>A</v>
          </cell>
          <cell r="E189" t="str">
            <v>一次</v>
          </cell>
          <cell r="F189" t="str">
            <v>大同メタル工業株式会社</v>
          </cell>
          <cell r="G189" t="str">
            <v>自動車エンジン用軸受部品の鉛フリーオーバーレイ設備の導入事業</v>
          </cell>
          <cell r="J189" t="str">
            <v/>
          </cell>
          <cell r="K189" t="str">
            <v/>
          </cell>
          <cell r="L189" t="str">
            <v/>
          </cell>
          <cell r="M189" t="str">
            <v/>
          </cell>
          <cell r="N189" t="str">
            <v/>
          </cell>
          <cell r="O189" t="str">
            <v/>
          </cell>
          <cell r="P189" t="str">
            <v/>
          </cell>
          <cell r="Q189" t="str">
            <v/>
          </cell>
        </row>
        <row r="190">
          <cell r="A190" t="str">
            <v>4590000</v>
          </cell>
          <cell r="B190">
            <v>459</v>
          </cell>
          <cell r="C190">
            <v>0</v>
          </cell>
          <cell r="D190" t="str">
            <v>A</v>
          </cell>
          <cell r="E190" t="str">
            <v>一次</v>
          </cell>
          <cell r="F190" t="str">
            <v>信越化学工業株式会社</v>
          </cell>
          <cell r="G190" t="str">
            <v>粒界拡散合金法磁石の生産能力アップ事業</v>
          </cell>
          <cell r="J190" t="str">
            <v/>
          </cell>
          <cell r="K190" t="str">
            <v/>
          </cell>
          <cell r="L190" t="str">
            <v/>
          </cell>
          <cell r="M190" t="str">
            <v/>
          </cell>
          <cell r="N190" t="str">
            <v/>
          </cell>
          <cell r="O190" t="str">
            <v/>
          </cell>
          <cell r="P190" t="str">
            <v/>
          </cell>
          <cell r="Q190" t="str">
            <v/>
          </cell>
        </row>
        <row r="191">
          <cell r="A191" t="str">
            <v>4640000</v>
          </cell>
          <cell r="B191">
            <v>464</v>
          </cell>
          <cell r="C191">
            <v>0</v>
          </cell>
          <cell r="D191" t="str">
            <v>A</v>
          </cell>
          <cell r="E191" t="str">
            <v>一次</v>
          </cell>
          <cell r="F191" t="str">
            <v>名古屋メッキ工業株式会社</v>
          </cell>
          <cell r="G191" t="str">
            <v>国内企業立地推進事業</v>
          </cell>
          <cell r="J191" t="str">
            <v/>
          </cell>
          <cell r="K191" t="str">
            <v/>
          </cell>
          <cell r="L191" t="str">
            <v/>
          </cell>
          <cell r="M191" t="str">
            <v/>
          </cell>
          <cell r="N191" t="str">
            <v/>
          </cell>
          <cell r="O191" t="str">
            <v/>
          </cell>
          <cell r="P191" t="str">
            <v/>
          </cell>
          <cell r="Q191" t="str">
            <v/>
          </cell>
        </row>
        <row r="192">
          <cell r="A192" t="str">
            <v>4650000</v>
          </cell>
          <cell r="B192">
            <v>465</v>
          </cell>
          <cell r="C192">
            <v>0</v>
          </cell>
          <cell r="D192" t="str">
            <v>A</v>
          </cell>
          <cell r="E192" t="str">
            <v>一次</v>
          </cell>
          <cell r="F192" t="str">
            <v>株式会社テラミクロス</v>
          </cell>
          <cell r="G192" t="str">
            <v>WLP（ ウエハレベルパッケージ）生産ライン増強による、携帯情報機器サプライ
チェーンの被災時継続性の向上</v>
          </cell>
          <cell r="J192" t="str">
            <v/>
          </cell>
          <cell r="K192" t="str">
            <v/>
          </cell>
          <cell r="L192" t="str">
            <v/>
          </cell>
          <cell r="M192" t="str">
            <v/>
          </cell>
          <cell r="N192" t="str">
            <v/>
          </cell>
          <cell r="O192" t="str">
            <v/>
          </cell>
          <cell r="P192" t="str">
            <v/>
          </cell>
          <cell r="Q192" t="str">
            <v/>
          </cell>
        </row>
        <row r="193">
          <cell r="A193" t="str">
            <v>4670000</v>
          </cell>
          <cell r="B193">
            <v>467</v>
          </cell>
          <cell r="C193">
            <v>0</v>
          </cell>
          <cell r="D193" t="str">
            <v>A</v>
          </cell>
          <cell r="E193" t="str">
            <v>一次</v>
          </cell>
          <cell r="F193" t="str">
            <v>株式会社ダイナックス</v>
          </cell>
          <cell r="G193" t="str">
            <v>ダイナックス苫小牧第5工場における抄紙生産設備導入の共同事業
（共同事業者：株式会社ダイナックス、阿波製紙株式会社）</v>
          </cell>
          <cell r="J193" t="str">
            <v/>
          </cell>
          <cell r="K193" t="str">
            <v/>
          </cell>
          <cell r="L193" t="str">
            <v/>
          </cell>
          <cell r="M193" t="str">
            <v/>
          </cell>
          <cell r="N193" t="str">
            <v/>
          </cell>
          <cell r="O193" t="str">
            <v/>
          </cell>
          <cell r="P193" t="str">
            <v/>
          </cell>
          <cell r="Q193" t="str">
            <v/>
          </cell>
        </row>
        <row r="194">
          <cell r="A194" t="str">
            <v>4670001</v>
          </cell>
          <cell r="B194">
            <v>467</v>
          </cell>
          <cell r="C194">
            <v>1</v>
          </cell>
          <cell r="D194" t="str">
            <v>A</v>
          </cell>
          <cell r="E194" t="str">
            <v>一次</v>
          </cell>
          <cell r="F194" t="str">
            <v>阿波製紙株式会社</v>
          </cell>
          <cell r="G194" t="str">
            <v>ダイナックス苫小牧第5工場における抄紙生産設備導入の共同事業
（共同事業者：株式会社ダイナックス、阿波製紙株式会社）</v>
          </cell>
          <cell r="J194" t="str">
            <v/>
          </cell>
          <cell r="K194" t="str">
            <v/>
          </cell>
          <cell r="L194" t="str">
            <v/>
          </cell>
          <cell r="M194" t="str">
            <v/>
          </cell>
          <cell r="N194" t="str">
            <v/>
          </cell>
          <cell r="O194" t="str">
            <v/>
          </cell>
          <cell r="P194" t="str">
            <v/>
          </cell>
          <cell r="Q194" t="str">
            <v/>
          </cell>
        </row>
        <row r="195">
          <cell r="A195" t="str">
            <v>4730000</v>
          </cell>
          <cell r="B195">
            <v>473</v>
          </cell>
          <cell r="C195">
            <v>0</v>
          </cell>
          <cell r="D195" t="str">
            <v>A</v>
          </cell>
          <cell r="E195" t="str">
            <v>一次</v>
          </cell>
          <cell r="F195" t="str">
            <v>ソニーセミコンダクタ株式会社</v>
          </cell>
          <cell r="G195" t="str">
            <v>MEMS製品用ウェーハの製造設備増強投資</v>
          </cell>
          <cell r="J195" t="str">
            <v/>
          </cell>
          <cell r="K195" t="str">
            <v/>
          </cell>
          <cell r="L195" t="str">
            <v/>
          </cell>
          <cell r="M195" t="str">
            <v/>
          </cell>
          <cell r="N195" t="str">
            <v/>
          </cell>
          <cell r="O195" t="str">
            <v/>
          </cell>
          <cell r="P195" t="str">
            <v/>
          </cell>
          <cell r="Q195" t="str">
            <v/>
          </cell>
        </row>
        <row r="196">
          <cell r="A196" t="str">
            <v>4800000</v>
          </cell>
          <cell r="B196">
            <v>480</v>
          </cell>
          <cell r="C196">
            <v>0</v>
          </cell>
          <cell r="D196" t="str">
            <v>B</v>
          </cell>
          <cell r="E196" t="str">
            <v>一次</v>
          </cell>
          <cell r="F196" t="str">
            <v>宇部興産株式会社</v>
          </cell>
          <cell r="G196" t="str">
            <v>リチウムイオン電池向けセパレータ製造設備の設置</v>
          </cell>
          <cell r="J196" t="str">
            <v/>
          </cell>
          <cell r="K196" t="str">
            <v/>
          </cell>
          <cell r="L196" t="str">
            <v/>
          </cell>
          <cell r="M196" t="str">
            <v/>
          </cell>
          <cell r="N196" t="str">
            <v/>
          </cell>
          <cell r="O196" t="str">
            <v/>
          </cell>
          <cell r="P196" t="str">
            <v/>
          </cell>
          <cell r="Q196" t="str">
            <v/>
          </cell>
        </row>
        <row r="197">
          <cell r="A197" t="str">
            <v>4850000</v>
          </cell>
          <cell r="B197">
            <v>485</v>
          </cell>
          <cell r="C197">
            <v>0</v>
          </cell>
          <cell r="D197" t="str">
            <v>B</v>
          </cell>
          <cell r="E197" t="str">
            <v>一次</v>
          </cell>
          <cell r="F197" t="str">
            <v>篠田プラズマ株式会社</v>
          </cell>
          <cell r="G197" t="str">
            <v>国内立地推進事業費補助金（要件B)</v>
          </cell>
          <cell r="J197" t="str">
            <v/>
          </cell>
          <cell r="K197" t="str">
            <v/>
          </cell>
          <cell r="L197" t="str">
            <v/>
          </cell>
          <cell r="M197" t="str">
            <v/>
          </cell>
          <cell r="N197" t="str">
            <v/>
          </cell>
          <cell r="O197" t="str">
            <v/>
          </cell>
          <cell r="P197" t="str">
            <v/>
          </cell>
          <cell r="Q197" t="str">
            <v/>
          </cell>
        </row>
        <row r="198">
          <cell r="A198" t="str">
            <v>4860000</v>
          </cell>
          <cell r="B198">
            <v>486</v>
          </cell>
          <cell r="C198">
            <v>0</v>
          </cell>
          <cell r="D198" t="str">
            <v>A</v>
          </cell>
          <cell r="E198" t="str">
            <v>一次</v>
          </cell>
          <cell r="F198" t="str">
            <v>株式会社加藤製作所</v>
          </cell>
          <cell r="G198" t="str">
            <v>工場新設による分散化、複線化及び生産能力増強計画</v>
          </cell>
          <cell r="J198" t="str">
            <v/>
          </cell>
          <cell r="K198" t="str">
            <v/>
          </cell>
          <cell r="L198" t="str">
            <v/>
          </cell>
          <cell r="M198" t="str">
            <v/>
          </cell>
          <cell r="N198" t="str">
            <v/>
          </cell>
          <cell r="O198" t="str">
            <v/>
          </cell>
          <cell r="P198" t="str">
            <v/>
          </cell>
          <cell r="Q198" t="str">
            <v/>
          </cell>
        </row>
        <row r="199">
          <cell r="A199" t="str">
            <v>4880000</v>
          </cell>
          <cell r="B199">
            <v>488</v>
          </cell>
          <cell r="C199">
            <v>0</v>
          </cell>
          <cell r="D199" t="str">
            <v>B</v>
          </cell>
          <cell r="E199" t="str">
            <v>一次</v>
          </cell>
          <cell r="F199" t="str">
            <v>ニチコンワカサ株式会社</v>
          </cell>
          <cell r="G199" t="str">
            <v>家庭用定置型逐電システムの生産導入
パワーコンディショナーを生産、リチウムイオン電池を外部購入して、全てをキュービクル内に取り組んでユニットとして販売</v>
          </cell>
          <cell r="J199" t="str">
            <v/>
          </cell>
          <cell r="K199" t="str">
            <v/>
          </cell>
          <cell r="L199" t="str">
            <v/>
          </cell>
          <cell r="M199" t="str">
            <v/>
          </cell>
          <cell r="N199" t="str">
            <v/>
          </cell>
          <cell r="O199" t="str">
            <v/>
          </cell>
          <cell r="P199" t="str">
            <v/>
          </cell>
          <cell r="Q199" t="str">
            <v/>
          </cell>
        </row>
        <row r="200">
          <cell r="A200" t="str">
            <v>4890000</v>
          </cell>
          <cell r="B200">
            <v>489</v>
          </cell>
          <cell r="C200">
            <v>0</v>
          </cell>
          <cell r="D200" t="str">
            <v>A</v>
          </cell>
          <cell r="E200" t="str">
            <v>一次</v>
          </cell>
          <cell r="F200" t="str">
            <v>羽立化工株式会社</v>
          </cell>
          <cell r="G200" t="str">
            <v>ユニットバス断熱天井に係る新規設備導入要請に応えるスーパーブロー成形設備の導入</v>
          </cell>
          <cell r="J200" t="str">
            <v/>
          </cell>
          <cell r="K200" t="str">
            <v/>
          </cell>
          <cell r="L200" t="str">
            <v/>
          </cell>
          <cell r="M200" t="str">
            <v/>
          </cell>
          <cell r="N200" t="str">
            <v/>
          </cell>
          <cell r="O200" t="str">
            <v/>
          </cell>
          <cell r="P200" t="str">
            <v/>
          </cell>
          <cell r="Q200" t="str">
            <v/>
          </cell>
        </row>
        <row r="201">
          <cell r="A201" t="str">
            <v>4940000</v>
          </cell>
          <cell r="B201">
            <v>494</v>
          </cell>
          <cell r="C201">
            <v>0</v>
          </cell>
          <cell r="D201" t="str">
            <v>B</v>
          </cell>
          <cell r="E201" t="str">
            <v>一次</v>
          </cell>
          <cell r="F201" t="str">
            <v>シスコ・イノベーションズ株式会社</v>
          </cell>
          <cell r="G201" t="str">
            <v>LED用サファイアインゴット製造事業</v>
          </cell>
          <cell r="J201" t="str">
            <v/>
          </cell>
          <cell r="K201" t="str">
            <v/>
          </cell>
          <cell r="L201" t="str">
            <v/>
          </cell>
          <cell r="M201" t="str">
            <v/>
          </cell>
          <cell r="N201" t="str">
            <v/>
          </cell>
          <cell r="O201" t="str">
            <v/>
          </cell>
          <cell r="P201" t="str">
            <v/>
          </cell>
          <cell r="Q201" t="str">
            <v/>
          </cell>
        </row>
        <row r="202">
          <cell r="A202" t="str">
            <v>5000000</v>
          </cell>
          <cell r="B202">
            <v>500</v>
          </cell>
          <cell r="C202">
            <v>0</v>
          </cell>
          <cell r="D202" t="str">
            <v>B</v>
          </cell>
          <cell r="E202" t="str">
            <v>一次</v>
          </cell>
          <cell r="F202" t="str">
            <v>株式会社　皆藤製作所</v>
          </cell>
          <cell r="G202" t="str">
            <v>リチウムイオン電池製造装置量産工場新設</v>
          </cell>
          <cell r="J202" t="str">
            <v/>
          </cell>
          <cell r="K202" t="str">
            <v/>
          </cell>
          <cell r="L202" t="str">
            <v/>
          </cell>
          <cell r="M202" t="str">
            <v/>
          </cell>
          <cell r="N202" t="str">
            <v/>
          </cell>
          <cell r="O202" t="str">
            <v/>
          </cell>
          <cell r="P202" t="str">
            <v/>
          </cell>
          <cell r="Q202" t="str">
            <v/>
          </cell>
        </row>
        <row r="203">
          <cell r="A203" t="str">
            <v>5010000</v>
          </cell>
          <cell r="B203">
            <v>501</v>
          </cell>
          <cell r="C203">
            <v>0</v>
          </cell>
          <cell r="D203" t="str">
            <v>B</v>
          </cell>
          <cell r="E203" t="str">
            <v>一次</v>
          </cell>
          <cell r="F203" t="str">
            <v>KBセーレン株式会社</v>
          </cell>
          <cell r="G203" t="str">
            <v>高付加価値繊維製造設備新設</v>
          </cell>
          <cell r="J203" t="str">
            <v/>
          </cell>
          <cell r="K203" t="str">
            <v/>
          </cell>
          <cell r="L203" t="str">
            <v/>
          </cell>
          <cell r="M203" t="str">
            <v/>
          </cell>
          <cell r="N203" t="str">
            <v/>
          </cell>
          <cell r="O203" t="str">
            <v/>
          </cell>
          <cell r="P203" t="str">
            <v/>
          </cell>
          <cell r="Q203" t="str">
            <v/>
          </cell>
        </row>
        <row r="204">
          <cell r="A204" t="str">
            <v>5020000</v>
          </cell>
          <cell r="B204">
            <v>502</v>
          </cell>
          <cell r="C204">
            <v>0</v>
          </cell>
          <cell r="D204" t="str">
            <v>A</v>
          </cell>
          <cell r="E204" t="str">
            <v>一次</v>
          </cell>
          <cell r="F204" t="str">
            <v>株式会社金沢村田製作所</v>
          </cell>
          <cell r="G204" t="str">
            <v>SAWデバイス生産事業</v>
          </cell>
          <cell r="J204" t="str">
            <v/>
          </cell>
          <cell r="K204" t="str">
            <v/>
          </cell>
          <cell r="L204" t="str">
            <v/>
          </cell>
          <cell r="M204" t="str">
            <v/>
          </cell>
          <cell r="N204" t="str">
            <v/>
          </cell>
          <cell r="O204" t="str">
            <v/>
          </cell>
          <cell r="P204" t="str">
            <v/>
          </cell>
          <cell r="Q204" t="str">
            <v/>
          </cell>
        </row>
        <row r="205">
          <cell r="A205" t="str">
            <v>5040000</v>
          </cell>
          <cell r="B205">
            <v>504</v>
          </cell>
          <cell r="C205">
            <v>0</v>
          </cell>
          <cell r="D205" t="str">
            <v>A</v>
          </cell>
          <cell r="E205" t="str">
            <v>一次</v>
          </cell>
          <cell r="F205" t="str">
            <v>株式会社INBプランニング</v>
          </cell>
          <cell r="G205" t="str">
            <v>ゴム中間素材(未加硫ゴム)製造工場の新設</v>
          </cell>
          <cell r="J205" t="str">
            <v/>
          </cell>
          <cell r="K205" t="str">
            <v/>
          </cell>
          <cell r="L205" t="str">
            <v/>
          </cell>
          <cell r="M205" t="str">
            <v/>
          </cell>
          <cell r="N205" t="str">
            <v/>
          </cell>
          <cell r="O205" t="str">
            <v/>
          </cell>
          <cell r="P205" t="str">
            <v/>
          </cell>
          <cell r="Q205" t="str">
            <v/>
          </cell>
        </row>
        <row r="206">
          <cell r="A206" t="str">
            <v>5170000</v>
          </cell>
          <cell r="B206">
            <v>517</v>
          </cell>
          <cell r="C206">
            <v>0</v>
          </cell>
          <cell r="D206" t="str">
            <v>A</v>
          </cell>
          <cell r="E206" t="str">
            <v>一次</v>
          </cell>
          <cell r="F206" t="str">
            <v>株式会社エム・システム技研</v>
          </cell>
          <cell r="G206" t="str">
            <v>産業用電子機器の自動変種変量生産設備の移設、分散化及び増設</v>
          </cell>
          <cell r="J206" t="str">
            <v/>
          </cell>
          <cell r="K206" t="str">
            <v/>
          </cell>
          <cell r="L206" t="str">
            <v/>
          </cell>
          <cell r="M206" t="str">
            <v/>
          </cell>
          <cell r="N206" t="str">
            <v/>
          </cell>
          <cell r="O206" t="str">
            <v/>
          </cell>
          <cell r="P206" t="str">
            <v/>
          </cell>
          <cell r="Q206" t="str">
            <v/>
          </cell>
        </row>
        <row r="207">
          <cell r="A207" t="str">
            <v>5200000</v>
          </cell>
          <cell r="B207">
            <v>520</v>
          </cell>
          <cell r="C207">
            <v>0</v>
          </cell>
          <cell r="D207" t="str">
            <v>A</v>
          </cell>
          <cell r="E207" t="str">
            <v>一次</v>
          </cell>
          <cell r="F207" t="str">
            <v>シチズン時計鹿児島株式会社</v>
          </cell>
          <cell r="G207" t="str">
            <v>腕時計用ムーブメントの部品製造</v>
          </cell>
          <cell r="J207" t="str">
            <v/>
          </cell>
          <cell r="K207" t="str">
            <v/>
          </cell>
          <cell r="L207" t="str">
            <v/>
          </cell>
          <cell r="M207" t="str">
            <v/>
          </cell>
          <cell r="N207" t="str">
            <v/>
          </cell>
          <cell r="O207" t="str">
            <v/>
          </cell>
          <cell r="P207" t="str">
            <v/>
          </cell>
          <cell r="Q207" t="str">
            <v/>
          </cell>
        </row>
        <row r="208">
          <cell r="A208" t="str">
            <v>5270000</v>
          </cell>
          <cell r="B208">
            <v>527</v>
          </cell>
          <cell r="C208">
            <v>0</v>
          </cell>
          <cell r="D208" t="str">
            <v>A</v>
          </cell>
          <cell r="E208" t="str">
            <v>一次</v>
          </cell>
          <cell r="F208" t="str">
            <v>愛知製鋼株式会社</v>
          </cell>
          <cell r="G208" t="str">
            <v>スマートフォン向け電子コンパスの磁界検知部品“ ファインピッチ型MI素子”の製造ライン新設</v>
          </cell>
          <cell r="J208" t="str">
            <v/>
          </cell>
          <cell r="K208" t="str">
            <v/>
          </cell>
          <cell r="L208" t="str">
            <v/>
          </cell>
          <cell r="M208" t="str">
            <v/>
          </cell>
          <cell r="N208" t="str">
            <v/>
          </cell>
          <cell r="O208" t="str">
            <v/>
          </cell>
          <cell r="P208" t="str">
            <v/>
          </cell>
          <cell r="Q208" t="str">
            <v/>
          </cell>
        </row>
        <row r="209">
          <cell r="A209" t="str">
            <v>5310000</v>
          </cell>
          <cell r="B209">
            <v>531</v>
          </cell>
          <cell r="C209">
            <v>0</v>
          </cell>
          <cell r="D209" t="str">
            <v>B</v>
          </cell>
          <cell r="E209" t="str">
            <v>一次</v>
          </cell>
          <cell r="F209" t="str">
            <v>東邦工業株式会社</v>
          </cell>
          <cell r="G209" t="str">
            <v>次世代高効率トランスミッション(AT/MT)用部品の生産能力増強</v>
          </cell>
          <cell r="J209" t="str">
            <v/>
          </cell>
          <cell r="K209" t="str">
            <v/>
          </cell>
          <cell r="L209" t="str">
            <v/>
          </cell>
          <cell r="M209" t="str">
            <v/>
          </cell>
          <cell r="N209" t="str">
            <v/>
          </cell>
          <cell r="O209" t="str">
            <v/>
          </cell>
          <cell r="P209" t="str">
            <v/>
          </cell>
          <cell r="Q209" t="str">
            <v/>
          </cell>
        </row>
        <row r="210">
          <cell r="A210" t="str">
            <v>5320000</v>
          </cell>
          <cell r="B210">
            <v>532</v>
          </cell>
          <cell r="C210">
            <v>0</v>
          </cell>
          <cell r="D210" t="str">
            <v>A</v>
          </cell>
          <cell r="E210" t="str">
            <v>一次</v>
          </cell>
          <cell r="F210" t="str">
            <v>株式会社デンソーエレクトロニクス</v>
          </cell>
          <cell r="G210" t="str">
            <v>車載用半導体センサ生産ラインの増設</v>
          </cell>
          <cell r="J210" t="str">
            <v/>
          </cell>
          <cell r="K210" t="str">
            <v/>
          </cell>
          <cell r="L210" t="str">
            <v/>
          </cell>
          <cell r="M210" t="str">
            <v/>
          </cell>
          <cell r="N210" t="str">
            <v/>
          </cell>
          <cell r="O210" t="str">
            <v/>
          </cell>
          <cell r="P210" t="str">
            <v/>
          </cell>
          <cell r="Q210" t="str">
            <v/>
          </cell>
        </row>
        <row r="211">
          <cell r="A211" t="str">
            <v>5340000</v>
          </cell>
          <cell r="B211">
            <v>534</v>
          </cell>
          <cell r="C211">
            <v>0</v>
          </cell>
          <cell r="D211" t="str">
            <v>A</v>
          </cell>
          <cell r="E211" t="str">
            <v>一次</v>
          </cell>
          <cell r="F211" t="str">
            <v>株式会社リケンCKJV</v>
          </cell>
          <cell r="G211" t="str">
            <v>国内立地推進事業費補助金</v>
          </cell>
          <cell r="H211" t="str">
            <v>○</v>
          </cell>
          <cell r="J211">
            <v>40992</v>
          </cell>
          <cell r="K211" t="str">
            <v>富山県高岡市守護町2-12-1</v>
          </cell>
          <cell r="L211" t="str">
            <v>NRI科野</v>
          </cell>
          <cell r="M211" t="str">
            <v>NRI栗生澤</v>
          </cell>
          <cell r="N211" t="str">
            <v>METI手塚</v>
          </cell>
          <cell r="O211" t="str">
            <v/>
          </cell>
          <cell r="P211"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Q211"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row>
        <row r="212">
          <cell r="A212" t="str">
            <v>5410000</v>
          </cell>
          <cell r="B212">
            <v>541</v>
          </cell>
          <cell r="C212">
            <v>0</v>
          </cell>
          <cell r="D212" t="str">
            <v>A</v>
          </cell>
          <cell r="E212" t="str">
            <v>一次</v>
          </cell>
          <cell r="F212" t="str">
            <v>第一稀元素化学工業株式会社</v>
          </cell>
          <cell r="G212" t="str">
            <v>自動車排ガス浄化触媒原料の増産設備の導入</v>
          </cell>
          <cell r="J212" t="str">
            <v/>
          </cell>
          <cell r="K212" t="str">
            <v/>
          </cell>
          <cell r="L212" t="str">
            <v/>
          </cell>
          <cell r="M212" t="str">
            <v/>
          </cell>
          <cell r="N212" t="str">
            <v/>
          </cell>
          <cell r="O212" t="str">
            <v/>
          </cell>
          <cell r="P212" t="str">
            <v/>
          </cell>
          <cell r="Q212" t="str">
            <v/>
          </cell>
        </row>
        <row r="213">
          <cell r="A213" t="str">
            <v>5450000</v>
          </cell>
          <cell r="B213">
            <v>545</v>
          </cell>
          <cell r="C213">
            <v>0</v>
          </cell>
          <cell r="D213" t="str">
            <v>A</v>
          </cell>
          <cell r="E213" t="str">
            <v>一次</v>
          </cell>
          <cell r="F213" t="str">
            <v>リョービ株式会社</v>
          </cell>
          <cell r="G213" t="str">
            <v>ダイカスト製品増産のための製造設備増強事業</v>
          </cell>
          <cell r="J213" t="str">
            <v/>
          </cell>
          <cell r="K213" t="str">
            <v/>
          </cell>
          <cell r="L213" t="str">
            <v/>
          </cell>
          <cell r="M213" t="str">
            <v/>
          </cell>
          <cell r="N213" t="str">
            <v/>
          </cell>
          <cell r="O213" t="str">
            <v/>
          </cell>
          <cell r="P213" t="str">
            <v/>
          </cell>
          <cell r="Q213" t="str">
            <v/>
          </cell>
        </row>
        <row r="214">
          <cell r="A214" t="str">
            <v>5520000</v>
          </cell>
          <cell r="B214">
            <v>552</v>
          </cell>
          <cell r="C214">
            <v>0</v>
          </cell>
          <cell r="D214" t="str">
            <v>B</v>
          </cell>
          <cell r="E214" t="str">
            <v>一次</v>
          </cell>
          <cell r="F214" t="str">
            <v>東海カーボン株式会社</v>
          </cell>
          <cell r="G214" t="str">
            <v>太陽光ﾊﾟﾈﾙ、半導体他用途向け等方性黒鉛材製造設備増強工事</v>
          </cell>
          <cell r="J214" t="str">
            <v/>
          </cell>
          <cell r="K214" t="str">
            <v/>
          </cell>
          <cell r="L214" t="str">
            <v/>
          </cell>
          <cell r="M214" t="str">
            <v/>
          </cell>
          <cell r="N214" t="str">
            <v/>
          </cell>
          <cell r="O214" t="str">
            <v/>
          </cell>
          <cell r="P214" t="str">
            <v/>
          </cell>
          <cell r="Q214" t="str">
            <v/>
          </cell>
        </row>
        <row r="215">
          <cell r="A215" t="str">
            <v>5530000</v>
          </cell>
          <cell r="B215">
            <v>553</v>
          </cell>
          <cell r="C215">
            <v>0</v>
          </cell>
          <cell r="D215" t="str">
            <v>B</v>
          </cell>
          <cell r="E215" t="str">
            <v>一次</v>
          </cell>
          <cell r="F215" t="str">
            <v>京浜光膜工業株式会社</v>
          </cell>
          <cell r="G215" t="str">
            <v>スマートフォン市場を狙った、工程1/2化、低温加工化、ノンシフト膜、膜応力「ゼロ」オプティカル・ローパス・フィルターの開発、及び量産立ち上げ</v>
          </cell>
          <cell r="J215" t="str">
            <v/>
          </cell>
          <cell r="K215" t="str">
            <v/>
          </cell>
          <cell r="L215" t="str">
            <v/>
          </cell>
          <cell r="M215" t="str">
            <v/>
          </cell>
          <cell r="N215" t="str">
            <v/>
          </cell>
          <cell r="O215" t="str">
            <v/>
          </cell>
          <cell r="P215" t="str">
            <v/>
          </cell>
          <cell r="Q215" t="str">
            <v/>
          </cell>
        </row>
        <row r="216">
          <cell r="A216" t="str">
            <v>5580000</v>
          </cell>
          <cell r="B216">
            <v>558</v>
          </cell>
          <cell r="C216">
            <v>0</v>
          </cell>
          <cell r="D216" t="str">
            <v>A</v>
          </cell>
          <cell r="E216" t="str">
            <v>一次</v>
          </cell>
          <cell r="F216" t="str">
            <v>三井金属鉱業株式会社</v>
          </cell>
          <cell r="G216" t="str">
            <v>キャリア付極薄銅箔製造設備増設</v>
          </cell>
          <cell r="J216" t="str">
            <v/>
          </cell>
          <cell r="K216" t="str">
            <v/>
          </cell>
          <cell r="L216" t="str">
            <v/>
          </cell>
          <cell r="M216" t="str">
            <v/>
          </cell>
          <cell r="N216" t="str">
            <v/>
          </cell>
          <cell r="O216" t="str">
            <v/>
          </cell>
          <cell r="P216" t="str">
            <v/>
          </cell>
          <cell r="Q216" t="str">
            <v/>
          </cell>
        </row>
        <row r="217">
          <cell r="A217" t="str">
            <v>5600000</v>
          </cell>
          <cell r="B217">
            <v>560</v>
          </cell>
          <cell r="C217">
            <v>0</v>
          </cell>
          <cell r="D217" t="str">
            <v>B</v>
          </cell>
          <cell r="E217" t="str">
            <v>一次</v>
          </cell>
          <cell r="F217" t="str">
            <v>多摩川精機株式会社</v>
          </cell>
          <cell r="G217" t="str">
            <v>P -Ｈ Ｅ Ｖ ・Ｈ Ｅ Ｖ ・Ｅ Ｖ 用角度センサ製造設備
(既存工場内ライン新設および増設)</v>
          </cell>
          <cell r="J217" t="str">
            <v/>
          </cell>
          <cell r="K217" t="str">
            <v/>
          </cell>
          <cell r="L217" t="str">
            <v/>
          </cell>
          <cell r="M217" t="str">
            <v/>
          </cell>
          <cell r="N217" t="str">
            <v/>
          </cell>
          <cell r="O217" t="str">
            <v/>
          </cell>
          <cell r="P217" t="str">
            <v/>
          </cell>
          <cell r="Q217" t="str">
            <v/>
          </cell>
        </row>
        <row r="218">
          <cell r="A218" t="str">
            <v>5600001</v>
          </cell>
          <cell r="B218">
            <v>560</v>
          </cell>
          <cell r="C218">
            <v>1</v>
          </cell>
          <cell r="D218" t="str">
            <v>B</v>
          </cell>
          <cell r="E218" t="str">
            <v>一次</v>
          </cell>
          <cell r="F218" t="str">
            <v>多摩川マイクロテップ株式会社</v>
          </cell>
          <cell r="G218" t="str">
            <v>P -Ｈ Ｅ Ｖ ・Ｈ Ｅ Ｖ ・Ｅ Ｖ 用角度センサ製造設備
(既存工場内ライン新設および増設)</v>
          </cell>
          <cell r="J218" t="str">
            <v/>
          </cell>
          <cell r="K218" t="str">
            <v/>
          </cell>
          <cell r="L218" t="str">
            <v/>
          </cell>
          <cell r="M218" t="str">
            <v/>
          </cell>
          <cell r="N218" t="str">
            <v/>
          </cell>
          <cell r="O218" t="str">
            <v/>
          </cell>
          <cell r="P218" t="str">
            <v/>
          </cell>
          <cell r="Q218" t="str">
            <v/>
          </cell>
        </row>
        <row r="219">
          <cell r="A219" t="str">
            <v>5600002</v>
          </cell>
          <cell r="B219">
            <v>560</v>
          </cell>
          <cell r="C219">
            <v>2</v>
          </cell>
          <cell r="D219" t="str">
            <v>B</v>
          </cell>
          <cell r="E219" t="str">
            <v>一次</v>
          </cell>
          <cell r="F219" t="str">
            <v>マツカワモータトロニックス株式会社</v>
          </cell>
          <cell r="G219" t="str">
            <v>P -Ｈ Ｅ Ｖ ・Ｈ Ｅ Ｖ ・Ｅ Ｖ 用角度センサ製造設備
(既存工場内ライン新設および増設)</v>
          </cell>
          <cell r="J219" t="str">
            <v/>
          </cell>
          <cell r="K219" t="str">
            <v/>
          </cell>
          <cell r="L219" t="str">
            <v/>
          </cell>
          <cell r="M219" t="str">
            <v/>
          </cell>
          <cell r="N219" t="str">
            <v/>
          </cell>
          <cell r="O219" t="str">
            <v/>
          </cell>
          <cell r="P219" t="str">
            <v/>
          </cell>
          <cell r="Q219" t="str">
            <v/>
          </cell>
        </row>
        <row r="220">
          <cell r="A220" t="str">
            <v>5600003</v>
          </cell>
          <cell r="B220">
            <v>560</v>
          </cell>
          <cell r="C220">
            <v>3</v>
          </cell>
          <cell r="D220" t="str">
            <v>B</v>
          </cell>
          <cell r="E220" t="str">
            <v>一次</v>
          </cell>
          <cell r="F220" t="str">
            <v>多摩川モバイル電装株式会社</v>
          </cell>
          <cell r="G220" t="str">
            <v>P -Ｈ Ｅ Ｖ ・Ｈ Ｅ Ｖ ・Ｅ Ｖ 用角度センサ製造設備
(既存工場内ライン新設および増設)</v>
          </cell>
          <cell r="J220" t="str">
            <v/>
          </cell>
          <cell r="K220" t="str">
            <v/>
          </cell>
          <cell r="L220" t="str">
            <v/>
          </cell>
          <cell r="M220" t="str">
            <v/>
          </cell>
          <cell r="N220" t="str">
            <v/>
          </cell>
          <cell r="O220" t="str">
            <v/>
          </cell>
          <cell r="P220" t="str">
            <v/>
          </cell>
          <cell r="Q220" t="str">
            <v/>
          </cell>
        </row>
        <row r="221">
          <cell r="A221" t="str">
            <v>5620000</v>
          </cell>
          <cell r="B221">
            <v>562</v>
          </cell>
          <cell r="C221">
            <v>0</v>
          </cell>
          <cell r="D221" t="str">
            <v>B</v>
          </cell>
          <cell r="E221" t="str">
            <v>一次</v>
          </cell>
          <cell r="F221" t="str">
            <v>矢島工業株式会社</v>
          </cell>
          <cell r="G221" t="str">
            <v>超ハイテン材料を使用した環境対応車軽量化部品の冷間プレス設備整備事業</v>
          </cell>
          <cell r="J221" t="str">
            <v/>
          </cell>
          <cell r="K221" t="str">
            <v/>
          </cell>
          <cell r="L221" t="str">
            <v/>
          </cell>
          <cell r="M221" t="str">
            <v/>
          </cell>
          <cell r="N221" t="str">
            <v/>
          </cell>
          <cell r="O221" t="str">
            <v/>
          </cell>
          <cell r="P221" t="str">
            <v/>
          </cell>
          <cell r="Q221" t="str">
            <v/>
          </cell>
        </row>
        <row r="222">
          <cell r="A222" t="str">
            <v>5660000</v>
          </cell>
          <cell r="B222">
            <v>566</v>
          </cell>
          <cell r="C222">
            <v>0</v>
          </cell>
          <cell r="D222" t="str">
            <v>A</v>
          </cell>
          <cell r="E222" t="str">
            <v>一次</v>
          </cell>
          <cell r="F222" t="str">
            <v>株式会社 三国東洋</v>
          </cell>
          <cell r="G222" t="str">
            <v>三国東洋 第３工場建設事業</v>
          </cell>
          <cell r="J222" t="str">
            <v/>
          </cell>
          <cell r="K222" t="str">
            <v/>
          </cell>
          <cell r="L222" t="str">
            <v/>
          </cell>
          <cell r="M222" t="str">
            <v/>
          </cell>
          <cell r="N222" t="str">
            <v/>
          </cell>
          <cell r="O222" t="str">
            <v/>
          </cell>
          <cell r="P222" t="str">
            <v/>
          </cell>
          <cell r="Q222" t="str">
            <v/>
          </cell>
        </row>
        <row r="223">
          <cell r="A223" t="str">
            <v>5680000</v>
          </cell>
          <cell r="B223">
            <v>568</v>
          </cell>
          <cell r="C223">
            <v>0</v>
          </cell>
          <cell r="D223" t="str">
            <v>B</v>
          </cell>
          <cell r="E223" t="str">
            <v>一次</v>
          </cell>
          <cell r="F223" t="str">
            <v>協栄産業株式会社</v>
          </cell>
          <cell r="G223" t="str">
            <v>ペットボトルリサイクル生産施設の国内立地事業</v>
          </cell>
          <cell r="J223" t="str">
            <v/>
          </cell>
          <cell r="K223" t="str">
            <v/>
          </cell>
          <cell r="L223" t="str">
            <v/>
          </cell>
          <cell r="M223" t="str">
            <v/>
          </cell>
          <cell r="N223" t="str">
            <v/>
          </cell>
          <cell r="O223" t="str">
            <v/>
          </cell>
          <cell r="P223" t="str">
            <v/>
          </cell>
          <cell r="Q223" t="str">
            <v/>
          </cell>
        </row>
        <row r="224">
          <cell r="A224" t="str">
            <v>5750000</v>
          </cell>
          <cell r="B224">
            <v>575</v>
          </cell>
          <cell r="C224">
            <v>0</v>
          </cell>
          <cell r="D224" t="str">
            <v>B</v>
          </cell>
          <cell r="E224" t="str">
            <v>一次</v>
          </cell>
          <cell r="F224" t="str">
            <v>株式会社 東芝</v>
          </cell>
          <cell r="G224" t="str">
            <v>Ｎ Ａ Ｎ Ｄ 型フラッシュメモリ微細化製品ライン構築事業</v>
          </cell>
          <cell r="J224" t="str">
            <v/>
          </cell>
          <cell r="K224" t="str">
            <v/>
          </cell>
          <cell r="L224" t="str">
            <v/>
          </cell>
          <cell r="M224" t="str">
            <v/>
          </cell>
          <cell r="N224" t="str">
            <v/>
          </cell>
          <cell r="O224" t="str">
            <v/>
          </cell>
          <cell r="P224" t="str">
            <v/>
          </cell>
          <cell r="Q224" t="str">
            <v/>
          </cell>
        </row>
        <row r="225">
          <cell r="A225" t="str">
            <v>5760000</v>
          </cell>
          <cell r="B225">
            <v>576</v>
          </cell>
          <cell r="C225">
            <v>0</v>
          </cell>
          <cell r="D225" t="str">
            <v>B</v>
          </cell>
          <cell r="E225" t="str">
            <v>一次</v>
          </cell>
          <cell r="F225" t="str">
            <v>株式会社山岸製作所</v>
          </cell>
          <cell r="G225" t="str">
            <v>次世代自動車駆動モーター部品にかかる工場新設及び製造ライン増設事業</v>
          </cell>
          <cell r="J225" t="str">
            <v/>
          </cell>
          <cell r="K225" t="str">
            <v/>
          </cell>
          <cell r="L225" t="str">
            <v/>
          </cell>
          <cell r="M225" t="str">
            <v/>
          </cell>
          <cell r="N225" t="str">
            <v/>
          </cell>
          <cell r="O225" t="str">
            <v/>
          </cell>
          <cell r="P225" t="str">
            <v/>
          </cell>
          <cell r="Q225" t="str">
            <v/>
          </cell>
        </row>
        <row r="226">
          <cell r="A226" t="str">
            <v>5780000</v>
          </cell>
          <cell r="B226">
            <v>578</v>
          </cell>
          <cell r="C226">
            <v>0</v>
          </cell>
          <cell r="D226" t="str">
            <v>B</v>
          </cell>
          <cell r="E226" t="str">
            <v>一次</v>
          </cell>
          <cell r="F226" t="str">
            <v>株式会社ANOVA</v>
          </cell>
          <cell r="G226" t="str">
            <v>自動車搭載用投影型静電容量方式タッチセンサーパネル等生産能力増強事業</v>
          </cell>
          <cell r="J226" t="str">
            <v/>
          </cell>
          <cell r="K226" t="str">
            <v/>
          </cell>
          <cell r="L226" t="str">
            <v/>
          </cell>
          <cell r="M226" t="str">
            <v/>
          </cell>
          <cell r="N226" t="str">
            <v/>
          </cell>
          <cell r="O226" t="str">
            <v/>
          </cell>
          <cell r="P226" t="str">
            <v/>
          </cell>
          <cell r="Q226" t="str">
            <v/>
          </cell>
        </row>
        <row r="227">
          <cell r="A227" t="str">
            <v>5790000</v>
          </cell>
          <cell r="B227">
            <v>579</v>
          </cell>
          <cell r="C227">
            <v>0</v>
          </cell>
          <cell r="D227" t="str">
            <v>A</v>
          </cell>
          <cell r="E227" t="str">
            <v>一次</v>
          </cell>
          <cell r="F227" t="str">
            <v>宇部興産株式会社</v>
          </cell>
          <cell r="G227" t="str">
            <v>窒化珪素（太陽電池素材、LED素材、エコカー関連素材）の製造・販売</v>
          </cell>
          <cell r="J227" t="str">
            <v/>
          </cell>
          <cell r="K227" t="str">
            <v/>
          </cell>
          <cell r="L227" t="str">
            <v/>
          </cell>
          <cell r="M227" t="str">
            <v/>
          </cell>
          <cell r="N227" t="str">
            <v/>
          </cell>
          <cell r="O227" t="str">
            <v/>
          </cell>
          <cell r="P227" t="str">
            <v/>
          </cell>
          <cell r="Q227" t="str">
            <v/>
          </cell>
        </row>
        <row r="228">
          <cell r="A228" t="str">
            <v>5850000</v>
          </cell>
          <cell r="B228">
            <v>585</v>
          </cell>
          <cell r="C228">
            <v>0</v>
          </cell>
          <cell r="D228" t="str">
            <v>A</v>
          </cell>
          <cell r="E228" t="str">
            <v>一次</v>
          </cell>
          <cell r="F228" t="str">
            <v>信越化学工業株式会社</v>
          </cell>
          <cell r="G228" t="str">
            <v>サマリウムコバルト磁石製造設備増強</v>
          </cell>
          <cell r="J228" t="str">
            <v/>
          </cell>
          <cell r="K228" t="str">
            <v/>
          </cell>
          <cell r="L228" t="str">
            <v/>
          </cell>
          <cell r="M228" t="str">
            <v/>
          </cell>
          <cell r="N228" t="str">
            <v/>
          </cell>
          <cell r="O228" t="str">
            <v/>
          </cell>
          <cell r="P228" t="str">
            <v/>
          </cell>
          <cell r="Q228" t="str">
            <v/>
          </cell>
        </row>
        <row r="229">
          <cell r="A229" t="str">
            <v>5910000</v>
          </cell>
          <cell r="B229">
            <v>591</v>
          </cell>
          <cell r="C229">
            <v>0</v>
          </cell>
          <cell r="D229" t="str">
            <v>A</v>
          </cell>
          <cell r="E229" t="str">
            <v>一次</v>
          </cell>
          <cell r="F229" t="str">
            <v>日本ゼオン株式会社</v>
          </cell>
          <cell r="G229" t="str">
            <v>光学フィルム製造事業</v>
          </cell>
          <cell r="J229" t="str">
            <v/>
          </cell>
          <cell r="K229" t="str">
            <v/>
          </cell>
          <cell r="L229" t="str">
            <v/>
          </cell>
          <cell r="M229" t="str">
            <v/>
          </cell>
          <cell r="N229" t="str">
            <v/>
          </cell>
          <cell r="O229" t="str">
            <v/>
          </cell>
          <cell r="P229" t="str">
            <v/>
          </cell>
          <cell r="Q229" t="str">
            <v/>
          </cell>
        </row>
        <row r="230">
          <cell r="A230" t="str">
            <v>5910001</v>
          </cell>
          <cell r="B230">
            <v>591</v>
          </cell>
          <cell r="C230">
            <v>1</v>
          </cell>
          <cell r="D230" t="str">
            <v>A</v>
          </cell>
          <cell r="E230" t="str">
            <v>一次</v>
          </cell>
          <cell r="F230" t="str">
            <v>株式会社オプテス</v>
          </cell>
          <cell r="G230" t="str">
            <v>光学フィルム製造事業</v>
          </cell>
          <cell r="J230" t="str">
            <v/>
          </cell>
          <cell r="K230" t="str">
            <v/>
          </cell>
          <cell r="L230" t="str">
            <v/>
          </cell>
          <cell r="M230" t="str">
            <v/>
          </cell>
          <cell r="N230" t="str">
            <v/>
          </cell>
          <cell r="O230" t="str">
            <v/>
          </cell>
          <cell r="P230" t="str">
            <v/>
          </cell>
          <cell r="Q230" t="str">
            <v/>
          </cell>
        </row>
        <row r="231">
          <cell r="A231" t="str">
            <v>5950000</v>
          </cell>
          <cell r="B231">
            <v>595</v>
          </cell>
          <cell r="C231">
            <v>0</v>
          </cell>
          <cell r="D231" t="str">
            <v>A</v>
          </cell>
          <cell r="E231" t="str">
            <v>一次</v>
          </cell>
          <cell r="F231" t="str">
            <v>KYBキャダック株式会社</v>
          </cell>
          <cell r="G231" t="str">
            <v>新工場の建設</v>
          </cell>
          <cell r="J231" t="str">
            <v/>
          </cell>
          <cell r="K231" t="str">
            <v/>
          </cell>
          <cell r="L231" t="str">
            <v/>
          </cell>
          <cell r="M231" t="str">
            <v/>
          </cell>
          <cell r="N231" t="str">
            <v/>
          </cell>
          <cell r="O231" t="str">
            <v/>
          </cell>
          <cell r="P231" t="str">
            <v/>
          </cell>
          <cell r="Q231" t="str">
            <v/>
          </cell>
        </row>
        <row r="232">
          <cell r="A232" t="str">
            <v>5980000</v>
          </cell>
          <cell r="B232">
            <v>598</v>
          </cell>
          <cell r="C232">
            <v>0</v>
          </cell>
          <cell r="D232" t="str">
            <v>B</v>
          </cell>
          <cell r="E232" t="str">
            <v>一次</v>
          </cell>
          <cell r="F232" t="str">
            <v>スフェラーパワー株式会社</v>
          </cell>
          <cell r="G232" t="str">
            <v>新型球状太陽電池の一貫製造ラインの新設</v>
          </cell>
          <cell r="J232" t="str">
            <v/>
          </cell>
          <cell r="K232" t="str">
            <v/>
          </cell>
          <cell r="L232" t="str">
            <v/>
          </cell>
          <cell r="M232" t="str">
            <v/>
          </cell>
          <cell r="N232" t="str">
            <v/>
          </cell>
          <cell r="O232" t="str">
            <v/>
          </cell>
          <cell r="P232" t="str">
            <v/>
          </cell>
          <cell r="Q232" t="str">
            <v/>
          </cell>
        </row>
        <row r="233">
          <cell r="A233" t="str">
            <v>6040000</v>
          </cell>
          <cell r="B233">
            <v>604</v>
          </cell>
          <cell r="C233">
            <v>0</v>
          </cell>
          <cell r="D233" t="str">
            <v>B</v>
          </cell>
          <cell r="E233" t="str">
            <v>一次</v>
          </cell>
          <cell r="F233" t="str">
            <v>株式会社島精機製作所</v>
          </cell>
          <cell r="G233" t="str">
            <v>Total Fashion Systemによる消費地生産型ニット製品新流通事業（主としてバーチャル技術とホールガーメント®技術を利用した低環境負荷型事業）</v>
          </cell>
          <cell r="J233" t="str">
            <v/>
          </cell>
          <cell r="K233" t="str">
            <v/>
          </cell>
          <cell r="L233" t="str">
            <v/>
          </cell>
          <cell r="M233" t="str">
            <v/>
          </cell>
          <cell r="N233" t="str">
            <v/>
          </cell>
          <cell r="O233" t="str">
            <v/>
          </cell>
          <cell r="P233" t="str">
            <v/>
          </cell>
          <cell r="Q233" t="str">
            <v/>
          </cell>
        </row>
        <row r="234">
          <cell r="A234" t="str">
            <v>6090000</v>
          </cell>
          <cell r="B234">
            <v>609</v>
          </cell>
          <cell r="C234">
            <v>0</v>
          </cell>
          <cell r="D234" t="str">
            <v>A</v>
          </cell>
          <cell r="E234" t="str">
            <v>一次</v>
          </cell>
          <cell r="F234" t="str">
            <v>株式会社 青木科学研究所</v>
          </cell>
          <cell r="G234" t="str">
            <v>油性離型剤専用の生産工場の追加設置</v>
          </cell>
          <cell r="J234" t="str">
            <v/>
          </cell>
          <cell r="K234" t="str">
            <v/>
          </cell>
          <cell r="L234" t="str">
            <v/>
          </cell>
          <cell r="M234" t="str">
            <v/>
          </cell>
          <cell r="N234" t="str">
            <v/>
          </cell>
          <cell r="O234" t="str">
            <v/>
          </cell>
          <cell r="P234" t="str">
            <v/>
          </cell>
          <cell r="Q234" t="str">
            <v/>
          </cell>
        </row>
        <row r="235">
          <cell r="A235" t="str">
            <v>6110000</v>
          </cell>
          <cell r="B235">
            <v>611</v>
          </cell>
          <cell r="C235">
            <v>0</v>
          </cell>
          <cell r="D235" t="str">
            <v>A</v>
          </cell>
          <cell r="E235" t="str">
            <v>一次</v>
          </cell>
          <cell r="F235" t="str">
            <v>曙ブレーキ工業株式会社</v>
          </cell>
          <cell r="G235" t="str">
            <v>次世代生産設備立上げ</v>
          </cell>
          <cell r="J235" t="str">
            <v/>
          </cell>
          <cell r="K235" t="str">
            <v/>
          </cell>
          <cell r="L235" t="str">
            <v/>
          </cell>
          <cell r="M235" t="str">
            <v/>
          </cell>
          <cell r="N235" t="str">
            <v/>
          </cell>
          <cell r="O235" t="str">
            <v/>
          </cell>
          <cell r="P235" t="str">
            <v/>
          </cell>
          <cell r="Q235" t="str">
            <v/>
          </cell>
        </row>
        <row r="236">
          <cell r="A236" t="str">
            <v>6110001</v>
          </cell>
          <cell r="B236">
            <v>611</v>
          </cell>
          <cell r="C236">
            <v>1</v>
          </cell>
          <cell r="D236" t="str">
            <v>A</v>
          </cell>
          <cell r="E236" t="str">
            <v>一次</v>
          </cell>
          <cell r="F236" t="str">
            <v>曙ブレーキ山形製造株式会社</v>
          </cell>
          <cell r="G236" t="str">
            <v>次世代生産設備立上げ</v>
          </cell>
          <cell r="J236" t="str">
            <v/>
          </cell>
          <cell r="K236" t="str">
            <v/>
          </cell>
          <cell r="L236" t="str">
            <v/>
          </cell>
          <cell r="M236" t="str">
            <v/>
          </cell>
          <cell r="N236" t="str">
            <v/>
          </cell>
          <cell r="O236" t="str">
            <v/>
          </cell>
          <cell r="P236" t="str">
            <v/>
          </cell>
          <cell r="Q236" t="str">
            <v/>
          </cell>
        </row>
        <row r="237">
          <cell r="A237" t="str">
            <v>6110002</v>
          </cell>
          <cell r="B237">
            <v>611</v>
          </cell>
          <cell r="C237">
            <v>2</v>
          </cell>
          <cell r="D237" t="str">
            <v>A</v>
          </cell>
          <cell r="E237" t="str">
            <v>一次</v>
          </cell>
          <cell r="F237" t="str">
            <v>曙ブレーキ岩槻製造株式会社</v>
          </cell>
          <cell r="G237" t="str">
            <v>次世代生産設備立上げ</v>
          </cell>
          <cell r="J237" t="str">
            <v/>
          </cell>
          <cell r="K237" t="str">
            <v/>
          </cell>
          <cell r="L237" t="str">
            <v/>
          </cell>
          <cell r="M237" t="str">
            <v/>
          </cell>
          <cell r="N237" t="str">
            <v/>
          </cell>
          <cell r="O237" t="str">
            <v/>
          </cell>
          <cell r="P237" t="str">
            <v/>
          </cell>
          <cell r="Q237" t="str">
            <v/>
          </cell>
        </row>
        <row r="238">
          <cell r="A238" t="str">
            <v>6110003</v>
          </cell>
          <cell r="B238">
            <v>611</v>
          </cell>
          <cell r="C238">
            <v>3</v>
          </cell>
          <cell r="D238" t="str">
            <v>A</v>
          </cell>
          <cell r="E238" t="str">
            <v>一次</v>
          </cell>
          <cell r="F238" t="str">
            <v>曙ブレーキ山陽製造株式会社</v>
          </cell>
          <cell r="G238" t="str">
            <v>次世代生産設備立上げ</v>
          </cell>
          <cell r="J238" t="str">
            <v/>
          </cell>
          <cell r="K238" t="str">
            <v/>
          </cell>
          <cell r="L238" t="str">
            <v/>
          </cell>
          <cell r="M238" t="str">
            <v/>
          </cell>
          <cell r="N238" t="str">
            <v/>
          </cell>
          <cell r="O238" t="str">
            <v/>
          </cell>
          <cell r="P238" t="str">
            <v/>
          </cell>
          <cell r="Q238" t="str">
            <v/>
          </cell>
        </row>
        <row r="239">
          <cell r="A239" t="str">
            <v>6130000</v>
          </cell>
          <cell r="B239">
            <v>613</v>
          </cell>
          <cell r="C239">
            <v>0</v>
          </cell>
          <cell r="D239" t="str">
            <v>C</v>
          </cell>
          <cell r="E239" t="str">
            <v>一次</v>
          </cell>
          <cell r="F239" t="str">
            <v>川崎重工業株式会社</v>
          </cell>
          <cell r="G239" t="str">
            <v>民間航空機用ジェットエンジンのIPC（中圧圧縮機）モジュールを製造するための設備をサプライチェーンに導入する事業</v>
          </cell>
          <cell r="J239" t="str">
            <v/>
          </cell>
          <cell r="K239" t="str">
            <v/>
          </cell>
          <cell r="L239" t="str">
            <v/>
          </cell>
          <cell r="M239" t="str">
            <v/>
          </cell>
          <cell r="N239" t="str">
            <v/>
          </cell>
          <cell r="O239" t="str">
            <v/>
          </cell>
          <cell r="P239" t="str">
            <v/>
          </cell>
          <cell r="Q239" t="str">
            <v/>
          </cell>
        </row>
        <row r="240">
          <cell r="A240" t="str">
            <v>6130001</v>
          </cell>
          <cell r="B240">
            <v>613</v>
          </cell>
          <cell r="C240">
            <v>1</v>
          </cell>
          <cell r="D240" t="str">
            <v>C</v>
          </cell>
          <cell r="E240" t="str">
            <v>一次</v>
          </cell>
          <cell r="F240" t="str">
            <v>上村航機株式会社</v>
          </cell>
          <cell r="G240" t="str">
            <v>民間航空機用ジェットエンジンのIPC（中圧圧縮機）モジュールを製造するための設備をサプライチェーンに導入する事業</v>
          </cell>
          <cell r="J240" t="str">
            <v/>
          </cell>
          <cell r="K240" t="str">
            <v/>
          </cell>
          <cell r="L240" t="str">
            <v/>
          </cell>
          <cell r="M240" t="str">
            <v/>
          </cell>
          <cell r="N240" t="str">
            <v/>
          </cell>
          <cell r="O240" t="str">
            <v/>
          </cell>
          <cell r="P240" t="str">
            <v/>
          </cell>
          <cell r="Q240" t="str">
            <v/>
          </cell>
        </row>
        <row r="241">
          <cell r="A241" t="str">
            <v>6130002</v>
          </cell>
          <cell r="B241">
            <v>613</v>
          </cell>
          <cell r="C241">
            <v>2</v>
          </cell>
          <cell r="D241" t="str">
            <v>C</v>
          </cell>
          <cell r="E241" t="str">
            <v>一次</v>
          </cell>
          <cell r="F241" t="str">
            <v>株式会社日本エアテック</v>
          </cell>
          <cell r="G241" t="str">
            <v>民間航空機用ジェットエンジンのIPC（中圧圧縮機）モジュールを製造するための設備をサプライチェーンに導入する事業</v>
          </cell>
          <cell r="J241" t="str">
            <v/>
          </cell>
          <cell r="K241" t="str">
            <v/>
          </cell>
          <cell r="L241" t="str">
            <v/>
          </cell>
          <cell r="M241" t="str">
            <v/>
          </cell>
          <cell r="N241" t="str">
            <v/>
          </cell>
          <cell r="O241" t="str">
            <v/>
          </cell>
          <cell r="P241" t="str">
            <v/>
          </cell>
          <cell r="Q241" t="str">
            <v/>
          </cell>
        </row>
        <row r="242">
          <cell r="A242" t="str">
            <v>6130003</v>
          </cell>
          <cell r="B242">
            <v>613</v>
          </cell>
          <cell r="C242">
            <v>3</v>
          </cell>
          <cell r="D242" t="str">
            <v>C</v>
          </cell>
          <cell r="E242" t="str">
            <v>一次</v>
          </cell>
          <cell r="F242" t="str">
            <v>ミツ精機株式会社</v>
          </cell>
          <cell r="G242" t="str">
            <v>民間航空機用ジェットエンジンのIPC（中圧圧縮機）モジュールを製造するための設備をサプライチェーンに導入する事業</v>
          </cell>
          <cell r="J242" t="str">
            <v/>
          </cell>
          <cell r="K242" t="str">
            <v/>
          </cell>
          <cell r="L242" t="str">
            <v/>
          </cell>
          <cell r="M242" t="str">
            <v/>
          </cell>
          <cell r="N242" t="str">
            <v/>
          </cell>
          <cell r="O242" t="str">
            <v/>
          </cell>
          <cell r="P242" t="str">
            <v/>
          </cell>
          <cell r="Q242" t="str">
            <v/>
          </cell>
        </row>
        <row r="243">
          <cell r="A243" t="str">
            <v>6130004</v>
          </cell>
          <cell r="B243">
            <v>613</v>
          </cell>
          <cell r="C243">
            <v>4</v>
          </cell>
          <cell r="D243" t="str">
            <v>C</v>
          </cell>
          <cell r="E243" t="str">
            <v>一次</v>
          </cell>
          <cell r="F243" t="str">
            <v>株式会社中谷鉄工所</v>
          </cell>
          <cell r="G243" t="str">
            <v>民間航空機用ジェットエンジンのIPC（中圧圧縮機）モジュールを製造するための設備をサプライチェーンに導入する事業</v>
          </cell>
          <cell r="J243" t="str">
            <v/>
          </cell>
          <cell r="K243" t="str">
            <v/>
          </cell>
          <cell r="L243" t="str">
            <v/>
          </cell>
          <cell r="M243" t="str">
            <v/>
          </cell>
          <cell r="N243" t="str">
            <v/>
          </cell>
          <cell r="O243" t="str">
            <v/>
          </cell>
          <cell r="P243" t="str">
            <v/>
          </cell>
          <cell r="Q243" t="str">
            <v/>
          </cell>
        </row>
        <row r="244">
          <cell r="A244" t="str">
            <v>6140000</v>
          </cell>
          <cell r="B244">
            <v>614</v>
          </cell>
          <cell r="C244">
            <v>0</v>
          </cell>
          <cell r="D244" t="str">
            <v>A</v>
          </cell>
          <cell r="E244" t="str">
            <v>一次</v>
          </cell>
          <cell r="F244" t="str">
            <v>川崎重工業株式会社</v>
          </cell>
          <cell r="G244" t="str">
            <v>民間航空機用ジェットエンジンのIPC（中圧圧縮機）モジュールを製造するための設備を導入する事業</v>
          </cell>
          <cell r="J244" t="str">
            <v/>
          </cell>
          <cell r="K244" t="str">
            <v/>
          </cell>
          <cell r="L244" t="str">
            <v/>
          </cell>
          <cell r="M244" t="str">
            <v/>
          </cell>
          <cell r="N244" t="str">
            <v/>
          </cell>
          <cell r="O244" t="str">
            <v/>
          </cell>
          <cell r="P244" t="str">
            <v/>
          </cell>
          <cell r="Q244" t="str">
            <v/>
          </cell>
        </row>
        <row r="245">
          <cell r="A245" t="str">
            <v>6150000</v>
          </cell>
          <cell r="B245">
            <v>615</v>
          </cell>
          <cell r="C245">
            <v>0</v>
          </cell>
          <cell r="D245" t="str">
            <v>B</v>
          </cell>
          <cell r="E245" t="str">
            <v>一次</v>
          </cell>
          <cell r="F245" t="str">
            <v>コスメディ製薬株式会社</v>
          </cell>
          <cell r="G245" t="str">
            <v>マイクロニードル利用化粧品・医薬部外品生産設備の高度化・自動化による事業拡大</v>
          </cell>
          <cell r="J245" t="str">
            <v/>
          </cell>
          <cell r="K245" t="str">
            <v/>
          </cell>
          <cell r="L245" t="str">
            <v/>
          </cell>
          <cell r="M245" t="str">
            <v/>
          </cell>
          <cell r="N245" t="str">
            <v/>
          </cell>
          <cell r="O245" t="str">
            <v/>
          </cell>
          <cell r="P245" t="str">
            <v/>
          </cell>
          <cell r="Q245" t="str">
            <v/>
          </cell>
        </row>
        <row r="246">
          <cell r="A246" t="str">
            <v>6160000</v>
          </cell>
          <cell r="B246">
            <v>616</v>
          </cell>
          <cell r="C246">
            <v>0</v>
          </cell>
          <cell r="D246" t="str">
            <v>B</v>
          </cell>
          <cell r="E246" t="str">
            <v>一次</v>
          </cell>
          <cell r="F246" t="str">
            <v>株式会社ビルメン鹿児島</v>
          </cell>
          <cell r="G246" t="str">
            <v>小型風力発電関連部材製造</v>
          </cell>
          <cell r="J246" t="str">
            <v/>
          </cell>
          <cell r="K246" t="str">
            <v/>
          </cell>
          <cell r="L246" t="str">
            <v/>
          </cell>
          <cell r="M246" t="str">
            <v/>
          </cell>
          <cell r="N246" t="str">
            <v/>
          </cell>
          <cell r="O246" t="str">
            <v/>
          </cell>
          <cell r="P246" t="str">
            <v/>
          </cell>
          <cell r="Q246" t="str">
            <v/>
          </cell>
        </row>
        <row r="247">
          <cell r="A247" t="str">
            <v>6480000</v>
          </cell>
          <cell r="B247">
            <v>648</v>
          </cell>
          <cell r="C247">
            <v>0</v>
          </cell>
          <cell r="D247" t="str">
            <v>A</v>
          </cell>
          <cell r="E247" t="str">
            <v>一次</v>
          </cell>
          <cell r="F247" t="str">
            <v>三菱電機株式会社</v>
          </cell>
          <cell r="G247" t="str">
            <v>自動車用次世代電動パワーステアリングユニット生産設備導入</v>
          </cell>
          <cell r="J247" t="str">
            <v/>
          </cell>
          <cell r="K247" t="str">
            <v/>
          </cell>
          <cell r="L247" t="str">
            <v/>
          </cell>
          <cell r="M247" t="str">
            <v/>
          </cell>
          <cell r="N247" t="str">
            <v/>
          </cell>
          <cell r="O247" t="str">
            <v/>
          </cell>
          <cell r="P247" t="str">
            <v/>
          </cell>
          <cell r="Q247" t="str">
            <v/>
          </cell>
        </row>
        <row r="248">
          <cell r="A248" t="str">
            <v>6520000</v>
          </cell>
          <cell r="B248">
            <v>652</v>
          </cell>
          <cell r="C248">
            <v>0</v>
          </cell>
          <cell r="D248" t="str">
            <v>A</v>
          </cell>
          <cell r="E248" t="str">
            <v>一次</v>
          </cell>
          <cell r="F248" t="str">
            <v>エア・ウォーター株式会社</v>
          </cell>
          <cell r="G248" t="str">
            <v>パワー半導体用SiC、GaN薄膜単結晶基板製造工場建設事業</v>
          </cell>
          <cell r="J248" t="str">
            <v/>
          </cell>
          <cell r="K248" t="str">
            <v/>
          </cell>
          <cell r="L248" t="str">
            <v/>
          </cell>
          <cell r="M248" t="str">
            <v/>
          </cell>
          <cell r="N248" t="str">
            <v/>
          </cell>
          <cell r="O248" t="str">
            <v/>
          </cell>
          <cell r="P248" t="str">
            <v/>
          </cell>
          <cell r="Q248" t="str">
            <v/>
          </cell>
        </row>
        <row r="249">
          <cell r="A249" t="str">
            <v>6550000</v>
          </cell>
          <cell r="B249">
            <v>655</v>
          </cell>
          <cell r="C249">
            <v>0</v>
          </cell>
          <cell r="D249" t="str">
            <v>A</v>
          </cell>
          <cell r="E249" t="str">
            <v>一次</v>
          </cell>
          <cell r="F249" t="str">
            <v>サンユレック株式会社</v>
          </cell>
          <cell r="G249" t="str">
            <v>高機能配合樹脂の生産施設設置</v>
          </cell>
          <cell r="J249" t="str">
            <v/>
          </cell>
          <cell r="K249" t="str">
            <v/>
          </cell>
          <cell r="L249" t="str">
            <v/>
          </cell>
          <cell r="M249" t="str">
            <v/>
          </cell>
          <cell r="N249" t="str">
            <v/>
          </cell>
          <cell r="O249" t="str">
            <v/>
          </cell>
          <cell r="P249" t="str">
            <v/>
          </cell>
          <cell r="Q249" t="str">
            <v/>
          </cell>
        </row>
        <row r="250">
          <cell r="A250" t="str">
            <v>6570000</v>
          </cell>
          <cell r="B250">
            <v>657</v>
          </cell>
          <cell r="C250">
            <v>0</v>
          </cell>
          <cell r="D250" t="str">
            <v>A</v>
          </cell>
          <cell r="E250" t="str">
            <v>一次</v>
          </cell>
          <cell r="F250" t="str">
            <v>シャープ株式会社</v>
          </cell>
          <cell r="G250" t="str">
            <v>大型液晶増産ラインの構築</v>
          </cell>
          <cell r="J250" t="str">
            <v/>
          </cell>
          <cell r="K250" t="str">
            <v/>
          </cell>
          <cell r="L250" t="str">
            <v/>
          </cell>
          <cell r="M250" t="str">
            <v/>
          </cell>
          <cell r="N250" t="str">
            <v/>
          </cell>
          <cell r="O250" t="str">
            <v/>
          </cell>
          <cell r="P250" t="str">
            <v/>
          </cell>
          <cell r="Q250" t="str">
            <v/>
          </cell>
        </row>
        <row r="251">
          <cell r="A251" t="str">
            <v>6570001</v>
          </cell>
          <cell r="B251">
            <v>657</v>
          </cell>
          <cell r="C251">
            <v>1</v>
          </cell>
          <cell r="D251" t="str">
            <v>A</v>
          </cell>
          <cell r="E251" t="str">
            <v>一次</v>
          </cell>
          <cell r="F251" t="str">
            <v>シャープディスプレイプロダクト株式会社</v>
          </cell>
          <cell r="G251" t="str">
            <v>大型液晶増産ラインの構築</v>
          </cell>
          <cell r="J251" t="str">
            <v/>
          </cell>
          <cell r="K251" t="str">
            <v/>
          </cell>
          <cell r="L251" t="str">
            <v/>
          </cell>
          <cell r="M251" t="str">
            <v/>
          </cell>
          <cell r="N251" t="str">
            <v/>
          </cell>
          <cell r="O251" t="str">
            <v/>
          </cell>
          <cell r="P251" t="str">
            <v/>
          </cell>
          <cell r="Q251" t="str">
            <v/>
          </cell>
        </row>
        <row r="252">
          <cell r="A252" t="str">
            <v>6600000</v>
          </cell>
          <cell r="B252">
            <v>660</v>
          </cell>
          <cell r="C252">
            <v>0</v>
          </cell>
          <cell r="D252" t="str">
            <v>A</v>
          </cell>
          <cell r="E252" t="str">
            <v>一次</v>
          </cell>
          <cell r="F252" t="str">
            <v>旭化成メディカル株式会社</v>
          </cell>
          <cell r="G252" t="str">
            <v>人工腎臓用ポリスルホン中空糸膜紡糸機増設</v>
          </cell>
          <cell r="J252" t="str">
            <v/>
          </cell>
          <cell r="K252" t="str">
            <v/>
          </cell>
          <cell r="L252" t="str">
            <v/>
          </cell>
          <cell r="M252" t="str">
            <v/>
          </cell>
          <cell r="N252" t="str">
            <v/>
          </cell>
          <cell r="O252" t="str">
            <v/>
          </cell>
          <cell r="P252" t="str">
            <v/>
          </cell>
          <cell r="Q252" t="str">
            <v/>
          </cell>
        </row>
        <row r="253">
          <cell r="A253" t="str">
            <v>6740000</v>
          </cell>
          <cell r="B253">
            <v>674</v>
          </cell>
          <cell r="C253">
            <v>0</v>
          </cell>
          <cell r="D253" t="str">
            <v>B</v>
          </cell>
          <cell r="E253" t="str">
            <v>一次</v>
          </cell>
          <cell r="F253" t="str">
            <v>タワージャズジャパン株式会社</v>
          </cell>
          <cell r="G253" t="str">
            <v>高機能アナログおよびアナログ混載半導体（パワー半導体、CMOSイメージセンサー、高周波半導体および液晶・LCD制御半導体等）の技術確立と生産</v>
          </cell>
          <cell r="J253" t="str">
            <v/>
          </cell>
          <cell r="K253" t="str">
            <v/>
          </cell>
          <cell r="L253" t="str">
            <v/>
          </cell>
          <cell r="M253" t="str">
            <v/>
          </cell>
          <cell r="N253" t="str">
            <v/>
          </cell>
          <cell r="O253" t="str">
            <v/>
          </cell>
          <cell r="P253" t="str">
            <v/>
          </cell>
          <cell r="Q253" t="str">
            <v/>
          </cell>
        </row>
        <row r="254">
          <cell r="A254" t="str">
            <v>6810000</v>
          </cell>
          <cell r="B254">
            <v>681</v>
          </cell>
          <cell r="C254">
            <v>0</v>
          </cell>
          <cell r="D254" t="str">
            <v>B</v>
          </cell>
          <cell r="E254" t="str">
            <v>一次</v>
          </cell>
          <cell r="F254" t="str">
            <v>株式会社 東芝</v>
          </cell>
          <cell r="G254" t="str">
            <v>フラッシュアライアンス Ｎ Ａ Ｎ Ｄ 型フラッシュメモリ微細化製品ライン構築事業</v>
          </cell>
          <cell r="J254" t="str">
            <v/>
          </cell>
          <cell r="K254" t="str">
            <v/>
          </cell>
          <cell r="L254" t="str">
            <v/>
          </cell>
          <cell r="M254" t="str">
            <v/>
          </cell>
          <cell r="N254" t="str">
            <v/>
          </cell>
          <cell r="O254" t="str">
            <v/>
          </cell>
          <cell r="P254" t="str">
            <v/>
          </cell>
          <cell r="Q254" t="str">
            <v/>
          </cell>
        </row>
        <row r="255">
          <cell r="A255" t="str">
            <v>6810001</v>
          </cell>
          <cell r="B255">
            <v>681</v>
          </cell>
          <cell r="C255">
            <v>1</v>
          </cell>
          <cell r="D255" t="str">
            <v>B</v>
          </cell>
          <cell r="E255" t="str">
            <v>一次</v>
          </cell>
          <cell r="F255" t="str">
            <v>フラッシュアライアンス有限会社</v>
          </cell>
          <cell r="G255" t="str">
            <v>フラッシュアライアンス Ｎ Ａ Ｎ Ｄ 型フラッシュメモリ微細化製品ライン構築事業</v>
          </cell>
          <cell r="J255" t="str">
            <v/>
          </cell>
          <cell r="K255" t="str">
            <v/>
          </cell>
          <cell r="L255" t="str">
            <v/>
          </cell>
          <cell r="M255" t="str">
            <v/>
          </cell>
          <cell r="N255" t="str">
            <v/>
          </cell>
          <cell r="O255" t="str">
            <v/>
          </cell>
          <cell r="P255" t="str">
            <v/>
          </cell>
          <cell r="Q255" t="str">
            <v/>
          </cell>
        </row>
        <row r="256">
          <cell r="A256" t="str">
            <v>6810002</v>
          </cell>
          <cell r="B256">
            <v>681</v>
          </cell>
          <cell r="C256">
            <v>2</v>
          </cell>
          <cell r="D256" t="str">
            <v>B</v>
          </cell>
          <cell r="E256" t="str">
            <v>一次</v>
          </cell>
          <cell r="F256" t="str">
            <v>サンディスク株式会社</v>
          </cell>
          <cell r="G256" t="str">
            <v>フラッシュアライアンス Ｎ Ａ Ｎ Ｄ 型フラッシュメモリ微細化製品ライン構築事業</v>
          </cell>
          <cell r="J256" t="str">
            <v/>
          </cell>
          <cell r="K256" t="str">
            <v/>
          </cell>
          <cell r="L256" t="str">
            <v/>
          </cell>
          <cell r="M256" t="str">
            <v/>
          </cell>
          <cell r="N256" t="str">
            <v/>
          </cell>
          <cell r="O256" t="str">
            <v/>
          </cell>
          <cell r="P256" t="str">
            <v/>
          </cell>
          <cell r="Q256" t="str">
            <v/>
          </cell>
        </row>
        <row r="257">
          <cell r="A257" t="str">
            <v>6860000</v>
          </cell>
          <cell r="B257">
            <v>686</v>
          </cell>
          <cell r="C257">
            <v>0</v>
          </cell>
          <cell r="D257" t="str">
            <v>A</v>
          </cell>
          <cell r="E257" t="str">
            <v>一次</v>
          </cell>
          <cell r="F257" t="str">
            <v>AGC若狭化学株式会社</v>
          </cell>
          <cell r="G257" t="str">
            <v>タフルプロスト製造装置</v>
          </cell>
          <cell r="J257" t="str">
            <v/>
          </cell>
          <cell r="K257" t="str">
            <v/>
          </cell>
          <cell r="L257" t="str">
            <v/>
          </cell>
          <cell r="M257" t="str">
            <v/>
          </cell>
          <cell r="N257" t="str">
            <v/>
          </cell>
          <cell r="O257" t="str">
            <v/>
          </cell>
          <cell r="P257" t="str">
            <v/>
          </cell>
          <cell r="Q257" t="str">
            <v/>
          </cell>
        </row>
        <row r="258">
          <cell r="A258" t="str">
            <v>6920000</v>
          </cell>
          <cell r="B258">
            <v>692</v>
          </cell>
          <cell r="C258">
            <v>0</v>
          </cell>
          <cell r="D258" t="str">
            <v>A</v>
          </cell>
          <cell r="E258" t="str">
            <v>一次</v>
          </cell>
          <cell r="F258" t="str">
            <v>旭精機工業株式会社</v>
          </cell>
          <cell r="G258" t="str">
            <v>航空機部品（ ボーイング787の主翼インスパーリブ・MRJの垂直尾翼） 製造の生産拡大及び効率化の推進</v>
          </cell>
          <cell r="J258" t="str">
            <v/>
          </cell>
          <cell r="K258" t="str">
            <v/>
          </cell>
          <cell r="L258" t="str">
            <v/>
          </cell>
          <cell r="M258" t="str">
            <v/>
          </cell>
          <cell r="N258" t="str">
            <v/>
          </cell>
          <cell r="O258" t="str">
            <v/>
          </cell>
          <cell r="P258" t="str">
            <v/>
          </cell>
          <cell r="Q258" t="str">
            <v/>
          </cell>
        </row>
        <row r="259">
          <cell r="A259" t="str">
            <v>6960000</v>
          </cell>
          <cell r="B259">
            <v>696</v>
          </cell>
          <cell r="C259">
            <v>0</v>
          </cell>
          <cell r="D259" t="str">
            <v>B</v>
          </cell>
          <cell r="E259" t="str">
            <v>一次</v>
          </cell>
          <cell r="F259" t="str">
            <v>アイシン高丘株式会社</v>
          </cell>
          <cell r="G259" t="str">
            <v>高い成長性が見込まれるエコカー等の自動車部品の製造に係る鋳造事業（ ２ つの鋳造事業） と塑性加工事業（ ２ つの塑性加工事業）</v>
          </cell>
          <cell r="J259" t="str">
            <v/>
          </cell>
          <cell r="K259" t="str">
            <v/>
          </cell>
          <cell r="L259" t="str">
            <v/>
          </cell>
          <cell r="M259" t="str">
            <v/>
          </cell>
          <cell r="N259" t="str">
            <v/>
          </cell>
          <cell r="O259" t="str">
            <v/>
          </cell>
          <cell r="P259" t="str">
            <v/>
          </cell>
          <cell r="Q259" t="str">
            <v/>
          </cell>
        </row>
        <row r="260">
          <cell r="A260" t="str">
            <v>6970000</v>
          </cell>
          <cell r="B260">
            <v>697</v>
          </cell>
          <cell r="C260">
            <v>0</v>
          </cell>
          <cell r="D260" t="str">
            <v>A</v>
          </cell>
          <cell r="E260" t="str">
            <v>一次</v>
          </cell>
          <cell r="F260" t="str">
            <v>キヤノン株式会社</v>
          </cell>
          <cell r="G260" t="str">
            <v>半導体・液晶露光装置の部品・ユニットのためのクリーンルーム拡充事業</v>
          </cell>
          <cell r="J260" t="str">
            <v/>
          </cell>
          <cell r="K260" t="str">
            <v/>
          </cell>
          <cell r="L260" t="str">
            <v/>
          </cell>
          <cell r="M260" t="str">
            <v/>
          </cell>
          <cell r="N260" t="str">
            <v/>
          </cell>
          <cell r="O260" t="str">
            <v/>
          </cell>
          <cell r="P260" t="str">
            <v/>
          </cell>
          <cell r="Q260" t="str">
            <v/>
          </cell>
        </row>
        <row r="261">
          <cell r="A261" t="str">
            <v>7010000</v>
          </cell>
          <cell r="B261">
            <v>701</v>
          </cell>
          <cell r="C261">
            <v>0</v>
          </cell>
          <cell r="D261" t="str">
            <v>A</v>
          </cell>
          <cell r="E261" t="str">
            <v>一次</v>
          </cell>
          <cell r="F261" t="str">
            <v>三菱製紙株式会社</v>
          </cell>
          <cell r="G261" t="str">
            <v>印刷情報用紙仕上設備導入事業</v>
          </cell>
          <cell r="J261" t="str">
            <v/>
          </cell>
          <cell r="K261" t="str">
            <v/>
          </cell>
          <cell r="L261" t="str">
            <v/>
          </cell>
          <cell r="M261" t="str">
            <v/>
          </cell>
          <cell r="N261" t="str">
            <v/>
          </cell>
          <cell r="O261" t="str">
            <v/>
          </cell>
          <cell r="P261" t="str">
            <v/>
          </cell>
          <cell r="Q261" t="str">
            <v/>
          </cell>
        </row>
        <row r="262">
          <cell r="A262" t="str">
            <v>7010001</v>
          </cell>
          <cell r="B262">
            <v>701</v>
          </cell>
          <cell r="C262">
            <v>1</v>
          </cell>
          <cell r="D262" t="str">
            <v>A</v>
          </cell>
          <cell r="E262" t="str">
            <v>一次</v>
          </cell>
          <cell r="F262" t="str">
            <v>八戸紙業株式会社</v>
          </cell>
          <cell r="G262" t="str">
            <v>印刷情報用紙仕上設備導入事業</v>
          </cell>
          <cell r="J262" t="str">
            <v/>
          </cell>
          <cell r="K262" t="str">
            <v/>
          </cell>
          <cell r="L262" t="str">
            <v/>
          </cell>
          <cell r="M262" t="str">
            <v/>
          </cell>
          <cell r="N262" t="str">
            <v/>
          </cell>
          <cell r="O262" t="str">
            <v/>
          </cell>
          <cell r="P262" t="str">
            <v/>
          </cell>
          <cell r="Q262" t="str">
            <v/>
          </cell>
        </row>
        <row r="263">
          <cell r="A263" t="str">
            <v>7020000</v>
          </cell>
          <cell r="B263">
            <v>702</v>
          </cell>
          <cell r="C263">
            <v>0</v>
          </cell>
          <cell r="D263" t="str">
            <v>A</v>
          </cell>
          <cell r="E263" t="str">
            <v>一次</v>
          </cell>
          <cell r="F263" t="str">
            <v>日本ステンレス工材株式会社</v>
          </cell>
          <cell r="G263" t="str">
            <v>電解銅箔製造設備用チタン製電着ドラム製造におけるサプライチェーン強化事業</v>
          </cell>
          <cell r="J263" t="str">
            <v/>
          </cell>
          <cell r="K263" t="str">
            <v/>
          </cell>
          <cell r="L263" t="str">
            <v/>
          </cell>
          <cell r="M263" t="str">
            <v/>
          </cell>
          <cell r="N263" t="str">
            <v/>
          </cell>
          <cell r="O263" t="str">
            <v/>
          </cell>
          <cell r="P263" t="str">
            <v/>
          </cell>
          <cell r="Q263" t="str">
            <v/>
          </cell>
        </row>
        <row r="264">
          <cell r="A264" t="str">
            <v>7030000</v>
          </cell>
          <cell r="B264">
            <v>703</v>
          </cell>
          <cell r="C264">
            <v>0</v>
          </cell>
          <cell r="D264" t="str">
            <v>B</v>
          </cell>
          <cell r="E264" t="str">
            <v>一次</v>
          </cell>
          <cell r="F264" t="str">
            <v>株式会社ナガセインテグレックス</v>
          </cell>
          <cell r="G264" t="str">
            <v>超精密加工機製造工場の新設</v>
          </cell>
          <cell r="J264" t="str">
            <v/>
          </cell>
          <cell r="K264" t="str">
            <v/>
          </cell>
          <cell r="L264" t="str">
            <v/>
          </cell>
          <cell r="M264" t="str">
            <v/>
          </cell>
          <cell r="N264" t="str">
            <v/>
          </cell>
          <cell r="O264" t="str">
            <v/>
          </cell>
          <cell r="P264" t="str">
            <v/>
          </cell>
          <cell r="Q264" t="str">
            <v/>
          </cell>
        </row>
        <row r="265">
          <cell r="A265" t="str">
            <v>7070000</v>
          </cell>
          <cell r="B265">
            <v>707</v>
          </cell>
          <cell r="C265">
            <v>0</v>
          </cell>
          <cell r="D265" t="str">
            <v>B</v>
          </cell>
          <cell r="E265" t="str">
            <v>一次</v>
          </cell>
          <cell r="F265" t="str">
            <v>日野自動車株式会社</v>
          </cell>
          <cell r="G265" t="str">
            <v>次世代型トラックの生産設備導入事業</v>
          </cell>
          <cell r="J265" t="str">
            <v/>
          </cell>
          <cell r="K265" t="str">
            <v/>
          </cell>
          <cell r="L265" t="str">
            <v/>
          </cell>
          <cell r="M265" t="str">
            <v/>
          </cell>
          <cell r="N265" t="str">
            <v/>
          </cell>
          <cell r="O265" t="str">
            <v/>
          </cell>
          <cell r="P265" t="str">
            <v/>
          </cell>
          <cell r="Q265" t="str">
            <v/>
          </cell>
        </row>
        <row r="266">
          <cell r="A266" t="str">
            <v>7080000</v>
          </cell>
          <cell r="B266">
            <v>708</v>
          </cell>
          <cell r="C266">
            <v>0</v>
          </cell>
          <cell r="D266" t="str">
            <v>A</v>
          </cell>
          <cell r="E266" t="str">
            <v>一次</v>
          </cell>
          <cell r="F266" t="str">
            <v>凸版印刷株式会社</v>
          </cell>
          <cell r="G266" t="str">
            <v>包装材事業（ 軟包材） の基幹工場建設</v>
          </cell>
          <cell r="J266" t="str">
            <v/>
          </cell>
          <cell r="K266" t="str">
            <v/>
          </cell>
          <cell r="L266" t="str">
            <v/>
          </cell>
          <cell r="M266" t="str">
            <v/>
          </cell>
          <cell r="N266" t="str">
            <v/>
          </cell>
          <cell r="O266" t="str">
            <v/>
          </cell>
          <cell r="P266" t="str">
            <v/>
          </cell>
          <cell r="Q266" t="str">
            <v/>
          </cell>
        </row>
        <row r="267">
          <cell r="A267" t="str">
            <v>7120000</v>
          </cell>
          <cell r="B267">
            <v>712</v>
          </cell>
          <cell r="C267">
            <v>0</v>
          </cell>
          <cell r="D267" t="str">
            <v>B</v>
          </cell>
          <cell r="E267" t="str">
            <v>一次</v>
          </cell>
          <cell r="F267" t="str">
            <v>戸田工業株式会社</v>
          </cell>
          <cell r="G267" t="str">
            <v>スマートフォン用フェライトシートの生産能力増強事業</v>
          </cell>
          <cell r="J267" t="str">
            <v/>
          </cell>
          <cell r="K267" t="str">
            <v/>
          </cell>
          <cell r="L267" t="str">
            <v/>
          </cell>
          <cell r="M267" t="str">
            <v/>
          </cell>
          <cell r="N267" t="str">
            <v/>
          </cell>
          <cell r="O267" t="str">
            <v/>
          </cell>
          <cell r="P267" t="str">
            <v/>
          </cell>
          <cell r="Q267" t="str">
            <v/>
          </cell>
        </row>
        <row r="268">
          <cell r="A268" t="str">
            <v>7130000</v>
          </cell>
          <cell r="B268">
            <v>713</v>
          </cell>
          <cell r="C268">
            <v>0</v>
          </cell>
          <cell r="D268" t="str">
            <v>A</v>
          </cell>
          <cell r="E268" t="str">
            <v>一次</v>
          </cell>
          <cell r="F268" t="str">
            <v>戸田工業株式会社</v>
          </cell>
          <cell r="G268" t="str">
            <v>リチウムイオン二次電池用高品質ニッケル系正極材料の製造設備の設置</v>
          </cell>
          <cell r="J268" t="str">
            <v/>
          </cell>
          <cell r="K268" t="str">
            <v/>
          </cell>
          <cell r="L268" t="str">
            <v/>
          </cell>
          <cell r="M268" t="str">
            <v/>
          </cell>
          <cell r="N268" t="str">
            <v/>
          </cell>
          <cell r="O268" t="str">
            <v/>
          </cell>
          <cell r="P268" t="str">
            <v/>
          </cell>
          <cell r="Q268" t="str">
            <v/>
          </cell>
        </row>
        <row r="269">
          <cell r="A269" t="str">
            <v>7130001</v>
          </cell>
          <cell r="B269">
            <v>713</v>
          </cell>
          <cell r="C269">
            <v>1</v>
          </cell>
          <cell r="D269" t="str">
            <v>A</v>
          </cell>
          <cell r="E269" t="str">
            <v>一次</v>
          </cell>
          <cell r="F269" t="str">
            <v>戸田マテリアル株式会社</v>
          </cell>
          <cell r="G269" t="str">
            <v>リチウムイオン二次電池用高品質ニッケル系正極材料の製造設備の設置</v>
          </cell>
          <cell r="J269" t="str">
            <v/>
          </cell>
          <cell r="K269" t="str">
            <v/>
          </cell>
          <cell r="L269" t="str">
            <v/>
          </cell>
          <cell r="M269" t="str">
            <v/>
          </cell>
          <cell r="N269" t="str">
            <v/>
          </cell>
          <cell r="O269" t="str">
            <v/>
          </cell>
          <cell r="P269" t="str">
            <v/>
          </cell>
          <cell r="Q269" t="str">
            <v/>
          </cell>
        </row>
        <row r="270">
          <cell r="A270" t="str">
            <v>7180000</v>
          </cell>
          <cell r="B270">
            <v>718</v>
          </cell>
          <cell r="C270">
            <v>0</v>
          </cell>
          <cell r="D270" t="str">
            <v>B</v>
          </cell>
          <cell r="E270" t="str">
            <v>一次</v>
          </cell>
          <cell r="F270" t="str">
            <v>株式会社牧野フライス製作所</v>
          </cell>
          <cell r="G270" t="str">
            <v>高精度マシニングセンタを高能率に生産する提案</v>
          </cell>
          <cell r="J270" t="str">
            <v/>
          </cell>
          <cell r="K270" t="str">
            <v/>
          </cell>
          <cell r="L270" t="str">
            <v/>
          </cell>
          <cell r="M270" t="str">
            <v/>
          </cell>
          <cell r="N270" t="str">
            <v/>
          </cell>
          <cell r="O270" t="str">
            <v/>
          </cell>
          <cell r="P270" t="str">
            <v/>
          </cell>
          <cell r="Q270" t="str">
            <v/>
          </cell>
        </row>
        <row r="271">
          <cell r="A271" t="str">
            <v>7190000</v>
          </cell>
          <cell r="B271">
            <v>719</v>
          </cell>
          <cell r="C271">
            <v>0</v>
          </cell>
          <cell r="D271" t="str">
            <v>A</v>
          </cell>
          <cell r="E271" t="str">
            <v>一次</v>
          </cell>
          <cell r="F271" t="str">
            <v>三益工業株式会社</v>
          </cell>
          <cell r="G271" t="str">
            <v>航空機中核部品供給網生産拠点の強化事業</v>
          </cell>
          <cell r="J271" t="str">
            <v/>
          </cell>
          <cell r="K271" t="str">
            <v/>
          </cell>
          <cell r="L271" t="str">
            <v/>
          </cell>
          <cell r="M271" t="str">
            <v/>
          </cell>
          <cell r="N271" t="str">
            <v/>
          </cell>
          <cell r="O271" t="str">
            <v/>
          </cell>
          <cell r="P271" t="str">
            <v/>
          </cell>
          <cell r="Q271" t="str">
            <v/>
          </cell>
        </row>
        <row r="272">
          <cell r="A272" t="str">
            <v>7230000</v>
          </cell>
          <cell r="B272">
            <v>723</v>
          </cell>
          <cell r="C272">
            <v>0</v>
          </cell>
          <cell r="D272" t="str">
            <v>A</v>
          </cell>
          <cell r="E272" t="str">
            <v>一次</v>
          </cell>
          <cell r="F272" t="str">
            <v>大同メタル工業株式会社</v>
          </cell>
          <cell r="G272" t="str">
            <v>自動車エンジン用軸受の生産設備導入事業</v>
          </cell>
          <cell r="J272" t="str">
            <v/>
          </cell>
          <cell r="K272" t="str">
            <v/>
          </cell>
          <cell r="L272" t="str">
            <v/>
          </cell>
          <cell r="M272" t="str">
            <v/>
          </cell>
          <cell r="N272" t="str">
            <v/>
          </cell>
          <cell r="O272" t="str">
            <v/>
          </cell>
          <cell r="P272" t="str">
            <v/>
          </cell>
          <cell r="Q272" t="str">
            <v/>
          </cell>
        </row>
        <row r="273">
          <cell r="A273" t="str">
            <v>7230001</v>
          </cell>
          <cell r="B273">
            <v>723</v>
          </cell>
          <cell r="C273">
            <v>1</v>
          </cell>
          <cell r="D273" t="str">
            <v>A</v>
          </cell>
          <cell r="E273" t="str">
            <v>一次</v>
          </cell>
          <cell r="F273" t="str">
            <v>大同プレーンベアリング株式会社</v>
          </cell>
          <cell r="G273" t="str">
            <v>自動車エンジン用軸受の生産設備導入事業</v>
          </cell>
          <cell r="J273" t="str">
            <v/>
          </cell>
          <cell r="K273" t="str">
            <v/>
          </cell>
          <cell r="L273" t="str">
            <v/>
          </cell>
          <cell r="M273" t="str">
            <v/>
          </cell>
          <cell r="N273" t="str">
            <v/>
          </cell>
          <cell r="O273" t="str">
            <v/>
          </cell>
          <cell r="P273" t="str">
            <v/>
          </cell>
          <cell r="Q273" t="str">
            <v/>
          </cell>
        </row>
        <row r="274">
          <cell r="A274" t="str">
            <v>7250000</v>
          </cell>
          <cell r="B274">
            <v>725</v>
          </cell>
          <cell r="C274">
            <v>0</v>
          </cell>
          <cell r="D274" t="str">
            <v>B</v>
          </cell>
          <cell r="E274" t="str">
            <v>一次</v>
          </cell>
          <cell r="F274" t="str">
            <v>株式会社阿部製作所</v>
          </cell>
          <cell r="G274" t="str">
            <v>超精密金型による高効率LEDパッケージの組立技術開発</v>
          </cell>
          <cell r="J274" t="str">
            <v/>
          </cell>
          <cell r="K274" t="str">
            <v/>
          </cell>
          <cell r="L274" t="str">
            <v/>
          </cell>
          <cell r="M274" t="str">
            <v/>
          </cell>
          <cell r="N274" t="str">
            <v/>
          </cell>
          <cell r="O274" t="str">
            <v/>
          </cell>
          <cell r="P274" t="str">
            <v/>
          </cell>
          <cell r="Q274" t="str">
            <v/>
          </cell>
        </row>
        <row r="275">
          <cell r="A275" t="str">
            <v>7260000</v>
          </cell>
          <cell r="B275">
            <v>726</v>
          </cell>
          <cell r="C275">
            <v>0</v>
          </cell>
          <cell r="D275" t="str">
            <v>A</v>
          </cell>
          <cell r="E275" t="str">
            <v>一次</v>
          </cell>
          <cell r="F275" t="str">
            <v>日産工機株式会社</v>
          </cell>
          <cell r="G275" t="str">
            <v>輸送機器に使用するエンジン部品加工ラインの新設</v>
          </cell>
          <cell r="J275" t="str">
            <v/>
          </cell>
          <cell r="K275" t="str">
            <v/>
          </cell>
          <cell r="L275" t="str">
            <v/>
          </cell>
          <cell r="M275" t="str">
            <v/>
          </cell>
          <cell r="N275" t="str">
            <v/>
          </cell>
          <cell r="O275" t="str">
            <v/>
          </cell>
          <cell r="P275" t="str">
            <v/>
          </cell>
          <cell r="Q275" t="str">
            <v/>
          </cell>
        </row>
        <row r="276">
          <cell r="A276" t="str">
            <v>7300000</v>
          </cell>
          <cell r="B276">
            <v>730</v>
          </cell>
          <cell r="C276">
            <v>0</v>
          </cell>
          <cell r="D276" t="str">
            <v>A</v>
          </cell>
          <cell r="E276" t="str">
            <v>一次</v>
          </cell>
          <cell r="F276" t="str">
            <v>パナホーム株式会社</v>
          </cell>
          <cell r="G276" t="str">
            <v>環境性能強化住宅の架構体一貫生産投資　～エコアイディアの家を支えるオリジナル耐震構造～</v>
          </cell>
          <cell r="J276" t="str">
            <v/>
          </cell>
          <cell r="K276" t="str">
            <v/>
          </cell>
          <cell r="L276" t="str">
            <v/>
          </cell>
          <cell r="M276" t="str">
            <v/>
          </cell>
          <cell r="N276" t="str">
            <v/>
          </cell>
          <cell r="O276" t="str">
            <v/>
          </cell>
          <cell r="P276" t="str">
            <v/>
          </cell>
          <cell r="Q276" t="str">
            <v/>
          </cell>
        </row>
        <row r="277">
          <cell r="A277" t="str">
            <v>7350000</v>
          </cell>
          <cell r="B277">
            <v>735</v>
          </cell>
          <cell r="C277">
            <v>0</v>
          </cell>
          <cell r="D277" t="str">
            <v>A</v>
          </cell>
          <cell r="E277" t="str">
            <v>一次</v>
          </cell>
          <cell r="F277" t="str">
            <v>ソニーセミコンダクタ株式会社</v>
          </cell>
          <cell r="G277" t="str">
            <v>最先端高性能CMOSイメージセンサーの製造設備増強</v>
          </cell>
          <cell r="J277" t="str">
            <v/>
          </cell>
          <cell r="K277" t="str">
            <v/>
          </cell>
          <cell r="L277" t="str">
            <v/>
          </cell>
          <cell r="M277" t="str">
            <v/>
          </cell>
          <cell r="N277" t="str">
            <v/>
          </cell>
          <cell r="O277" t="str">
            <v/>
          </cell>
          <cell r="P277" t="str">
            <v/>
          </cell>
          <cell r="Q277" t="str">
            <v/>
          </cell>
        </row>
        <row r="278">
          <cell r="A278" t="str">
            <v>7360000</v>
          </cell>
          <cell r="B278">
            <v>736</v>
          </cell>
          <cell r="C278">
            <v>0</v>
          </cell>
          <cell r="D278" t="str">
            <v>A</v>
          </cell>
          <cell r="E278" t="str">
            <v>一次</v>
          </cell>
          <cell r="F278" t="str">
            <v>日本アキュムレータ株式会社</v>
          </cell>
          <cell r="G278" t="str">
            <v>油圧装置用アキュムレータの心臓部品であるプラダ及び化成品の製造設備新設工事事業</v>
          </cell>
          <cell r="J278" t="str">
            <v/>
          </cell>
          <cell r="K278" t="str">
            <v/>
          </cell>
          <cell r="L278" t="str">
            <v/>
          </cell>
          <cell r="M278" t="str">
            <v/>
          </cell>
          <cell r="N278" t="str">
            <v/>
          </cell>
          <cell r="O278" t="str">
            <v/>
          </cell>
          <cell r="P278" t="str">
            <v/>
          </cell>
          <cell r="Q278" t="str">
            <v/>
          </cell>
        </row>
        <row r="279">
          <cell r="A279" t="str">
            <v>7390000</v>
          </cell>
          <cell r="B279">
            <v>739</v>
          </cell>
          <cell r="C279">
            <v>0</v>
          </cell>
          <cell r="D279" t="str">
            <v>B</v>
          </cell>
          <cell r="E279" t="str">
            <v>一次</v>
          </cell>
          <cell r="F279" t="str">
            <v>株式会社アクロス</v>
          </cell>
          <cell r="G279" t="str">
            <v>太陽電池分野向け等大型化対応事業</v>
          </cell>
          <cell r="J279" t="str">
            <v/>
          </cell>
          <cell r="K279" t="str">
            <v/>
          </cell>
          <cell r="L279" t="str">
            <v/>
          </cell>
          <cell r="M279" t="str">
            <v/>
          </cell>
          <cell r="N279" t="str">
            <v/>
          </cell>
          <cell r="O279" t="str">
            <v/>
          </cell>
          <cell r="P279" t="str">
            <v/>
          </cell>
          <cell r="Q279" t="str">
            <v/>
          </cell>
        </row>
        <row r="280">
          <cell r="A280" t="str">
            <v>7410000</v>
          </cell>
          <cell r="B280">
            <v>741</v>
          </cell>
          <cell r="C280">
            <v>0</v>
          </cell>
          <cell r="D280" t="str">
            <v>A</v>
          </cell>
          <cell r="E280" t="str">
            <v>一次</v>
          </cell>
          <cell r="F280" t="str">
            <v>FDKトワイセル株式会社</v>
          </cell>
          <cell r="G280" t="str">
            <v>ニッケル水素電池の製造設備</v>
          </cell>
          <cell r="J280" t="str">
            <v/>
          </cell>
          <cell r="K280" t="str">
            <v/>
          </cell>
          <cell r="L280" t="str">
            <v/>
          </cell>
          <cell r="M280" t="str">
            <v/>
          </cell>
          <cell r="N280" t="str">
            <v/>
          </cell>
          <cell r="O280" t="str">
            <v/>
          </cell>
          <cell r="P280" t="str">
            <v/>
          </cell>
          <cell r="Q280" t="str">
            <v/>
          </cell>
        </row>
        <row r="281">
          <cell r="A281" t="str">
            <v>7430000</v>
          </cell>
          <cell r="B281">
            <v>743</v>
          </cell>
          <cell r="C281">
            <v>0</v>
          </cell>
          <cell r="D281" t="str">
            <v>B</v>
          </cell>
          <cell r="E281" t="str">
            <v>一次</v>
          </cell>
          <cell r="F281" t="str">
            <v>トヨタ自動車北海道株式会社</v>
          </cell>
          <cell r="G281" t="str">
            <v>エコカー搭載用Ｃ Ｖ Ｔ （ 無段変速機） 生産ライン新規敷設</v>
          </cell>
          <cell r="J281" t="str">
            <v/>
          </cell>
          <cell r="K281" t="str">
            <v/>
          </cell>
          <cell r="L281" t="str">
            <v/>
          </cell>
          <cell r="M281" t="str">
            <v/>
          </cell>
          <cell r="N281" t="str">
            <v/>
          </cell>
          <cell r="O281" t="str">
            <v/>
          </cell>
          <cell r="P281" t="str">
            <v/>
          </cell>
          <cell r="Q281" t="str">
            <v/>
          </cell>
        </row>
        <row r="282">
          <cell r="A282" t="str">
            <v>7460000</v>
          </cell>
          <cell r="B282">
            <v>746</v>
          </cell>
          <cell r="C282">
            <v>0</v>
          </cell>
          <cell r="D282" t="str">
            <v>A</v>
          </cell>
          <cell r="E282" t="str">
            <v>一次</v>
          </cell>
          <cell r="F282" t="str">
            <v>ステラケミファ株式会社</v>
          </cell>
          <cell r="G282" t="str">
            <v>半導体製造用超高純度薬品の製造プラント建設</v>
          </cell>
          <cell r="J282" t="str">
            <v/>
          </cell>
          <cell r="K282" t="str">
            <v/>
          </cell>
          <cell r="L282" t="str">
            <v/>
          </cell>
          <cell r="M282" t="str">
            <v/>
          </cell>
          <cell r="N282" t="str">
            <v/>
          </cell>
          <cell r="O282" t="str">
            <v/>
          </cell>
          <cell r="P282" t="str">
            <v/>
          </cell>
          <cell r="Q282" t="str">
            <v/>
          </cell>
        </row>
        <row r="283">
          <cell r="A283" t="str">
            <v>7500000</v>
          </cell>
          <cell r="B283">
            <v>750</v>
          </cell>
          <cell r="C283">
            <v>0</v>
          </cell>
          <cell r="D283" t="str">
            <v>A</v>
          </cell>
          <cell r="E283" t="str">
            <v>一次</v>
          </cell>
          <cell r="F283" t="str">
            <v>戸田工業株式会社</v>
          </cell>
          <cell r="G283" t="str">
            <v>リチウムイオン電池用高特性チタン酸リチウム負極材の生産設備の設置</v>
          </cell>
          <cell r="J283" t="str">
            <v/>
          </cell>
          <cell r="K283" t="str">
            <v/>
          </cell>
          <cell r="L283" t="str">
            <v/>
          </cell>
          <cell r="M283" t="str">
            <v/>
          </cell>
          <cell r="N283" t="str">
            <v/>
          </cell>
          <cell r="O283" t="str">
            <v/>
          </cell>
          <cell r="P283" t="str">
            <v/>
          </cell>
          <cell r="Q283" t="str">
            <v/>
          </cell>
        </row>
        <row r="284">
          <cell r="A284" t="str">
            <v>7500001</v>
          </cell>
          <cell r="B284">
            <v>750</v>
          </cell>
          <cell r="C284">
            <v>1</v>
          </cell>
          <cell r="D284" t="str">
            <v>A</v>
          </cell>
          <cell r="E284" t="str">
            <v>一次</v>
          </cell>
          <cell r="F284" t="str">
            <v>戸田マテリアル株式会社</v>
          </cell>
          <cell r="G284" t="str">
            <v>リチウムイオン電池用高特性チタン酸リチウム負極材の生産設備の設置</v>
          </cell>
          <cell r="J284" t="str">
            <v/>
          </cell>
          <cell r="K284" t="str">
            <v/>
          </cell>
          <cell r="L284" t="str">
            <v/>
          </cell>
          <cell r="M284" t="str">
            <v/>
          </cell>
          <cell r="N284" t="str">
            <v/>
          </cell>
          <cell r="O284" t="str">
            <v/>
          </cell>
          <cell r="P284" t="str">
            <v/>
          </cell>
          <cell r="Q284" t="str">
            <v/>
          </cell>
        </row>
        <row r="285">
          <cell r="A285" t="str">
            <v>7520000</v>
          </cell>
          <cell r="B285">
            <v>752</v>
          </cell>
          <cell r="C285">
            <v>0</v>
          </cell>
          <cell r="D285" t="str">
            <v>B</v>
          </cell>
          <cell r="E285" t="str">
            <v>一次</v>
          </cell>
          <cell r="F285" t="str">
            <v>ソーラーフロンティア株式会社</v>
          </cell>
          <cell r="G285" t="str">
            <v>太陽電池モジュール製造工場および太陽光発電システム普及事業の設立</v>
          </cell>
          <cell r="J285" t="str">
            <v/>
          </cell>
          <cell r="K285" t="str">
            <v/>
          </cell>
          <cell r="L285" t="str">
            <v/>
          </cell>
          <cell r="M285" t="str">
            <v/>
          </cell>
          <cell r="N285" t="str">
            <v/>
          </cell>
          <cell r="O285" t="str">
            <v/>
          </cell>
          <cell r="P285" t="str">
            <v/>
          </cell>
          <cell r="Q285" t="str">
            <v/>
          </cell>
        </row>
        <row r="286">
          <cell r="A286" t="str">
            <v>7530000</v>
          </cell>
          <cell r="B286">
            <v>753</v>
          </cell>
          <cell r="C286">
            <v>0</v>
          </cell>
          <cell r="D286" t="str">
            <v>B</v>
          </cell>
          <cell r="E286" t="str">
            <v>一次</v>
          </cell>
          <cell r="F286" t="str">
            <v>プライムアースEVエナジー株式会社</v>
          </cell>
          <cell r="G286" t="str">
            <v>次期プリウスに向けたハイブリッド自動車用 新リチウムイオン電池の製造</v>
          </cell>
          <cell r="J286" t="str">
            <v/>
          </cell>
          <cell r="K286" t="str">
            <v/>
          </cell>
          <cell r="L286" t="str">
            <v/>
          </cell>
          <cell r="M286" t="str">
            <v/>
          </cell>
          <cell r="N286" t="str">
            <v/>
          </cell>
          <cell r="O286" t="str">
            <v/>
          </cell>
          <cell r="P286" t="str">
            <v/>
          </cell>
          <cell r="Q286" t="str">
            <v/>
          </cell>
        </row>
        <row r="287">
          <cell r="A287" t="str">
            <v>7540000</v>
          </cell>
          <cell r="B287">
            <v>754</v>
          </cell>
          <cell r="C287">
            <v>0</v>
          </cell>
          <cell r="D287" t="str">
            <v>A</v>
          </cell>
          <cell r="E287" t="str">
            <v>一次</v>
          </cell>
          <cell r="F287" t="str">
            <v>プライムアースEVエナジー株式会社</v>
          </cell>
          <cell r="G287" t="str">
            <v>ハイブリッド自動車用リチウムイオン電池増産対応</v>
          </cell>
          <cell r="J287" t="str">
            <v/>
          </cell>
          <cell r="K287" t="str">
            <v/>
          </cell>
          <cell r="L287" t="str">
            <v/>
          </cell>
          <cell r="M287" t="str">
            <v/>
          </cell>
          <cell r="N287" t="str">
            <v/>
          </cell>
          <cell r="O287" t="str">
            <v/>
          </cell>
          <cell r="P287" t="str">
            <v/>
          </cell>
          <cell r="Q287" t="str">
            <v/>
          </cell>
        </row>
        <row r="288">
          <cell r="A288" t="str">
            <v>7550000</v>
          </cell>
          <cell r="B288">
            <v>755</v>
          </cell>
          <cell r="C288">
            <v>0</v>
          </cell>
          <cell r="D288" t="str">
            <v>A</v>
          </cell>
          <cell r="E288" t="str">
            <v>一次</v>
          </cell>
          <cell r="F288" t="str">
            <v>ダウ化工株式会社</v>
          </cell>
          <cell r="G288" t="str">
            <v>高性能断熱材生産設備の導入</v>
          </cell>
          <cell r="J288" t="str">
            <v/>
          </cell>
          <cell r="K288" t="str">
            <v/>
          </cell>
          <cell r="L288" t="str">
            <v/>
          </cell>
          <cell r="M288" t="str">
            <v/>
          </cell>
          <cell r="N288" t="str">
            <v/>
          </cell>
          <cell r="O288" t="str">
            <v/>
          </cell>
          <cell r="P288" t="str">
            <v/>
          </cell>
          <cell r="Q288" t="str">
            <v/>
          </cell>
        </row>
        <row r="289">
          <cell r="A289" t="str">
            <v>7600000</v>
          </cell>
          <cell r="B289">
            <v>760</v>
          </cell>
          <cell r="C289">
            <v>0</v>
          </cell>
          <cell r="D289" t="str">
            <v>C</v>
          </cell>
          <cell r="E289" t="str">
            <v>一次</v>
          </cell>
          <cell r="F289" t="str">
            <v>EIF西日本株式会社</v>
          </cell>
          <cell r="G289" t="str">
            <v>廃棄紙パウダー及び製材クズを主原料とした低炭素型バイオマス断熱材製造事業</v>
          </cell>
          <cell r="J289" t="str">
            <v/>
          </cell>
          <cell r="K289" t="str">
            <v/>
          </cell>
          <cell r="L289" t="str">
            <v/>
          </cell>
          <cell r="M289" t="str">
            <v/>
          </cell>
          <cell r="N289" t="str">
            <v/>
          </cell>
          <cell r="O289" t="str">
            <v/>
          </cell>
          <cell r="P289" t="str">
            <v/>
          </cell>
          <cell r="Q289" t="str">
            <v/>
          </cell>
        </row>
        <row r="290">
          <cell r="A290" t="str">
            <v>7600001</v>
          </cell>
          <cell r="B290">
            <v>760</v>
          </cell>
          <cell r="C290">
            <v>1</v>
          </cell>
          <cell r="D290" t="str">
            <v>C</v>
          </cell>
          <cell r="E290" t="str">
            <v>一次</v>
          </cell>
          <cell r="F290" t="str">
            <v>株式会社環境経営総合研究所</v>
          </cell>
          <cell r="G290" t="str">
            <v>廃棄紙パウダー及び製材クズを主原料とした低炭素型バイオマス断熱材製造事業</v>
          </cell>
          <cell r="J290" t="str">
            <v/>
          </cell>
          <cell r="K290" t="str">
            <v/>
          </cell>
          <cell r="L290" t="str">
            <v/>
          </cell>
          <cell r="M290" t="str">
            <v/>
          </cell>
          <cell r="N290" t="str">
            <v/>
          </cell>
          <cell r="O290" t="str">
            <v/>
          </cell>
          <cell r="P290" t="str">
            <v/>
          </cell>
          <cell r="Q290" t="str">
            <v/>
          </cell>
        </row>
        <row r="291">
          <cell r="A291" t="str">
            <v>7600002</v>
          </cell>
          <cell r="B291">
            <v>760</v>
          </cell>
          <cell r="C291">
            <v>2</v>
          </cell>
          <cell r="D291" t="str">
            <v>C</v>
          </cell>
          <cell r="E291" t="str">
            <v>一次</v>
          </cell>
          <cell r="F291" t="str">
            <v>船井電機株式会社</v>
          </cell>
          <cell r="G291" t="str">
            <v>廃棄紙パウダー及び製材クズを主原料とした低炭素型バイオマス断熱材製造事業</v>
          </cell>
          <cell r="J291" t="str">
            <v/>
          </cell>
          <cell r="K291" t="str">
            <v/>
          </cell>
          <cell r="L291" t="str">
            <v/>
          </cell>
          <cell r="M291" t="str">
            <v/>
          </cell>
          <cell r="N291" t="str">
            <v/>
          </cell>
          <cell r="O291" t="str">
            <v/>
          </cell>
          <cell r="P291" t="str">
            <v/>
          </cell>
          <cell r="Q291" t="str">
            <v/>
          </cell>
        </row>
        <row r="292">
          <cell r="A292" t="str">
            <v>7630000</v>
          </cell>
          <cell r="B292">
            <v>763</v>
          </cell>
          <cell r="C292">
            <v>0</v>
          </cell>
          <cell r="D292" t="str">
            <v>B</v>
          </cell>
          <cell r="E292" t="str">
            <v>一次</v>
          </cell>
          <cell r="F292" t="str">
            <v>富士重工業株式会社</v>
          </cell>
          <cell r="G292" t="str">
            <v>先進環境対応車生産拡大の為の生産設備投資事業</v>
          </cell>
          <cell r="J292" t="str">
            <v/>
          </cell>
          <cell r="K292" t="str">
            <v/>
          </cell>
          <cell r="L292" t="str">
            <v/>
          </cell>
          <cell r="M292" t="str">
            <v/>
          </cell>
          <cell r="N292" t="str">
            <v/>
          </cell>
          <cell r="O292" t="str">
            <v/>
          </cell>
          <cell r="P292" t="str">
            <v/>
          </cell>
          <cell r="Q292" t="str">
            <v/>
          </cell>
        </row>
        <row r="293">
          <cell r="A293" t="str">
            <v>7680000</v>
          </cell>
          <cell r="B293">
            <v>768</v>
          </cell>
          <cell r="C293">
            <v>0</v>
          </cell>
          <cell r="D293" t="str">
            <v>C</v>
          </cell>
          <cell r="E293" t="str">
            <v>一次</v>
          </cell>
          <cell r="F293" t="str">
            <v>有限会社矢崎製作所</v>
          </cell>
          <cell r="G293" t="str">
            <v>航空宇宙部品の共同受注によるサプライチェーン強化事業</v>
          </cell>
          <cell r="J293" t="str">
            <v/>
          </cell>
          <cell r="K293" t="str">
            <v/>
          </cell>
          <cell r="L293" t="str">
            <v/>
          </cell>
          <cell r="M293" t="str">
            <v/>
          </cell>
          <cell r="N293" t="str">
            <v/>
          </cell>
          <cell r="O293" t="str">
            <v/>
          </cell>
          <cell r="P293" t="str">
            <v/>
          </cell>
          <cell r="Q293" t="str">
            <v/>
          </cell>
        </row>
        <row r="294">
          <cell r="A294" t="str">
            <v>7680001</v>
          </cell>
          <cell r="B294">
            <v>768</v>
          </cell>
          <cell r="C294">
            <v>1</v>
          </cell>
          <cell r="D294" t="str">
            <v>C</v>
          </cell>
          <cell r="E294" t="str">
            <v>一次</v>
          </cell>
          <cell r="F294" t="str">
            <v>株式会社浜島精機</v>
          </cell>
          <cell r="G294" t="str">
            <v>航空宇宙部品の共同受注によるサプライチェーン強化事業</v>
          </cell>
          <cell r="J294" t="str">
            <v/>
          </cell>
          <cell r="K294" t="str">
            <v/>
          </cell>
          <cell r="L294" t="str">
            <v/>
          </cell>
          <cell r="M294" t="str">
            <v/>
          </cell>
          <cell r="N294" t="str">
            <v/>
          </cell>
          <cell r="O294" t="str">
            <v/>
          </cell>
          <cell r="P294" t="str">
            <v/>
          </cell>
          <cell r="Q294" t="str">
            <v/>
          </cell>
        </row>
        <row r="295">
          <cell r="A295" t="str">
            <v>7680002</v>
          </cell>
          <cell r="B295">
            <v>768</v>
          </cell>
          <cell r="C295">
            <v>2</v>
          </cell>
          <cell r="D295" t="str">
            <v>C</v>
          </cell>
          <cell r="E295" t="str">
            <v>一次</v>
          </cell>
          <cell r="F295" t="str">
            <v>クロダ精機株式会社</v>
          </cell>
          <cell r="G295" t="str">
            <v>航空宇宙部品の共同受注によるサプライチェーン強化事業</v>
          </cell>
          <cell r="J295" t="str">
            <v/>
          </cell>
          <cell r="K295" t="str">
            <v/>
          </cell>
          <cell r="L295" t="str">
            <v/>
          </cell>
          <cell r="M295" t="str">
            <v/>
          </cell>
          <cell r="N295" t="str">
            <v/>
          </cell>
          <cell r="O295" t="str">
            <v/>
          </cell>
          <cell r="P295" t="str">
            <v/>
          </cell>
          <cell r="Q295" t="str">
            <v/>
          </cell>
        </row>
        <row r="296">
          <cell r="A296" t="str">
            <v>A10010</v>
          </cell>
          <cell r="B296" t="str">
            <v>A1001</v>
          </cell>
          <cell r="C296">
            <v>0</v>
          </cell>
          <cell r="D296" t="str">
            <v>A</v>
          </cell>
          <cell r="E296" t="str">
            <v>二次</v>
          </cell>
          <cell r="F296" t="str">
            <v>株式会社オジックテクノロジーズ</v>
          </cell>
          <cell r="G296" t="str">
            <v>パワー半導体モジュール基板用めっき事業</v>
          </cell>
          <cell r="J296" t="str">
            <v/>
          </cell>
          <cell r="K296" t="str">
            <v/>
          </cell>
          <cell r="L296" t="str">
            <v/>
          </cell>
          <cell r="M296" t="str">
            <v/>
          </cell>
          <cell r="N296" t="str">
            <v/>
          </cell>
          <cell r="O296" t="str">
            <v/>
          </cell>
          <cell r="P296" t="str">
            <v/>
          </cell>
          <cell r="Q296" t="str">
            <v/>
          </cell>
        </row>
        <row r="297">
          <cell r="A297" t="str">
            <v>A10030</v>
          </cell>
          <cell r="B297" t="str">
            <v>A1003</v>
          </cell>
          <cell r="C297">
            <v>0</v>
          </cell>
          <cell r="D297" t="str">
            <v>A</v>
          </cell>
          <cell r="E297" t="str">
            <v>二次</v>
          </cell>
          <cell r="F297" t="str">
            <v>株式会社君津ロックウール</v>
          </cell>
          <cell r="G297" t="str">
            <v>住宅用ロックウール断熱材製造ラインの設置</v>
          </cell>
          <cell r="J297" t="str">
            <v/>
          </cell>
          <cell r="K297" t="str">
            <v/>
          </cell>
          <cell r="L297" t="str">
            <v/>
          </cell>
          <cell r="M297" t="str">
            <v/>
          </cell>
          <cell r="N297" t="str">
            <v/>
          </cell>
          <cell r="O297" t="str">
            <v/>
          </cell>
          <cell r="P297" t="str">
            <v/>
          </cell>
          <cell r="Q297" t="str">
            <v/>
          </cell>
        </row>
        <row r="298">
          <cell r="A298" t="str">
            <v>A10050</v>
          </cell>
          <cell r="B298" t="str">
            <v>A1005</v>
          </cell>
          <cell r="C298">
            <v>0</v>
          </cell>
          <cell r="D298" t="str">
            <v>A</v>
          </cell>
          <cell r="E298" t="str">
            <v>二次</v>
          </cell>
          <cell r="F298" t="str">
            <v>カヤバ工業株式会社</v>
          </cell>
          <cell r="G298" t="str">
            <v>超大型・大型油圧ショベル用の"漏れない・錆びない・壊れない"油圧シリンダへの設備投資</v>
          </cell>
          <cell r="J298" t="str">
            <v/>
          </cell>
          <cell r="K298" t="str">
            <v/>
          </cell>
          <cell r="L298" t="str">
            <v/>
          </cell>
          <cell r="M298" t="str">
            <v/>
          </cell>
          <cell r="N298" t="str">
            <v/>
          </cell>
          <cell r="O298" t="str">
            <v/>
          </cell>
          <cell r="P298" t="str">
            <v/>
          </cell>
          <cell r="Q298" t="str">
            <v/>
          </cell>
        </row>
        <row r="299">
          <cell r="A299" t="str">
            <v>A10060</v>
          </cell>
          <cell r="B299" t="str">
            <v>A1006</v>
          </cell>
          <cell r="C299">
            <v>0</v>
          </cell>
          <cell r="D299" t="str">
            <v>A</v>
          </cell>
          <cell r="E299" t="str">
            <v>二次</v>
          </cell>
          <cell r="F299" t="str">
            <v>株式会社　吉増製作所</v>
          </cell>
          <cell r="G299" t="str">
            <v>民間航空機部品一貫生産体制の構築を通してサプライチェーンの中核を担う。</v>
          </cell>
          <cell r="J299" t="str">
            <v/>
          </cell>
          <cell r="K299" t="str">
            <v/>
          </cell>
          <cell r="L299" t="str">
            <v/>
          </cell>
          <cell r="M299" t="str">
            <v/>
          </cell>
          <cell r="N299" t="str">
            <v/>
          </cell>
          <cell r="O299" t="str">
            <v/>
          </cell>
          <cell r="P299" t="str">
            <v/>
          </cell>
          <cell r="Q299" t="str">
            <v/>
          </cell>
        </row>
        <row r="300">
          <cell r="A300" t="str">
            <v>A10061</v>
          </cell>
          <cell r="B300" t="str">
            <v>A1006</v>
          </cell>
          <cell r="C300">
            <v>1</v>
          </cell>
          <cell r="D300" t="str">
            <v>A</v>
          </cell>
          <cell r="E300" t="str">
            <v>二次</v>
          </cell>
          <cell r="F300" t="str">
            <v>株式会社　アセック</v>
          </cell>
          <cell r="G300" t="str">
            <v>民間航空機部品一貫生産体制の構築を通してサプライチェーンの中核を担う。</v>
          </cell>
          <cell r="J300" t="str">
            <v/>
          </cell>
          <cell r="K300" t="str">
            <v/>
          </cell>
          <cell r="L300" t="str">
            <v/>
          </cell>
          <cell r="M300" t="str">
            <v/>
          </cell>
          <cell r="N300" t="str">
            <v/>
          </cell>
          <cell r="O300" t="str">
            <v/>
          </cell>
          <cell r="P300" t="str">
            <v/>
          </cell>
          <cell r="Q300" t="str">
            <v/>
          </cell>
        </row>
        <row r="301">
          <cell r="A301" t="str">
            <v>A10070</v>
          </cell>
          <cell r="B301" t="str">
            <v>A1007</v>
          </cell>
          <cell r="C301">
            <v>0</v>
          </cell>
          <cell r="D301" t="str">
            <v>A</v>
          </cell>
          <cell r="E301" t="str">
            <v>二次</v>
          </cell>
          <cell r="F301" t="str">
            <v>特殊発條興業株式会社</v>
          </cell>
          <cell r="G301" t="str">
            <v>ばね座金国内生産移管</v>
          </cell>
          <cell r="J301" t="str">
            <v/>
          </cell>
          <cell r="K301" t="str">
            <v/>
          </cell>
          <cell r="L301" t="str">
            <v/>
          </cell>
          <cell r="M301" t="str">
            <v/>
          </cell>
          <cell r="N301" t="str">
            <v/>
          </cell>
          <cell r="O301" t="str">
            <v/>
          </cell>
          <cell r="P301" t="str">
            <v/>
          </cell>
          <cell r="Q301" t="str">
            <v/>
          </cell>
        </row>
        <row r="302">
          <cell r="A302" t="str">
            <v>A10090</v>
          </cell>
          <cell r="B302" t="str">
            <v>A1009</v>
          </cell>
          <cell r="C302">
            <v>0</v>
          </cell>
          <cell r="D302" t="str">
            <v>A</v>
          </cell>
          <cell r="E302" t="str">
            <v>二次</v>
          </cell>
          <cell r="F302" t="str">
            <v>電気化学工業株式会社</v>
          </cell>
          <cell r="G302" t="str">
            <v>リチウムイオン電池用高機能導電剤（アセチレンブラック）製造設備設置</v>
          </cell>
          <cell r="J302" t="str">
            <v/>
          </cell>
          <cell r="K302" t="str">
            <v/>
          </cell>
          <cell r="L302" t="str">
            <v/>
          </cell>
          <cell r="M302" t="str">
            <v/>
          </cell>
          <cell r="N302" t="str">
            <v/>
          </cell>
          <cell r="O302" t="str">
            <v/>
          </cell>
          <cell r="P302" t="str">
            <v/>
          </cell>
          <cell r="Q302" t="str">
            <v/>
          </cell>
        </row>
        <row r="303">
          <cell r="A303" t="str">
            <v>A10120</v>
          </cell>
          <cell r="B303" t="str">
            <v>A1012</v>
          </cell>
          <cell r="C303">
            <v>0</v>
          </cell>
          <cell r="D303" t="str">
            <v>A</v>
          </cell>
          <cell r="E303" t="str">
            <v>二次</v>
          </cell>
          <cell r="F303" t="str">
            <v>株式会社小松精機工作所</v>
          </cell>
          <cell r="G303" t="str">
            <v>戦略的次世代自動車産業へのシフトも考慮した自動車エンジン中核部品国内生産拠点の構築</v>
          </cell>
          <cell r="J303" t="str">
            <v/>
          </cell>
          <cell r="K303" t="str">
            <v/>
          </cell>
          <cell r="L303" t="str">
            <v/>
          </cell>
          <cell r="M303" t="str">
            <v/>
          </cell>
          <cell r="N303" t="str">
            <v/>
          </cell>
          <cell r="O303" t="str">
            <v/>
          </cell>
          <cell r="P303" t="str">
            <v/>
          </cell>
          <cell r="Q303" t="str">
            <v/>
          </cell>
        </row>
        <row r="304">
          <cell r="A304" t="str">
            <v>A10150</v>
          </cell>
          <cell r="B304" t="str">
            <v>A1015</v>
          </cell>
          <cell r="C304">
            <v>0</v>
          </cell>
          <cell r="D304" t="str">
            <v>A</v>
          </cell>
          <cell r="E304" t="str">
            <v>二次</v>
          </cell>
          <cell r="F304" t="str">
            <v>浅川熱処理株式会社</v>
          </cell>
          <cell r="G304" t="str">
            <v>自動車部品の生産拠点を国内にとどめるため、代替えの効かないホイールボルト、ホイールナット、自動車部品の金属熱処理設備、国内投資事業</v>
          </cell>
          <cell r="J304" t="str">
            <v/>
          </cell>
          <cell r="K304" t="str">
            <v/>
          </cell>
          <cell r="L304" t="str">
            <v/>
          </cell>
          <cell r="M304" t="str">
            <v/>
          </cell>
          <cell r="N304" t="str">
            <v/>
          </cell>
          <cell r="O304" t="str">
            <v/>
          </cell>
          <cell r="P304" t="str">
            <v/>
          </cell>
          <cell r="Q304" t="str">
            <v/>
          </cell>
        </row>
        <row r="305">
          <cell r="A305" t="str">
            <v>A10170</v>
          </cell>
          <cell r="B305" t="str">
            <v>A1017</v>
          </cell>
          <cell r="C305">
            <v>0</v>
          </cell>
          <cell r="D305" t="str">
            <v>A</v>
          </cell>
          <cell r="E305" t="str">
            <v>二次</v>
          </cell>
          <cell r="F305" t="str">
            <v>株式会社フジ技研</v>
          </cell>
          <cell r="G305" t="str">
            <v>振動溶着技術を用いた車両機能部品の一貫製造</v>
          </cell>
          <cell r="J305" t="str">
            <v/>
          </cell>
          <cell r="K305" t="str">
            <v/>
          </cell>
          <cell r="L305" t="str">
            <v/>
          </cell>
          <cell r="M305" t="str">
            <v/>
          </cell>
          <cell r="N305" t="str">
            <v/>
          </cell>
          <cell r="O305" t="str">
            <v/>
          </cell>
          <cell r="P305" t="str">
            <v/>
          </cell>
          <cell r="Q305" t="str">
            <v/>
          </cell>
        </row>
        <row r="306">
          <cell r="A306" t="str">
            <v>A10190</v>
          </cell>
          <cell r="B306" t="str">
            <v>A1019</v>
          </cell>
          <cell r="C306">
            <v>0</v>
          </cell>
          <cell r="D306" t="str">
            <v>A</v>
          </cell>
          <cell r="E306" t="str">
            <v>二次</v>
          </cell>
          <cell r="F306" t="str">
            <v>中超住江 デバイス・テクノロジー株式会社</v>
          </cell>
          <cell r="G306" t="str">
            <v>電子機器の中核材料であるシリコンウエハの高度技術による加工とシリコン及びクーラント再生事業</v>
          </cell>
          <cell r="J306" t="str">
            <v/>
          </cell>
          <cell r="K306" t="str">
            <v/>
          </cell>
          <cell r="L306" t="str">
            <v/>
          </cell>
          <cell r="M306" t="str">
            <v/>
          </cell>
          <cell r="N306" t="str">
            <v/>
          </cell>
          <cell r="O306" t="str">
            <v/>
          </cell>
          <cell r="P306" t="str">
            <v/>
          </cell>
          <cell r="Q306" t="str">
            <v/>
          </cell>
        </row>
        <row r="307">
          <cell r="A307" t="str">
            <v>A10191</v>
          </cell>
          <cell r="B307" t="str">
            <v>A1019</v>
          </cell>
          <cell r="C307">
            <v>1</v>
          </cell>
          <cell r="D307" t="str">
            <v>A</v>
          </cell>
          <cell r="E307" t="str">
            <v>二次</v>
          </cell>
          <cell r="F307" t="str">
            <v>株式会社中村超硬</v>
          </cell>
          <cell r="G307" t="str">
            <v>電子機器の中核材料であるシリコンウエハの高度技術による加工とシリコン及びクーラント再生事業</v>
          </cell>
          <cell r="J307" t="str">
            <v/>
          </cell>
          <cell r="K307" t="str">
            <v/>
          </cell>
          <cell r="L307" t="str">
            <v/>
          </cell>
          <cell r="M307" t="str">
            <v/>
          </cell>
          <cell r="N307" t="str">
            <v/>
          </cell>
          <cell r="O307" t="str">
            <v/>
          </cell>
          <cell r="P307" t="str">
            <v/>
          </cell>
          <cell r="Q307" t="str">
            <v/>
          </cell>
        </row>
        <row r="308">
          <cell r="A308" t="str">
            <v>A10192</v>
          </cell>
          <cell r="B308" t="str">
            <v>A1019</v>
          </cell>
          <cell r="C308">
            <v>2</v>
          </cell>
          <cell r="D308" t="str">
            <v>A</v>
          </cell>
          <cell r="E308" t="str">
            <v>二次</v>
          </cell>
          <cell r="F308" t="str">
            <v>ニッセイ・リース株式会社</v>
          </cell>
          <cell r="G308" t="str">
            <v>電子機器の中核材料であるシリコンウエハの高度技術による加工とシリコン及びクーラント再生事業</v>
          </cell>
          <cell r="J308" t="str">
            <v/>
          </cell>
          <cell r="K308" t="str">
            <v/>
          </cell>
          <cell r="L308" t="str">
            <v/>
          </cell>
          <cell r="M308" t="str">
            <v/>
          </cell>
          <cell r="N308" t="str">
            <v/>
          </cell>
          <cell r="O308" t="str">
            <v/>
          </cell>
          <cell r="P308" t="str">
            <v/>
          </cell>
          <cell r="Q308" t="str">
            <v/>
          </cell>
        </row>
        <row r="309">
          <cell r="A309" t="str">
            <v>A10250</v>
          </cell>
          <cell r="B309" t="str">
            <v>A1025</v>
          </cell>
          <cell r="C309">
            <v>0</v>
          </cell>
          <cell r="D309" t="str">
            <v>A</v>
          </cell>
          <cell r="E309" t="str">
            <v>二次</v>
          </cell>
          <cell r="F309" t="str">
            <v>株式会社大阪チタニウムテクノロジーズ</v>
          </cell>
          <cell r="G309" t="str">
            <v>金属素材製造の設備増強</v>
          </cell>
          <cell r="J309" t="str">
            <v/>
          </cell>
          <cell r="K309" t="str">
            <v/>
          </cell>
          <cell r="L309" t="str">
            <v/>
          </cell>
          <cell r="M309" t="str">
            <v/>
          </cell>
          <cell r="N309" t="str">
            <v/>
          </cell>
          <cell r="O309" t="str">
            <v/>
          </cell>
          <cell r="P309" t="str">
            <v/>
          </cell>
          <cell r="Q309" t="str">
            <v/>
          </cell>
        </row>
        <row r="310">
          <cell r="A310" t="str">
            <v>A10260</v>
          </cell>
          <cell r="B310" t="str">
            <v>A1026</v>
          </cell>
          <cell r="C310">
            <v>0</v>
          </cell>
          <cell r="D310" t="str">
            <v>A</v>
          </cell>
          <cell r="E310" t="str">
            <v>二次</v>
          </cell>
          <cell r="F310" t="str">
            <v>兵庫パルプ工業株式会社</v>
          </cell>
          <cell r="G310" t="str">
            <v>パルプドライ設備の導入</v>
          </cell>
          <cell r="J310" t="str">
            <v/>
          </cell>
          <cell r="K310" t="str">
            <v/>
          </cell>
          <cell r="L310" t="str">
            <v/>
          </cell>
          <cell r="M310" t="str">
            <v/>
          </cell>
          <cell r="N310" t="str">
            <v/>
          </cell>
          <cell r="O310" t="str">
            <v/>
          </cell>
          <cell r="P310" t="str">
            <v/>
          </cell>
          <cell r="Q310" t="str">
            <v/>
          </cell>
        </row>
        <row r="311">
          <cell r="A311" t="str">
            <v>A10300</v>
          </cell>
          <cell r="B311" t="str">
            <v>A1030</v>
          </cell>
          <cell r="C311">
            <v>0</v>
          </cell>
          <cell r="D311" t="str">
            <v>A</v>
          </cell>
          <cell r="E311" t="str">
            <v>二次</v>
          </cell>
          <cell r="F311" t="str">
            <v>上田ブレーキ株式会社</v>
          </cell>
          <cell r="G311" t="str">
            <v>増粘着研摩子（新幹線用）の生産拠点の分散化</v>
          </cell>
          <cell r="J311" t="str">
            <v/>
          </cell>
          <cell r="K311" t="str">
            <v/>
          </cell>
          <cell r="L311" t="str">
            <v/>
          </cell>
          <cell r="M311" t="str">
            <v/>
          </cell>
          <cell r="N311" t="str">
            <v/>
          </cell>
          <cell r="O311" t="str">
            <v/>
          </cell>
          <cell r="P311" t="str">
            <v/>
          </cell>
          <cell r="Q311" t="str">
            <v/>
          </cell>
        </row>
        <row r="312">
          <cell r="A312" t="str">
            <v>A10310</v>
          </cell>
          <cell r="B312" t="str">
            <v>A1031</v>
          </cell>
          <cell r="C312">
            <v>0</v>
          </cell>
          <cell r="D312" t="str">
            <v>A</v>
          </cell>
          <cell r="E312" t="str">
            <v>二次</v>
          </cell>
          <cell r="F312" t="str">
            <v>株式会社佐藤製作所</v>
          </cell>
          <cell r="G312" t="str">
            <v>建設機械用油圧部品製造設備増設事業</v>
          </cell>
          <cell r="J312" t="str">
            <v/>
          </cell>
          <cell r="K312" t="str">
            <v/>
          </cell>
          <cell r="L312" t="str">
            <v/>
          </cell>
          <cell r="M312" t="str">
            <v/>
          </cell>
          <cell r="N312" t="str">
            <v/>
          </cell>
          <cell r="O312" t="str">
            <v/>
          </cell>
          <cell r="P312" t="str">
            <v/>
          </cell>
          <cell r="Q312" t="str">
            <v/>
          </cell>
        </row>
        <row r="313">
          <cell r="A313" t="str">
            <v>A10320</v>
          </cell>
          <cell r="B313" t="str">
            <v>A1032</v>
          </cell>
          <cell r="C313">
            <v>0</v>
          </cell>
          <cell r="D313" t="str">
            <v>A</v>
          </cell>
          <cell r="E313" t="str">
            <v>二次</v>
          </cell>
          <cell r="F313" t="str">
            <v>アグロ カネショウ 株式会社</v>
          </cell>
          <cell r="G313" t="str">
            <v>茨城工場新設（茨城工場を新設し農薬及び液体肥料の製造を行う計画）</v>
          </cell>
          <cell r="J313" t="str">
            <v/>
          </cell>
          <cell r="K313" t="str">
            <v/>
          </cell>
          <cell r="L313" t="str">
            <v/>
          </cell>
          <cell r="M313" t="str">
            <v/>
          </cell>
          <cell r="N313" t="str">
            <v/>
          </cell>
          <cell r="O313" t="str">
            <v/>
          </cell>
          <cell r="P313" t="str">
            <v/>
          </cell>
          <cell r="Q313" t="str">
            <v/>
          </cell>
        </row>
        <row r="314">
          <cell r="A314" t="str">
            <v>A10330</v>
          </cell>
          <cell r="B314" t="str">
            <v>A1033</v>
          </cell>
          <cell r="C314">
            <v>0</v>
          </cell>
          <cell r="D314" t="str">
            <v>A</v>
          </cell>
          <cell r="E314" t="str">
            <v>二次</v>
          </cell>
          <cell r="F314" t="str">
            <v>大同メタル工業　　株式会社</v>
          </cell>
          <cell r="G314" t="str">
            <v>サプライチェーン確保を目的とした錫めっき設備複線化投資事業</v>
          </cell>
          <cell r="J314" t="str">
            <v/>
          </cell>
          <cell r="K314" t="str">
            <v/>
          </cell>
          <cell r="L314" t="str">
            <v/>
          </cell>
          <cell r="M314" t="str">
            <v/>
          </cell>
          <cell r="N314" t="str">
            <v/>
          </cell>
          <cell r="O314" t="str">
            <v/>
          </cell>
          <cell r="P314" t="str">
            <v/>
          </cell>
          <cell r="Q314" t="str">
            <v/>
          </cell>
        </row>
        <row r="315">
          <cell r="A315" t="str">
            <v>A10360</v>
          </cell>
          <cell r="B315" t="str">
            <v>A1036</v>
          </cell>
          <cell r="C315">
            <v>0</v>
          </cell>
          <cell r="D315" t="str">
            <v>A</v>
          </cell>
          <cell r="E315" t="str">
            <v>二次</v>
          </cell>
          <cell r="F315" t="str">
            <v>和興建設株式会社</v>
          </cell>
          <cell r="G315" t="str">
            <v>触媒用高機能活性炭の中間原料となる高品質素灰の製造</v>
          </cell>
          <cell r="J315" t="str">
            <v/>
          </cell>
          <cell r="K315" t="str">
            <v/>
          </cell>
          <cell r="L315" t="str">
            <v/>
          </cell>
          <cell r="M315" t="str">
            <v/>
          </cell>
          <cell r="N315" t="str">
            <v/>
          </cell>
          <cell r="O315" t="str">
            <v/>
          </cell>
          <cell r="P315" t="str">
            <v/>
          </cell>
          <cell r="Q315" t="str">
            <v/>
          </cell>
        </row>
        <row r="316">
          <cell r="A316" t="str">
            <v>A10370</v>
          </cell>
          <cell r="B316" t="str">
            <v>A1037</v>
          </cell>
          <cell r="C316">
            <v>0</v>
          </cell>
          <cell r="D316" t="str">
            <v>A</v>
          </cell>
          <cell r="E316" t="str">
            <v>二次</v>
          </cell>
          <cell r="F316" t="str">
            <v>協和工業株式会社</v>
          </cell>
          <cell r="G316" t="str">
            <v>「冷間鍛造によるスプライン伝達機構の製造ライン新設」</v>
          </cell>
          <cell r="J316" t="str">
            <v/>
          </cell>
          <cell r="K316" t="str">
            <v/>
          </cell>
          <cell r="L316" t="str">
            <v/>
          </cell>
          <cell r="M316" t="str">
            <v/>
          </cell>
          <cell r="N316" t="str">
            <v/>
          </cell>
          <cell r="O316" t="str">
            <v/>
          </cell>
          <cell r="P316" t="str">
            <v/>
          </cell>
          <cell r="Q316" t="str">
            <v/>
          </cell>
        </row>
        <row r="317">
          <cell r="A317" t="str">
            <v>A10390</v>
          </cell>
          <cell r="B317" t="str">
            <v>A1039</v>
          </cell>
          <cell r="C317">
            <v>0</v>
          </cell>
          <cell r="D317" t="str">
            <v>A</v>
          </cell>
          <cell r="E317" t="str">
            <v>二次</v>
          </cell>
          <cell r="F317" t="str">
            <v>三協立山アルミ株式会社</v>
          </cell>
          <cell r="G317" t="str">
            <v>高断熱性能アルミサッシ製品の材料供給体制強化</v>
          </cell>
          <cell r="J317" t="str">
            <v/>
          </cell>
          <cell r="K317" t="str">
            <v/>
          </cell>
          <cell r="L317" t="str">
            <v/>
          </cell>
          <cell r="M317" t="str">
            <v/>
          </cell>
          <cell r="N317" t="str">
            <v/>
          </cell>
          <cell r="O317" t="str">
            <v/>
          </cell>
          <cell r="P317" t="str">
            <v/>
          </cell>
          <cell r="Q317" t="str">
            <v/>
          </cell>
        </row>
        <row r="318">
          <cell r="A318" t="str">
            <v>A10400</v>
          </cell>
          <cell r="B318" t="str">
            <v>A1040</v>
          </cell>
          <cell r="C318">
            <v>0</v>
          </cell>
          <cell r="D318" t="str">
            <v>A</v>
          </cell>
          <cell r="E318" t="str">
            <v>二次</v>
          </cell>
          <cell r="F318" t="str">
            <v>株式会社ケーヒン</v>
          </cell>
          <cell r="G318" t="str">
            <v>P-HEV（ﾌﾟﾗｸﾞｲﾝ-ﾊｲﾌﾞﾘｯﾄﾞ自動車）用のPCU（ﾊﾟﾜｰ制御ﾕﾆｯﾄ）の生産事業拡大</v>
          </cell>
          <cell r="J318" t="str">
            <v/>
          </cell>
          <cell r="K318" t="str">
            <v/>
          </cell>
          <cell r="L318" t="str">
            <v/>
          </cell>
          <cell r="M318" t="str">
            <v/>
          </cell>
          <cell r="N318" t="str">
            <v/>
          </cell>
          <cell r="O318" t="str">
            <v/>
          </cell>
          <cell r="P318" t="str">
            <v/>
          </cell>
          <cell r="Q318" t="str">
            <v/>
          </cell>
        </row>
        <row r="319">
          <cell r="A319" t="str">
            <v>A10410</v>
          </cell>
          <cell r="B319" t="str">
            <v>A1041</v>
          </cell>
          <cell r="C319">
            <v>0</v>
          </cell>
          <cell r="D319" t="str">
            <v>A</v>
          </cell>
          <cell r="E319" t="str">
            <v>二次</v>
          </cell>
          <cell r="F319" t="str">
            <v>日本発条株式会社</v>
          </cell>
          <cell r="G319" t="str">
            <v>自動車用サスペンション生産設備の増設</v>
          </cell>
          <cell r="J319" t="str">
            <v/>
          </cell>
          <cell r="K319" t="str">
            <v/>
          </cell>
          <cell r="L319" t="str">
            <v/>
          </cell>
          <cell r="M319" t="str">
            <v/>
          </cell>
          <cell r="N319" t="str">
            <v/>
          </cell>
          <cell r="O319" t="str">
            <v/>
          </cell>
          <cell r="P319" t="str">
            <v/>
          </cell>
          <cell r="Q319" t="str">
            <v/>
          </cell>
        </row>
        <row r="320">
          <cell r="A320" t="str">
            <v>A10411</v>
          </cell>
          <cell r="B320" t="str">
            <v>A1041</v>
          </cell>
          <cell r="C320">
            <v>1</v>
          </cell>
          <cell r="D320" t="str">
            <v>A</v>
          </cell>
          <cell r="E320" t="str">
            <v>二次</v>
          </cell>
          <cell r="F320" t="str">
            <v>東北日発株式会社</v>
          </cell>
          <cell r="G320" t="str">
            <v>自動車用サスペンション生産設備の増設</v>
          </cell>
          <cell r="J320" t="str">
            <v/>
          </cell>
          <cell r="K320" t="str">
            <v/>
          </cell>
          <cell r="L320" t="str">
            <v/>
          </cell>
          <cell r="M320" t="str">
            <v/>
          </cell>
          <cell r="N320" t="str">
            <v/>
          </cell>
          <cell r="O320" t="str">
            <v/>
          </cell>
          <cell r="P320" t="str">
            <v/>
          </cell>
          <cell r="Q320" t="str">
            <v/>
          </cell>
        </row>
        <row r="321">
          <cell r="A321" t="str">
            <v>A10430</v>
          </cell>
          <cell r="B321" t="str">
            <v>A1043</v>
          </cell>
          <cell r="C321">
            <v>0</v>
          </cell>
          <cell r="D321" t="str">
            <v>A</v>
          </cell>
          <cell r="E321" t="str">
            <v>二次</v>
          </cell>
          <cell r="F321" t="str">
            <v>株式会社スギヤマ</v>
          </cell>
          <cell r="G321" t="str">
            <v>自動車軽量化等に向けたアルミダイカスト用ダイホルダー（金型）の加工能力増強と複数ライン化による自動車サプライチェーンにおける製品供給力の向上と国内基板技術の維持</v>
          </cell>
          <cell r="J321" t="str">
            <v/>
          </cell>
          <cell r="K321" t="str">
            <v/>
          </cell>
          <cell r="L321" t="str">
            <v/>
          </cell>
          <cell r="M321" t="str">
            <v/>
          </cell>
          <cell r="N321" t="str">
            <v/>
          </cell>
          <cell r="O321" t="str">
            <v/>
          </cell>
          <cell r="P321" t="str">
            <v/>
          </cell>
          <cell r="Q321" t="str">
            <v/>
          </cell>
        </row>
        <row r="322">
          <cell r="A322" t="str">
            <v>A10450</v>
          </cell>
          <cell r="B322" t="str">
            <v>A1045</v>
          </cell>
          <cell r="C322">
            <v>0</v>
          </cell>
          <cell r="D322" t="str">
            <v>A</v>
          </cell>
          <cell r="E322" t="str">
            <v>二次</v>
          </cell>
          <cell r="F322" t="str">
            <v>サンリット工業株式会社</v>
          </cell>
          <cell r="G322" t="str">
            <v>自動車関連射出成形部品生産設備導入</v>
          </cell>
          <cell r="J322" t="str">
            <v/>
          </cell>
          <cell r="K322" t="str">
            <v/>
          </cell>
          <cell r="L322" t="str">
            <v/>
          </cell>
          <cell r="M322" t="str">
            <v/>
          </cell>
          <cell r="N322" t="str">
            <v/>
          </cell>
          <cell r="O322" t="str">
            <v/>
          </cell>
          <cell r="P322" t="str">
            <v/>
          </cell>
          <cell r="Q322" t="str">
            <v/>
          </cell>
        </row>
        <row r="323">
          <cell r="A323" t="str">
            <v>A10470</v>
          </cell>
          <cell r="B323" t="str">
            <v>A1047</v>
          </cell>
          <cell r="C323">
            <v>0</v>
          </cell>
          <cell r="D323" t="str">
            <v>A</v>
          </cell>
          <cell r="E323" t="str">
            <v>二次</v>
          </cell>
          <cell r="F323" t="str">
            <v>株式会社ＮＴＮ志賀製作所</v>
          </cell>
          <cell r="G323" t="str">
            <v>鍛造部品の新製造ライン構築による国内建設機械産業の国際競争力及び事業基盤強化事業</v>
          </cell>
          <cell r="J323" t="str">
            <v/>
          </cell>
          <cell r="K323" t="str">
            <v/>
          </cell>
          <cell r="L323" t="str">
            <v/>
          </cell>
          <cell r="M323" t="str">
            <v/>
          </cell>
          <cell r="N323" t="str">
            <v/>
          </cell>
          <cell r="O323" t="str">
            <v/>
          </cell>
          <cell r="P323" t="str">
            <v/>
          </cell>
          <cell r="Q323" t="str">
            <v/>
          </cell>
        </row>
        <row r="324">
          <cell r="A324" t="str">
            <v>A10480</v>
          </cell>
          <cell r="B324" t="str">
            <v>A1048</v>
          </cell>
          <cell r="C324">
            <v>0</v>
          </cell>
          <cell r="D324" t="str">
            <v>A</v>
          </cell>
          <cell r="E324" t="str">
            <v>二次</v>
          </cell>
          <cell r="F324" t="str">
            <v>新興化学工業株式会社</v>
          </cell>
          <cell r="G324" t="str">
            <v>合成ゴムやｴﾗｽﾄﾏｰ用ｺﾝﾊﾟｳﾝﾄﾞの製造用触媒に用いる高純度ｵｷｼ三塩化ﾊﾞﾅｼﾞｳﾑの製造設備の増設</v>
          </cell>
          <cell r="J324" t="str">
            <v/>
          </cell>
          <cell r="K324" t="str">
            <v/>
          </cell>
          <cell r="L324" t="str">
            <v/>
          </cell>
          <cell r="M324" t="str">
            <v/>
          </cell>
          <cell r="N324" t="str">
            <v/>
          </cell>
          <cell r="O324" t="str">
            <v/>
          </cell>
          <cell r="P324" t="str">
            <v/>
          </cell>
          <cell r="Q324" t="str">
            <v/>
          </cell>
        </row>
        <row r="325">
          <cell r="A325" t="str">
            <v>A10530</v>
          </cell>
          <cell r="B325" t="str">
            <v>A1053</v>
          </cell>
          <cell r="C325">
            <v>0</v>
          </cell>
          <cell r="D325" t="str">
            <v>A</v>
          </cell>
          <cell r="E325" t="str">
            <v>二次</v>
          </cell>
          <cell r="F325" t="str">
            <v>光陽精機株式会社</v>
          </cell>
          <cell r="G325" t="str">
            <v>マイニング（鉱山機械）大型ダンプ用シリンダの製造設備投資</v>
          </cell>
          <cell r="J325" t="str">
            <v/>
          </cell>
          <cell r="K325" t="str">
            <v/>
          </cell>
          <cell r="L325" t="str">
            <v/>
          </cell>
          <cell r="M325" t="str">
            <v/>
          </cell>
          <cell r="N325" t="str">
            <v/>
          </cell>
          <cell r="O325" t="str">
            <v/>
          </cell>
          <cell r="P325" t="str">
            <v/>
          </cell>
          <cell r="Q325" t="str">
            <v/>
          </cell>
        </row>
        <row r="326">
          <cell r="A326" t="str">
            <v>A10550</v>
          </cell>
          <cell r="B326" t="str">
            <v>A1055</v>
          </cell>
          <cell r="C326">
            <v>0</v>
          </cell>
          <cell r="D326" t="str">
            <v>A</v>
          </cell>
          <cell r="E326" t="str">
            <v>二次</v>
          </cell>
          <cell r="F326" t="str">
            <v>太陽誘電株式会社</v>
          </cell>
          <cell r="G326" t="str">
            <v>拡大する高機能携帯電話市場分野の獲得に向けた先端パワーインダクタ「MCOIL®（エムコイル）」増産体制構築事業</v>
          </cell>
          <cell r="J326" t="str">
            <v/>
          </cell>
          <cell r="K326" t="str">
            <v/>
          </cell>
          <cell r="L326" t="str">
            <v/>
          </cell>
          <cell r="M326" t="str">
            <v/>
          </cell>
          <cell r="N326" t="str">
            <v/>
          </cell>
          <cell r="O326" t="str">
            <v/>
          </cell>
          <cell r="P326" t="str">
            <v/>
          </cell>
          <cell r="Q326" t="str">
            <v/>
          </cell>
        </row>
        <row r="327">
          <cell r="A327" t="str">
            <v>A10560</v>
          </cell>
          <cell r="B327" t="str">
            <v>A1056</v>
          </cell>
          <cell r="C327">
            <v>0</v>
          </cell>
          <cell r="D327" t="str">
            <v>A</v>
          </cell>
          <cell r="E327" t="str">
            <v>二次</v>
          </cell>
          <cell r="F327" t="str">
            <v>株式会社佐藤製作所</v>
          </cell>
          <cell r="G327" t="str">
            <v>ディーゼルエンジン用グロープラグ部品製造設備増設事業</v>
          </cell>
          <cell r="J327">
            <v>41173</v>
          </cell>
          <cell r="K327" t="str">
            <v>事務局</v>
          </cell>
          <cell r="L327" t="str">
            <v>中田</v>
          </cell>
          <cell r="M327" t="str">
            <v>梶野</v>
          </cell>
          <cell r="N327" t="str">
            <v/>
          </cell>
          <cell r="O327" t="str">
            <v/>
          </cell>
          <cell r="P327" t="str">
            <v/>
          </cell>
          <cell r="Q327" t="str">
            <v/>
          </cell>
        </row>
        <row r="328">
          <cell r="A328" t="str">
            <v>A10570</v>
          </cell>
          <cell r="B328" t="str">
            <v>A1057</v>
          </cell>
          <cell r="C328">
            <v>0</v>
          </cell>
          <cell r="D328" t="str">
            <v>A</v>
          </cell>
          <cell r="E328" t="str">
            <v>二次</v>
          </cell>
          <cell r="F328" t="str">
            <v>株式会社　富田製作所</v>
          </cell>
          <cell r="G328" t="str">
            <v>厚板成形曲げ加工の大型プレス機増設</v>
          </cell>
          <cell r="J328" t="str">
            <v/>
          </cell>
          <cell r="K328" t="str">
            <v/>
          </cell>
          <cell r="L328" t="str">
            <v/>
          </cell>
          <cell r="M328" t="str">
            <v/>
          </cell>
          <cell r="N328" t="str">
            <v/>
          </cell>
          <cell r="O328" t="str">
            <v/>
          </cell>
          <cell r="P328" t="str">
            <v/>
          </cell>
          <cell r="Q328" t="str">
            <v/>
          </cell>
        </row>
        <row r="329">
          <cell r="A329" t="str">
            <v>A10580</v>
          </cell>
          <cell r="B329" t="str">
            <v>A1058</v>
          </cell>
          <cell r="C329">
            <v>0</v>
          </cell>
          <cell r="D329" t="str">
            <v>A</v>
          </cell>
          <cell r="E329" t="str">
            <v>二次</v>
          </cell>
          <cell r="F329" t="str">
            <v>東郷メディキット株式会社</v>
          </cell>
          <cell r="G329" t="str">
            <v>人工透析用・静脈用留置針の針製造設備の設置及び滅菌工程設備の設置</v>
          </cell>
          <cell r="J329" t="str">
            <v/>
          </cell>
          <cell r="K329" t="str">
            <v/>
          </cell>
          <cell r="L329" t="str">
            <v/>
          </cell>
          <cell r="M329" t="str">
            <v/>
          </cell>
          <cell r="N329" t="str">
            <v/>
          </cell>
          <cell r="O329" t="str">
            <v/>
          </cell>
          <cell r="P329" t="str">
            <v/>
          </cell>
          <cell r="Q329" t="str">
            <v/>
          </cell>
        </row>
        <row r="330">
          <cell r="A330" t="str">
            <v>A10590</v>
          </cell>
          <cell r="B330" t="str">
            <v>A1059</v>
          </cell>
          <cell r="C330">
            <v>0</v>
          </cell>
          <cell r="D330" t="str">
            <v>A</v>
          </cell>
          <cell r="E330" t="str">
            <v>二次</v>
          </cell>
          <cell r="F330" t="str">
            <v>ジェイ・エス・ティ電子工業株式会社</v>
          </cell>
          <cell r="G330" t="str">
            <v>ジェイ・エス・ティ電子工業(株)院庄新棟増築</v>
          </cell>
          <cell r="J330" t="str">
            <v/>
          </cell>
          <cell r="K330" t="str">
            <v/>
          </cell>
          <cell r="L330" t="str">
            <v/>
          </cell>
          <cell r="M330" t="str">
            <v/>
          </cell>
          <cell r="N330" t="str">
            <v/>
          </cell>
          <cell r="O330" t="str">
            <v/>
          </cell>
          <cell r="P330" t="str">
            <v/>
          </cell>
          <cell r="Q330" t="str">
            <v/>
          </cell>
        </row>
        <row r="331">
          <cell r="A331" t="str">
            <v>A10591</v>
          </cell>
          <cell r="B331" t="str">
            <v>A1059</v>
          </cell>
          <cell r="C331">
            <v>1</v>
          </cell>
          <cell r="D331" t="str">
            <v>A</v>
          </cell>
          <cell r="E331" t="str">
            <v>二次</v>
          </cell>
          <cell r="F331" t="str">
            <v>日本圧着端子製造株式会社</v>
          </cell>
          <cell r="G331" t="str">
            <v>ジェイ・エス・ティ電子工業(株)院庄新棟増築</v>
          </cell>
          <cell r="J331" t="str">
            <v/>
          </cell>
          <cell r="K331" t="str">
            <v/>
          </cell>
          <cell r="L331" t="str">
            <v/>
          </cell>
          <cell r="M331" t="str">
            <v/>
          </cell>
          <cell r="N331" t="str">
            <v/>
          </cell>
          <cell r="O331" t="str">
            <v/>
          </cell>
          <cell r="P331" t="str">
            <v/>
          </cell>
          <cell r="Q331" t="str">
            <v/>
          </cell>
        </row>
        <row r="332">
          <cell r="A332" t="str">
            <v>A10600</v>
          </cell>
          <cell r="B332" t="str">
            <v>A1060</v>
          </cell>
          <cell r="C332">
            <v>0</v>
          </cell>
          <cell r="D332" t="str">
            <v>A</v>
          </cell>
          <cell r="E332" t="str">
            <v>二次</v>
          </cell>
          <cell r="F332" t="str">
            <v>日本鋳造株式会社</v>
          </cell>
          <cell r="G332" t="str">
            <v>鉱物資源開発・採掘用超大型鉱山機械の基幹部品供給基地建設</v>
          </cell>
          <cell r="J332" t="str">
            <v/>
          </cell>
          <cell r="K332" t="str">
            <v/>
          </cell>
          <cell r="L332" t="str">
            <v/>
          </cell>
          <cell r="M332" t="str">
            <v/>
          </cell>
          <cell r="N332" t="str">
            <v/>
          </cell>
          <cell r="O332" t="str">
            <v/>
          </cell>
          <cell r="P332" t="str">
            <v/>
          </cell>
          <cell r="Q332" t="str">
            <v/>
          </cell>
        </row>
        <row r="333">
          <cell r="A333" t="str">
            <v>A10620</v>
          </cell>
          <cell r="B333" t="str">
            <v>A1062</v>
          </cell>
          <cell r="C333">
            <v>0</v>
          </cell>
          <cell r="D333" t="str">
            <v>A</v>
          </cell>
          <cell r="E333" t="str">
            <v>二次</v>
          </cell>
          <cell r="F333" t="str">
            <v>三菱樹脂株式会社</v>
          </cell>
          <cell r="G333" t="str">
            <v>アルミナ繊維製造設備の部分増強</v>
          </cell>
          <cell r="J333" t="str">
            <v/>
          </cell>
          <cell r="K333" t="str">
            <v/>
          </cell>
          <cell r="L333" t="str">
            <v/>
          </cell>
          <cell r="M333" t="str">
            <v/>
          </cell>
          <cell r="N333" t="str">
            <v/>
          </cell>
          <cell r="O333" t="str">
            <v/>
          </cell>
          <cell r="P333" t="str">
            <v/>
          </cell>
          <cell r="Q333" t="str">
            <v/>
          </cell>
        </row>
        <row r="334">
          <cell r="A334" t="str">
            <v>A10621</v>
          </cell>
          <cell r="B334" t="str">
            <v>A1062</v>
          </cell>
          <cell r="C334">
            <v>1</v>
          </cell>
          <cell r="D334" t="str">
            <v>A</v>
          </cell>
          <cell r="E334" t="str">
            <v>二次</v>
          </cell>
          <cell r="F334" t="str">
            <v>三菱化学ハイテクニカ株式会社</v>
          </cell>
          <cell r="G334" t="str">
            <v>アルミナ繊維製造設備の部分増強</v>
          </cell>
          <cell r="J334" t="str">
            <v/>
          </cell>
          <cell r="K334" t="str">
            <v/>
          </cell>
          <cell r="L334" t="str">
            <v/>
          </cell>
          <cell r="M334" t="str">
            <v/>
          </cell>
          <cell r="N334" t="str">
            <v/>
          </cell>
          <cell r="O334" t="str">
            <v/>
          </cell>
          <cell r="P334" t="str">
            <v/>
          </cell>
          <cell r="Q334" t="str">
            <v/>
          </cell>
        </row>
        <row r="335">
          <cell r="A335" t="str">
            <v>A10622</v>
          </cell>
          <cell r="B335" t="str">
            <v>A1062</v>
          </cell>
          <cell r="C335">
            <v>2</v>
          </cell>
          <cell r="D335" t="str">
            <v>A</v>
          </cell>
          <cell r="E335" t="str">
            <v>二次</v>
          </cell>
          <cell r="F335" t="str">
            <v>三菱化学エンジニアリング株式会社</v>
          </cell>
          <cell r="G335" t="str">
            <v>アルミナ繊維製造設備の部分増強</v>
          </cell>
          <cell r="J335" t="str">
            <v/>
          </cell>
          <cell r="K335" t="str">
            <v/>
          </cell>
          <cell r="L335" t="str">
            <v/>
          </cell>
          <cell r="M335" t="str">
            <v/>
          </cell>
          <cell r="N335" t="str">
            <v/>
          </cell>
          <cell r="O335" t="str">
            <v/>
          </cell>
          <cell r="P335" t="str">
            <v/>
          </cell>
          <cell r="Q335" t="str">
            <v/>
          </cell>
        </row>
        <row r="336">
          <cell r="A336" t="str">
            <v>A10623</v>
          </cell>
          <cell r="B336" t="str">
            <v>A1062</v>
          </cell>
          <cell r="C336">
            <v>3</v>
          </cell>
          <cell r="D336" t="str">
            <v>A</v>
          </cell>
          <cell r="E336" t="str">
            <v>二次</v>
          </cell>
          <cell r="F336" t="str">
            <v>ダイヤ資材株式会社</v>
          </cell>
          <cell r="G336" t="str">
            <v>アルミナ繊維製造設備の部分増強</v>
          </cell>
          <cell r="J336" t="str">
            <v/>
          </cell>
          <cell r="K336" t="str">
            <v/>
          </cell>
          <cell r="L336" t="str">
            <v/>
          </cell>
          <cell r="M336" t="str">
            <v/>
          </cell>
          <cell r="N336" t="str">
            <v/>
          </cell>
          <cell r="O336" t="str">
            <v/>
          </cell>
          <cell r="P336" t="str">
            <v/>
          </cell>
          <cell r="Q336" t="str">
            <v/>
          </cell>
        </row>
        <row r="337">
          <cell r="A337" t="str">
            <v>A10630</v>
          </cell>
          <cell r="B337" t="str">
            <v>A1063</v>
          </cell>
          <cell r="C337">
            <v>0</v>
          </cell>
          <cell r="D337" t="str">
            <v>A</v>
          </cell>
          <cell r="E337" t="str">
            <v>二次</v>
          </cell>
          <cell r="F337" t="str">
            <v>アイシン東北株式会社</v>
          </cell>
          <cell r="G337" t="str">
            <v>ハイブリット自動車（エコカー）用シート（座席）部品生産ライン設備の新設</v>
          </cell>
          <cell r="J337" t="str">
            <v/>
          </cell>
          <cell r="K337" t="str">
            <v/>
          </cell>
          <cell r="L337" t="str">
            <v/>
          </cell>
          <cell r="M337" t="str">
            <v/>
          </cell>
          <cell r="N337" t="str">
            <v/>
          </cell>
          <cell r="O337" t="str">
            <v/>
          </cell>
          <cell r="P337" t="str">
            <v/>
          </cell>
          <cell r="Q337" t="str">
            <v/>
          </cell>
        </row>
        <row r="338">
          <cell r="A338" t="str">
            <v>A10640</v>
          </cell>
          <cell r="B338" t="str">
            <v>A1064</v>
          </cell>
          <cell r="C338">
            <v>0</v>
          </cell>
          <cell r="D338" t="str">
            <v>A</v>
          </cell>
          <cell r="E338" t="str">
            <v>二次</v>
          </cell>
          <cell r="F338" t="str">
            <v>トーフレ株式会社</v>
          </cell>
          <cell r="G338" t="str">
            <v>国内インフラ向けフレキシブルチューブ製造事業（生産拠点分散化と安定供給）</v>
          </cell>
          <cell r="J338" t="str">
            <v/>
          </cell>
          <cell r="K338" t="str">
            <v/>
          </cell>
          <cell r="L338" t="str">
            <v/>
          </cell>
          <cell r="M338" t="str">
            <v/>
          </cell>
          <cell r="N338" t="str">
            <v/>
          </cell>
          <cell r="O338" t="str">
            <v/>
          </cell>
          <cell r="P338" t="str">
            <v/>
          </cell>
          <cell r="Q338" t="str">
            <v/>
          </cell>
        </row>
        <row r="339">
          <cell r="A339" t="str">
            <v>A10670</v>
          </cell>
          <cell r="B339" t="str">
            <v>A1067</v>
          </cell>
          <cell r="C339">
            <v>0</v>
          </cell>
          <cell r="D339" t="str">
            <v>A</v>
          </cell>
          <cell r="E339" t="str">
            <v>二次</v>
          </cell>
          <cell r="F339" t="str">
            <v>株式会社浅田可鍛鋳鉄所</v>
          </cell>
          <cell r="G339" t="str">
            <v>サプライチェーン確保・強化のための自動車向け中核鋳鉄部品製造ラインの新設</v>
          </cell>
          <cell r="J339" t="str">
            <v/>
          </cell>
          <cell r="K339" t="str">
            <v/>
          </cell>
          <cell r="L339" t="str">
            <v/>
          </cell>
          <cell r="M339" t="str">
            <v/>
          </cell>
          <cell r="N339" t="str">
            <v/>
          </cell>
          <cell r="O339" t="str">
            <v/>
          </cell>
          <cell r="P339" t="str">
            <v/>
          </cell>
          <cell r="Q339" t="str">
            <v/>
          </cell>
        </row>
        <row r="340">
          <cell r="A340" t="str">
            <v>A10680</v>
          </cell>
          <cell r="B340" t="str">
            <v>A1068</v>
          </cell>
          <cell r="C340">
            <v>0</v>
          </cell>
          <cell r="D340" t="str">
            <v>A</v>
          </cell>
          <cell r="E340" t="str">
            <v>二次</v>
          </cell>
          <cell r="F340" t="str">
            <v xml:space="preserve">高周波鋳造株式会社 </v>
          </cell>
          <cell r="G340" t="str">
            <v>非代替鋳物部品の製造能力増強投資計画</v>
          </cell>
          <cell r="J340" t="str">
            <v/>
          </cell>
          <cell r="K340" t="str">
            <v/>
          </cell>
          <cell r="L340" t="str">
            <v/>
          </cell>
          <cell r="M340" t="str">
            <v/>
          </cell>
          <cell r="N340" t="str">
            <v/>
          </cell>
          <cell r="O340" t="str">
            <v/>
          </cell>
          <cell r="P340" t="str">
            <v/>
          </cell>
          <cell r="Q340" t="str">
            <v/>
          </cell>
        </row>
        <row r="341">
          <cell r="A341" t="str">
            <v>A10710</v>
          </cell>
          <cell r="B341" t="str">
            <v>A1071</v>
          </cell>
          <cell r="C341">
            <v>0</v>
          </cell>
          <cell r="D341" t="str">
            <v>A</v>
          </cell>
          <cell r="E341" t="str">
            <v>二次</v>
          </cell>
          <cell r="F341" t="str">
            <v>株式会社水野鉄工所</v>
          </cell>
          <cell r="G341" t="str">
            <v>Ｂ７８７の量産びＢ７７７増産対応の専用機及びﾁﾀﾝ材加工用ＦＭＳラインの構築で航空機部品製造に於ける国際競争力の確保。</v>
          </cell>
          <cell r="J341" t="str">
            <v/>
          </cell>
          <cell r="K341" t="str">
            <v/>
          </cell>
          <cell r="L341" t="str">
            <v/>
          </cell>
          <cell r="M341" t="str">
            <v/>
          </cell>
          <cell r="N341" t="str">
            <v/>
          </cell>
          <cell r="O341" t="str">
            <v/>
          </cell>
          <cell r="P341" t="str">
            <v/>
          </cell>
          <cell r="Q341" t="str">
            <v/>
          </cell>
        </row>
        <row r="342">
          <cell r="A342" t="str">
            <v>A10750</v>
          </cell>
          <cell r="B342" t="str">
            <v>A1075</v>
          </cell>
          <cell r="C342">
            <v>0</v>
          </cell>
          <cell r="D342" t="str">
            <v>A</v>
          </cell>
          <cell r="E342" t="str">
            <v>二次</v>
          </cell>
          <cell r="F342" t="str">
            <v>株式会社プロセス・ラボ・ミクロン</v>
          </cell>
          <cell r="G342" t="str">
            <v>電子回路実装用ﾒﾀﾙﾏｽｸの開発・製造</v>
          </cell>
          <cell r="J342" t="str">
            <v/>
          </cell>
          <cell r="K342" t="str">
            <v/>
          </cell>
          <cell r="L342" t="str">
            <v/>
          </cell>
          <cell r="M342" t="str">
            <v/>
          </cell>
          <cell r="N342" t="str">
            <v/>
          </cell>
          <cell r="O342" t="str">
            <v/>
          </cell>
          <cell r="P342" t="str">
            <v/>
          </cell>
          <cell r="Q342" t="str">
            <v/>
          </cell>
        </row>
        <row r="343">
          <cell r="A343" t="str">
            <v>A10751</v>
          </cell>
          <cell r="B343" t="str">
            <v>A1075</v>
          </cell>
          <cell r="C343">
            <v>1</v>
          </cell>
          <cell r="D343" t="str">
            <v>A</v>
          </cell>
          <cell r="E343" t="str">
            <v>二次</v>
          </cell>
          <cell r="F343" t="str">
            <v>ぐんぎんリース株式会社</v>
          </cell>
          <cell r="G343" t="str">
            <v>電子回路実装用ﾒﾀﾙﾏｽｸの開発・製造</v>
          </cell>
          <cell r="J343" t="str">
            <v/>
          </cell>
          <cell r="K343" t="str">
            <v/>
          </cell>
          <cell r="L343" t="str">
            <v/>
          </cell>
          <cell r="M343" t="str">
            <v/>
          </cell>
          <cell r="N343" t="str">
            <v/>
          </cell>
          <cell r="O343" t="str">
            <v/>
          </cell>
          <cell r="P343" t="str">
            <v/>
          </cell>
          <cell r="Q343" t="str">
            <v/>
          </cell>
        </row>
        <row r="344">
          <cell r="A344" t="str">
            <v>A10760</v>
          </cell>
          <cell r="B344" t="str">
            <v>A1076</v>
          </cell>
          <cell r="C344">
            <v>0</v>
          </cell>
          <cell r="D344" t="str">
            <v>A</v>
          </cell>
          <cell r="E344" t="str">
            <v>二次</v>
          </cell>
          <cell r="F344" t="str">
            <v>ジヤトコ株式会社</v>
          </cell>
          <cell r="G344" t="str">
            <v>自動車用ＣＶＴの生産事業</v>
          </cell>
          <cell r="J344" t="str">
            <v/>
          </cell>
          <cell r="K344" t="str">
            <v/>
          </cell>
          <cell r="L344" t="str">
            <v/>
          </cell>
          <cell r="M344" t="str">
            <v/>
          </cell>
          <cell r="N344" t="str">
            <v/>
          </cell>
          <cell r="O344" t="str">
            <v/>
          </cell>
          <cell r="P344" t="str">
            <v/>
          </cell>
          <cell r="Q344" t="str">
            <v/>
          </cell>
        </row>
        <row r="345">
          <cell r="A345" t="str">
            <v>A10780</v>
          </cell>
          <cell r="B345" t="str">
            <v>A1078</v>
          </cell>
          <cell r="C345">
            <v>0</v>
          </cell>
          <cell r="D345" t="str">
            <v>A</v>
          </cell>
          <cell r="E345" t="str">
            <v>二次</v>
          </cell>
          <cell r="F345" t="str">
            <v>旭硝子株式会社</v>
          </cell>
          <cell r="G345" t="str">
            <v>国内フッ素化学製品サプライチェーン維持・強化のための原料複線化</v>
          </cell>
          <cell r="J345" t="str">
            <v/>
          </cell>
          <cell r="K345" t="str">
            <v/>
          </cell>
          <cell r="L345" t="str">
            <v/>
          </cell>
          <cell r="M345" t="str">
            <v/>
          </cell>
          <cell r="N345" t="str">
            <v/>
          </cell>
          <cell r="O345" t="str">
            <v/>
          </cell>
          <cell r="P345" t="str">
            <v/>
          </cell>
          <cell r="Q345" t="str">
            <v/>
          </cell>
        </row>
        <row r="346">
          <cell r="A346" t="str">
            <v>A10790</v>
          </cell>
          <cell r="B346" t="str">
            <v>A1079</v>
          </cell>
          <cell r="C346">
            <v>0</v>
          </cell>
          <cell r="D346" t="str">
            <v>A</v>
          </cell>
          <cell r="E346" t="str">
            <v>二次</v>
          </cell>
          <cell r="F346" t="str">
            <v>昭和電気鋳鋼株式会社</v>
          </cell>
          <cell r="G346" t="str">
            <v>復興のインフラ整備に係わるものを含む建設機械、解体機械、浚渫機械、輸送機械、橋梁の排水桝部品等のサプライチェーンの強化並びに雇用の拡大、及び品質向上のための設備新設事業</v>
          </cell>
          <cell r="J346" t="str">
            <v/>
          </cell>
          <cell r="K346" t="str">
            <v/>
          </cell>
          <cell r="L346" t="str">
            <v/>
          </cell>
          <cell r="M346" t="str">
            <v/>
          </cell>
          <cell r="N346" t="str">
            <v/>
          </cell>
          <cell r="O346" t="str">
            <v/>
          </cell>
          <cell r="P346" t="str">
            <v/>
          </cell>
          <cell r="Q346" t="str">
            <v/>
          </cell>
        </row>
        <row r="347">
          <cell r="A347" t="str">
            <v>A10800</v>
          </cell>
          <cell r="B347" t="str">
            <v>A1080</v>
          </cell>
          <cell r="C347">
            <v>0</v>
          </cell>
          <cell r="D347" t="str">
            <v>A</v>
          </cell>
          <cell r="E347" t="str">
            <v>二次</v>
          </cell>
          <cell r="F347" t="str">
            <v>川崎重工業株式会社</v>
          </cell>
          <cell r="G347" t="str">
            <v>油圧ショベル用コアパーツ及びコントロールバルブを製造するための設備を導入する事業。</v>
          </cell>
          <cell r="J347" t="str">
            <v/>
          </cell>
          <cell r="K347" t="str">
            <v/>
          </cell>
          <cell r="L347" t="str">
            <v/>
          </cell>
          <cell r="M347" t="str">
            <v/>
          </cell>
          <cell r="N347" t="str">
            <v/>
          </cell>
          <cell r="O347" t="str">
            <v/>
          </cell>
          <cell r="P347" t="str">
            <v/>
          </cell>
          <cell r="Q347" t="str">
            <v/>
          </cell>
        </row>
        <row r="348">
          <cell r="A348" t="str">
            <v>A10820</v>
          </cell>
          <cell r="B348" t="str">
            <v>A1082</v>
          </cell>
          <cell r="C348">
            <v>0</v>
          </cell>
          <cell r="D348" t="str">
            <v>A</v>
          </cell>
          <cell r="E348" t="str">
            <v>二次</v>
          </cell>
          <cell r="F348" t="str">
            <v>滋賀シミズ精工株式会社</v>
          </cell>
          <cell r="G348"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J348" t="str">
            <v/>
          </cell>
          <cell r="K348" t="str">
            <v/>
          </cell>
          <cell r="L348" t="str">
            <v/>
          </cell>
          <cell r="M348" t="str">
            <v/>
          </cell>
          <cell r="N348" t="str">
            <v/>
          </cell>
          <cell r="O348" t="str">
            <v/>
          </cell>
          <cell r="P348" t="str">
            <v/>
          </cell>
          <cell r="Q348" t="str">
            <v/>
          </cell>
        </row>
        <row r="349">
          <cell r="A349" t="str">
            <v>A10830</v>
          </cell>
          <cell r="B349" t="str">
            <v>A1083</v>
          </cell>
          <cell r="C349">
            <v>0</v>
          </cell>
          <cell r="D349" t="str">
            <v>A</v>
          </cell>
          <cell r="E349" t="str">
            <v>二次</v>
          </cell>
          <cell r="F349" t="str">
            <v>株式会社　中央機械製作所</v>
          </cell>
          <cell r="G349" t="str">
            <v>国内成長産業である先端分野の溶接ロボット・ウエハ搬送ロボット部品の安定供給と拡大を図るための新拠点設立（神戸工場建設）</v>
          </cell>
          <cell r="J349" t="str">
            <v/>
          </cell>
          <cell r="K349" t="str">
            <v/>
          </cell>
          <cell r="L349" t="str">
            <v/>
          </cell>
          <cell r="M349" t="str">
            <v/>
          </cell>
          <cell r="N349" t="str">
            <v/>
          </cell>
          <cell r="O349" t="str">
            <v/>
          </cell>
          <cell r="P349" t="str">
            <v/>
          </cell>
          <cell r="Q349" t="str">
            <v/>
          </cell>
        </row>
        <row r="350">
          <cell r="A350" t="str">
            <v>A10840</v>
          </cell>
          <cell r="B350" t="str">
            <v>A1084</v>
          </cell>
          <cell r="C350">
            <v>0</v>
          </cell>
          <cell r="D350" t="str">
            <v>A</v>
          </cell>
          <cell r="E350" t="str">
            <v>二次</v>
          </cell>
          <cell r="F350" t="str">
            <v>清峰金属工業株式会社</v>
          </cell>
          <cell r="G350" t="str">
            <v>リフロー3層めっき設備導入事業</v>
          </cell>
          <cell r="J350" t="str">
            <v/>
          </cell>
          <cell r="K350" t="str">
            <v/>
          </cell>
          <cell r="L350" t="str">
            <v/>
          </cell>
          <cell r="M350" t="str">
            <v/>
          </cell>
          <cell r="N350" t="str">
            <v/>
          </cell>
          <cell r="O350" t="str">
            <v/>
          </cell>
          <cell r="P350" t="str">
            <v/>
          </cell>
          <cell r="Q350" t="str">
            <v/>
          </cell>
        </row>
        <row r="351">
          <cell r="A351" t="str">
            <v>A10880</v>
          </cell>
          <cell r="B351" t="str">
            <v>A1088</v>
          </cell>
          <cell r="C351">
            <v>0</v>
          </cell>
          <cell r="D351" t="str">
            <v>A</v>
          </cell>
          <cell r="E351" t="str">
            <v>二次</v>
          </cell>
          <cell r="F351" t="str">
            <v>クラスターテクノロジー株式会社</v>
          </cell>
          <cell r="G351" t="str">
            <v>独自複合樹脂材料技術によるデジタルカメラ重要部材及び屋内配電盤用碍子等の製造ライン複線化と増産に対応するための設備新設</v>
          </cell>
          <cell r="J351" t="str">
            <v/>
          </cell>
          <cell r="K351" t="str">
            <v/>
          </cell>
          <cell r="L351" t="str">
            <v/>
          </cell>
          <cell r="M351" t="str">
            <v/>
          </cell>
          <cell r="N351" t="str">
            <v/>
          </cell>
          <cell r="O351" t="str">
            <v/>
          </cell>
          <cell r="P351" t="str">
            <v/>
          </cell>
          <cell r="Q351" t="str">
            <v/>
          </cell>
        </row>
        <row r="352">
          <cell r="A352" t="str">
            <v>A10910</v>
          </cell>
          <cell r="B352" t="str">
            <v>A1091</v>
          </cell>
          <cell r="C352">
            <v>0</v>
          </cell>
          <cell r="D352" t="str">
            <v>A</v>
          </cell>
          <cell r="E352" t="str">
            <v>二次</v>
          </cell>
          <cell r="F352" t="str">
            <v>株式会社オータマ</v>
          </cell>
          <cell r="G352" t="str">
            <v>高性能磁気シールド部品製造拠点の分散化と市場安定供給のための工場建設計画</v>
          </cell>
          <cell r="J352" t="str">
            <v/>
          </cell>
          <cell r="K352" t="str">
            <v/>
          </cell>
          <cell r="L352" t="str">
            <v/>
          </cell>
          <cell r="M352" t="str">
            <v/>
          </cell>
          <cell r="N352" t="str">
            <v/>
          </cell>
          <cell r="O352" t="str">
            <v/>
          </cell>
          <cell r="P352" t="str">
            <v/>
          </cell>
          <cell r="Q352" t="str">
            <v/>
          </cell>
        </row>
        <row r="353">
          <cell r="A353" t="str">
            <v>A10980</v>
          </cell>
          <cell r="B353" t="str">
            <v>A1098</v>
          </cell>
          <cell r="C353">
            <v>0</v>
          </cell>
          <cell r="D353" t="str">
            <v>A</v>
          </cell>
          <cell r="E353" t="str">
            <v>二次</v>
          </cell>
          <cell r="F353" t="str">
            <v>日本無機化学工業株式会社</v>
          </cell>
          <cell r="G353" t="str">
            <v>ﾓﾘﾌﾞﾃﾞﾝ酸ｱﾝﾓﾆｳﾑ製造の改善</v>
          </cell>
          <cell r="J353" t="str">
            <v/>
          </cell>
          <cell r="K353" t="str">
            <v/>
          </cell>
          <cell r="L353" t="str">
            <v/>
          </cell>
          <cell r="M353" t="str">
            <v/>
          </cell>
          <cell r="N353" t="str">
            <v/>
          </cell>
          <cell r="O353" t="str">
            <v/>
          </cell>
          <cell r="P353" t="str">
            <v/>
          </cell>
          <cell r="Q353" t="str">
            <v/>
          </cell>
        </row>
        <row r="354">
          <cell r="A354" t="str">
            <v>A11030</v>
          </cell>
          <cell r="B354" t="str">
            <v>A1103</v>
          </cell>
          <cell r="C354">
            <v>0</v>
          </cell>
          <cell r="D354" t="str">
            <v>A</v>
          </cell>
          <cell r="E354" t="str">
            <v>二次</v>
          </cell>
          <cell r="F354" t="str">
            <v>カツヤマファインテック株式会社</v>
          </cell>
          <cell r="G354" t="str">
            <v>重要保安部品であるショルダー・アジャスターの複線化要請への対応及び国内生産維持・拡大への対応</v>
          </cell>
          <cell r="J354" t="str">
            <v/>
          </cell>
          <cell r="K354" t="str">
            <v/>
          </cell>
          <cell r="L354" t="str">
            <v/>
          </cell>
          <cell r="M354" t="str">
            <v/>
          </cell>
          <cell r="N354" t="str">
            <v/>
          </cell>
          <cell r="O354" t="str">
            <v/>
          </cell>
          <cell r="P354" t="str">
            <v/>
          </cell>
          <cell r="Q354" t="str">
            <v/>
          </cell>
        </row>
        <row r="355">
          <cell r="A355" t="str">
            <v>A11040</v>
          </cell>
          <cell r="B355" t="str">
            <v>A1104</v>
          </cell>
          <cell r="C355">
            <v>0</v>
          </cell>
          <cell r="D355" t="str">
            <v>A</v>
          </cell>
          <cell r="E355" t="str">
            <v>二次</v>
          </cell>
          <cell r="F355" t="str">
            <v>昭和タイタニウム株式会社</v>
          </cell>
          <cell r="G355" t="str">
            <v>次世代情報通信機器向けコンデンサの競争力強化に貢献する電子材料</v>
          </cell>
          <cell r="J355" t="str">
            <v/>
          </cell>
          <cell r="K355" t="str">
            <v/>
          </cell>
          <cell r="L355" t="str">
            <v/>
          </cell>
          <cell r="M355" t="str">
            <v/>
          </cell>
          <cell r="N355" t="str">
            <v/>
          </cell>
          <cell r="O355" t="str">
            <v/>
          </cell>
          <cell r="P355" t="str">
            <v/>
          </cell>
          <cell r="Q355" t="str">
            <v/>
          </cell>
        </row>
        <row r="356">
          <cell r="A356" t="str">
            <v>A11050</v>
          </cell>
          <cell r="B356" t="str">
            <v>A1105</v>
          </cell>
          <cell r="C356">
            <v>0</v>
          </cell>
          <cell r="D356" t="str">
            <v>A</v>
          </cell>
          <cell r="E356" t="str">
            <v>二次</v>
          </cell>
          <cell r="F356" t="str">
            <v>尾張精機株式会社</v>
          </cell>
          <cell r="G356" t="str">
            <v>分散化、複線化対応メッシュベルト式連続熱処理炉設置工事</v>
          </cell>
          <cell r="J356" t="str">
            <v/>
          </cell>
          <cell r="K356" t="str">
            <v/>
          </cell>
          <cell r="L356" t="str">
            <v/>
          </cell>
          <cell r="M356" t="str">
            <v/>
          </cell>
          <cell r="N356" t="str">
            <v/>
          </cell>
          <cell r="O356" t="str">
            <v/>
          </cell>
          <cell r="P356" t="str">
            <v/>
          </cell>
          <cell r="Q356" t="str">
            <v/>
          </cell>
        </row>
        <row r="357">
          <cell r="A357" t="str">
            <v>A11080</v>
          </cell>
          <cell r="B357" t="str">
            <v>A1108</v>
          </cell>
          <cell r="C357">
            <v>0</v>
          </cell>
          <cell r="D357" t="str">
            <v>A</v>
          </cell>
          <cell r="E357" t="str">
            <v>二次</v>
          </cell>
          <cell r="F357" t="str">
            <v>臼井国際産業株式会社</v>
          </cell>
          <cell r="G357" t="str">
            <v>デイーゼルエンジン用燃料噴射管の低価格高圧化対応</v>
          </cell>
          <cell r="J357" t="str">
            <v/>
          </cell>
          <cell r="K357" t="str">
            <v/>
          </cell>
          <cell r="L357" t="str">
            <v/>
          </cell>
          <cell r="M357" t="str">
            <v/>
          </cell>
          <cell r="N357" t="str">
            <v/>
          </cell>
          <cell r="O357" t="str">
            <v/>
          </cell>
          <cell r="P357" t="str">
            <v/>
          </cell>
          <cell r="Q357" t="str">
            <v/>
          </cell>
        </row>
        <row r="358">
          <cell r="A358" t="str">
            <v>A11100</v>
          </cell>
          <cell r="B358" t="str">
            <v>A1110</v>
          </cell>
          <cell r="C358">
            <v>0</v>
          </cell>
          <cell r="D358" t="str">
            <v>A</v>
          </cell>
          <cell r="E358" t="str">
            <v>二次</v>
          </cell>
          <cell r="F358" t="str">
            <v>今井航空機器工業株式会社</v>
          </cell>
          <cell r="G358" t="str">
            <v>次世代中型旅客機（ボーイング７８７）大型構造部品生産工場の新設</v>
          </cell>
          <cell r="J358" t="str">
            <v/>
          </cell>
          <cell r="K358" t="str">
            <v/>
          </cell>
          <cell r="L358" t="str">
            <v/>
          </cell>
          <cell r="M358" t="str">
            <v/>
          </cell>
          <cell r="N358" t="str">
            <v/>
          </cell>
          <cell r="O358" t="str">
            <v/>
          </cell>
          <cell r="P358" t="str">
            <v/>
          </cell>
          <cell r="Q358" t="str">
            <v/>
          </cell>
        </row>
        <row r="359">
          <cell r="A359" t="str">
            <v>A11110</v>
          </cell>
          <cell r="B359" t="str">
            <v>A1111</v>
          </cell>
          <cell r="C359">
            <v>0</v>
          </cell>
          <cell r="D359" t="str">
            <v>A</v>
          </cell>
          <cell r="E359" t="str">
            <v>二次</v>
          </cell>
          <cell r="F359" t="str">
            <v>日本新金属株式会社</v>
          </cell>
          <cell r="G359" t="str">
            <v>微粒炭化タングステン粉末増産設備工事</v>
          </cell>
          <cell r="J359" t="str">
            <v/>
          </cell>
          <cell r="K359" t="str">
            <v/>
          </cell>
          <cell r="L359" t="str">
            <v/>
          </cell>
          <cell r="M359" t="str">
            <v/>
          </cell>
          <cell r="N359" t="str">
            <v/>
          </cell>
          <cell r="O359" t="str">
            <v/>
          </cell>
          <cell r="P359" t="str">
            <v/>
          </cell>
          <cell r="Q359" t="str">
            <v/>
          </cell>
        </row>
        <row r="360">
          <cell r="A360" t="str">
            <v>A11130</v>
          </cell>
          <cell r="B360" t="str">
            <v>A1113</v>
          </cell>
          <cell r="C360">
            <v>0</v>
          </cell>
          <cell r="D360" t="str">
            <v>A</v>
          </cell>
          <cell r="E360" t="str">
            <v>二次</v>
          </cell>
          <cell r="F360" t="str">
            <v>株式会社アンテックス</v>
          </cell>
          <cell r="G360" t="str">
            <v>アンテックス高萩工場設備増強</v>
          </cell>
          <cell r="J360" t="str">
            <v/>
          </cell>
          <cell r="K360" t="str">
            <v/>
          </cell>
          <cell r="L360" t="str">
            <v/>
          </cell>
          <cell r="M360" t="str">
            <v/>
          </cell>
          <cell r="N360" t="str">
            <v/>
          </cell>
          <cell r="O360" t="str">
            <v/>
          </cell>
          <cell r="P360" t="str">
            <v/>
          </cell>
          <cell r="Q360" t="str">
            <v/>
          </cell>
        </row>
        <row r="361">
          <cell r="A361" t="str">
            <v>A11131</v>
          </cell>
          <cell r="B361" t="str">
            <v>A1113</v>
          </cell>
          <cell r="C361">
            <v>1</v>
          </cell>
          <cell r="D361" t="str">
            <v>A</v>
          </cell>
          <cell r="E361" t="str">
            <v>二次</v>
          </cell>
          <cell r="F361" t="str">
            <v>三菱UFJリース株式会社</v>
          </cell>
          <cell r="G361" t="str">
            <v>アンテックス高萩工場設備増強</v>
          </cell>
          <cell r="J361" t="str">
            <v/>
          </cell>
          <cell r="K361" t="str">
            <v/>
          </cell>
          <cell r="L361" t="str">
            <v/>
          </cell>
          <cell r="M361" t="str">
            <v/>
          </cell>
          <cell r="N361" t="str">
            <v/>
          </cell>
          <cell r="O361" t="str">
            <v/>
          </cell>
          <cell r="P361" t="str">
            <v/>
          </cell>
          <cell r="Q361" t="str">
            <v/>
          </cell>
        </row>
        <row r="362">
          <cell r="A362" t="str">
            <v>A11140</v>
          </cell>
          <cell r="B362" t="str">
            <v>A1114</v>
          </cell>
          <cell r="C362">
            <v>0</v>
          </cell>
          <cell r="D362" t="str">
            <v>A</v>
          </cell>
          <cell r="E362" t="str">
            <v>二次</v>
          </cell>
          <cell r="F362" t="str">
            <v>石川サンケン株式会社</v>
          </cell>
          <cell r="G362" t="str">
            <v>車載用パワー半導体の増産設備の導入</v>
          </cell>
          <cell r="J362" t="str">
            <v/>
          </cell>
          <cell r="K362" t="str">
            <v/>
          </cell>
          <cell r="L362" t="str">
            <v/>
          </cell>
          <cell r="M362" t="str">
            <v/>
          </cell>
          <cell r="N362" t="str">
            <v/>
          </cell>
          <cell r="O362" t="str">
            <v/>
          </cell>
          <cell r="P362" t="str">
            <v/>
          </cell>
          <cell r="Q362" t="str">
            <v/>
          </cell>
        </row>
        <row r="363">
          <cell r="A363" t="str">
            <v>A11150</v>
          </cell>
          <cell r="B363" t="str">
            <v>A1115</v>
          </cell>
          <cell r="C363">
            <v>0</v>
          </cell>
          <cell r="D363" t="str">
            <v>A</v>
          </cell>
          <cell r="E363" t="str">
            <v>二次</v>
          </cell>
          <cell r="F363" t="str">
            <v>株式会社ニノミヤ</v>
          </cell>
          <cell r="G363" t="str">
            <v>世界的に需要拡大が拡大している「自動車用過給機（ターボチャージャー）」に不可欠な構成部品であるベアリングハウジングの生産拡大のための新工場建設、設備導入</v>
          </cell>
          <cell r="J363" t="str">
            <v/>
          </cell>
          <cell r="K363" t="str">
            <v/>
          </cell>
          <cell r="L363" t="str">
            <v/>
          </cell>
          <cell r="M363" t="str">
            <v/>
          </cell>
          <cell r="N363" t="str">
            <v/>
          </cell>
          <cell r="O363" t="str">
            <v/>
          </cell>
          <cell r="P363" t="str">
            <v/>
          </cell>
          <cell r="Q363" t="str">
            <v/>
          </cell>
        </row>
        <row r="364">
          <cell r="A364" t="str">
            <v>A11170</v>
          </cell>
          <cell r="B364" t="str">
            <v>A1117</v>
          </cell>
          <cell r="C364">
            <v>0</v>
          </cell>
          <cell r="D364" t="str">
            <v>A</v>
          </cell>
          <cell r="E364" t="str">
            <v>二次</v>
          </cell>
          <cell r="F364" t="str">
            <v>上原ﾈｰﾑﾌﾟﾚｰﾄ工業株式会社</v>
          </cell>
          <cell r="G364" t="str">
            <v>高性能自動車用エアバックエンブレムの生産</v>
          </cell>
          <cell r="J364">
            <v>41208</v>
          </cell>
          <cell r="K364" t="str">
            <v>北海道旭川市工業団地1条2丁目3-33</v>
          </cell>
          <cell r="L364" t="str">
            <v>梶野　真弘</v>
          </cell>
          <cell r="M364" t="str">
            <v>秋葉　美穂</v>
          </cell>
          <cell r="N364" t="str">
            <v/>
          </cell>
          <cell r="O364" t="str">
            <v/>
          </cell>
          <cell r="P364" t="str">
            <v/>
          </cell>
          <cell r="Q364" t="str">
            <v/>
          </cell>
        </row>
        <row r="365">
          <cell r="A365" t="str">
            <v>A11190</v>
          </cell>
          <cell r="B365" t="str">
            <v>A1119</v>
          </cell>
          <cell r="C365">
            <v>0</v>
          </cell>
          <cell r="D365" t="str">
            <v>A</v>
          </cell>
          <cell r="E365" t="str">
            <v>二次</v>
          </cell>
          <cell r="F365" t="str">
            <v>株式会社　マルヒ</v>
          </cell>
          <cell r="G365" t="str">
            <v>災害復旧に関わる小型カーボンブラシの国内製造</v>
          </cell>
          <cell r="J365" t="str">
            <v/>
          </cell>
          <cell r="K365" t="str">
            <v/>
          </cell>
          <cell r="L365" t="str">
            <v/>
          </cell>
          <cell r="M365" t="str">
            <v/>
          </cell>
          <cell r="N365" t="str">
            <v/>
          </cell>
          <cell r="O365" t="str">
            <v/>
          </cell>
          <cell r="P365" t="str">
            <v/>
          </cell>
          <cell r="Q365" t="str">
            <v/>
          </cell>
        </row>
        <row r="366">
          <cell r="A366" t="str">
            <v>A11200</v>
          </cell>
          <cell r="B366" t="str">
            <v>A1120</v>
          </cell>
          <cell r="C366">
            <v>0</v>
          </cell>
          <cell r="D366" t="str">
            <v>A</v>
          </cell>
          <cell r="E366" t="str">
            <v>二次</v>
          </cell>
          <cell r="F366" t="str">
            <v>澤藤電機株式会社</v>
          </cell>
          <cell r="G366" t="str">
            <v>大中型トラック・バス用オルタネータ・スタータ製造設備の増強</v>
          </cell>
          <cell r="J366" t="str">
            <v/>
          </cell>
          <cell r="K366" t="str">
            <v/>
          </cell>
          <cell r="L366" t="str">
            <v/>
          </cell>
          <cell r="M366" t="str">
            <v/>
          </cell>
          <cell r="N366" t="str">
            <v/>
          </cell>
          <cell r="O366" t="str">
            <v/>
          </cell>
          <cell r="P366" t="str">
            <v/>
          </cell>
          <cell r="Q366" t="str">
            <v/>
          </cell>
        </row>
        <row r="367">
          <cell r="A367" t="str">
            <v>A11210</v>
          </cell>
          <cell r="B367" t="str">
            <v>A1121</v>
          </cell>
          <cell r="C367">
            <v>0</v>
          </cell>
          <cell r="D367" t="str">
            <v>A</v>
          </cell>
          <cell r="E367" t="str">
            <v>二次</v>
          </cell>
          <cell r="F367" t="str">
            <v>シャープ株式会社</v>
          </cell>
          <cell r="G367" t="str">
            <v>S-IGZO化設備投資</v>
          </cell>
          <cell r="J367" t="str">
            <v/>
          </cell>
          <cell r="K367" t="str">
            <v/>
          </cell>
          <cell r="L367" t="str">
            <v/>
          </cell>
          <cell r="M367" t="str">
            <v/>
          </cell>
          <cell r="N367" t="str">
            <v/>
          </cell>
          <cell r="O367" t="str">
            <v/>
          </cell>
          <cell r="P367" t="str">
            <v/>
          </cell>
          <cell r="Q367" t="str">
            <v/>
          </cell>
        </row>
        <row r="368">
          <cell r="A368" t="str">
            <v>A11211</v>
          </cell>
          <cell r="B368" t="str">
            <v>A1121</v>
          </cell>
          <cell r="C368">
            <v>1</v>
          </cell>
          <cell r="D368" t="str">
            <v>A</v>
          </cell>
          <cell r="E368" t="str">
            <v>二次</v>
          </cell>
          <cell r="F368" t="str">
            <v>シャープファイナンス株式会社</v>
          </cell>
          <cell r="G368" t="str">
            <v>S-IGZO化設備投資</v>
          </cell>
          <cell r="J368" t="str">
            <v/>
          </cell>
          <cell r="K368" t="str">
            <v/>
          </cell>
          <cell r="L368" t="str">
            <v/>
          </cell>
          <cell r="M368" t="str">
            <v/>
          </cell>
          <cell r="N368" t="str">
            <v/>
          </cell>
          <cell r="O368" t="str">
            <v/>
          </cell>
          <cell r="P368" t="str">
            <v/>
          </cell>
          <cell r="Q368" t="str">
            <v/>
          </cell>
        </row>
        <row r="369">
          <cell r="A369" t="str">
            <v>A11220</v>
          </cell>
          <cell r="B369" t="str">
            <v>A1122</v>
          </cell>
          <cell r="C369">
            <v>0</v>
          </cell>
          <cell r="D369" t="str">
            <v>A</v>
          </cell>
          <cell r="E369" t="str">
            <v>二次</v>
          </cell>
          <cell r="F369" t="str">
            <v>岡本硝子株式会社</v>
          </cell>
          <cell r="G369" t="str">
            <v>直接成型によるプロジェクター用内部レンズの国内一貫製造</v>
          </cell>
          <cell r="J369" t="str">
            <v/>
          </cell>
          <cell r="K369" t="str">
            <v/>
          </cell>
          <cell r="L369" t="str">
            <v/>
          </cell>
          <cell r="M369" t="str">
            <v/>
          </cell>
          <cell r="N369" t="str">
            <v/>
          </cell>
          <cell r="O369" t="str">
            <v/>
          </cell>
          <cell r="P369" t="str">
            <v/>
          </cell>
          <cell r="Q369" t="str">
            <v/>
          </cell>
        </row>
        <row r="370">
          <cell r="A370" t="str">
            <v>A11230</v>
          </cell>
          <cell r="B370" t="str">
            <v>A1123</v>
          </cell>
          <cell r="C370">
            <v>0</v>
          </cell>
          <cell r="D370" t="str">
            <v>A</v>
          </cell>
          <cell r="E370" t="str">
            <v>二次</v>
          </cell>
          <cell r="F370" t="str">
            <v>福島製鋼株式会社</v>
          </cell>
          <cell r="G370" t="str">
            <v>東日本大震災復興並び海外資源採掘国用建設機械部品（油圧ｺﾝﾄﾛｰﾙﾊﾞﾙﾌﾞ）の増産設備導入事業</v>
          </cell>
          <cell r="J370" t="str">
            <v/>
          </cell>
          <cell r="K370" t="str">
            <v/>
          </cell>
          <cell r="L370" t="str">
            <v/>
          </cell>
          <cell r="M370" t="str">
            <v/>
          </cell>
          <cell r="N370" t="str">
            <v/>
          </cell>
          <cell r="O370" t="str">
            <v/>
          </cell>
          <cell r="P370" t="str">
            <v/>
          </cell>
          <cell r="Q370" t="str">
            <v/>
          </cell>
        </row>
        <row r="371">
          <cell r="A371" t="str">
            <v>A11280</v>
          </cell>
          <cell r="B371" t="str">
            <v>A1128</v>
          </cell>
          <cell r="C371">
            <v>0</v>
          </cell>
          <cell r="D371" t="str">
            <v>A</v>
          </cell>
          <cell r="E371" t="str">
            <v>二次</v>
          </cell>
          <cell r="F371" t="str">
            <v>株式会社デンソー</v>
          </cell>
          <cell r="G371" t="str">
            <v>富士通セミコンダクター㈱岩手工場の買収、及び当工場への当社製ウエハ生産設備新設によるウエハ生産能力の増強</v>
          </cell>
          <cell r="J371" t="str">
            <v/>
          </cell>
          <cell r="K371" t="str">
            <v/>
          </cell>
          <cell r="L371" t="str">
            <v/>
          </cell>
          <cell r="M371" t="str">
            <v/>
          </cell>
          <cell r="N371" t="str">
            <v/>
          </cell>
          <cell r="O371" t="str">
            <v/>
          </cell>
          <cell r="P371" t="str">
            <v/>
          </cell>
          <cell r="Q371" t="str">
            <v/>
          </cell>
        </row>
        <row r="372">
          <cell r="A372" t="str">
            <v>A11290</v>
          </cell>
          <cell r="B372" t="str">
            <v>A1129</v>
          </cell>
          <cell r="C372">
            <v>0</v>
          </cell>
          <cell r="D372" t="str">
            <v>A</v>
          </cell>
          <cell r="E372" t="str">
            <v>二次</v>
          </cell>
          <cell r="F372" t="str">
            <v>株式会社大阪アサヒメタル工場</v>
          </cell>
          <cell r="G372" t="str">
            <v>神戸新工場建設事業(ホワイトメタル軸受製造のリスク分散化体制要請に対応)</v>
          </cell>
          <cell r="J372" t="str">
            <v/>
          </cell>
          <cell r="K372" t="str">
            <v/>
          </cell>
          <cell r="L372" t="str">
            <v/>
          </cell>
          <cell r="M372" t="str">
            <v/>
          </cell>
          <cell r="N372" t="str">
            <v/>
          </cell>
          <cell r="O372" t="str">
            <v/>
          </cell>
          <cell r="P372" t="str">
            <v/>
          </cell>
          <cell r="Q372" t="str">
            <v/>
          </cell>
        </row>
        <row r="373">
          <cell r="A373" t="str">
            <v>A11310</v>
          </cell>
          <cell r="B373" t="str">
            <v>A1131</v>
          </cell>
          <cell r="C373">
            <v>0</v>
          </cell>
          <cell r="D373" t="str">
            <v>A</v>
          </cell>
          <cell r="E373" t="str">
            <v>二次</v>
          </cell>
          <cell r="F373" t="str">
            <v>株式会社光製作所</v>
          </cell>
          <cell r="G373" t="str">
            <v>航空機及びロケットエンジン部品製造専用工場建設・設備導入に係る事業</v>
          </cell>
          <cell r="J373" t="str">
            <v/>
          </cell>
          <cell r="K373" t="str">
            <v/>
          </cell>
          <cell r="L373" t="str">
            <v/>
          </cell>
          <cell r="M373" t="str">
            <v/>
          </cell>
          <cell r="N373" t="str">
            <v/>
          </cell>
          <cell r="O373" t="str">
            <v/>
          </cell>
          <cell r="P373" t="str">
            <v/>
          </cell>
          <cell r="Q373" t="str">
            <v/>
          </cell>
        </row>
        <row r="374">
          <cell r="A374" t="str">
            <v>A11330</v>
          </cell>
          <cell r="B374" t="str">
            <v>A1133</v>
          </cell>
          <cell r="C374">
            <v>0</v>
          </cell>
          <cell r="D374" t="str">
            <v>A</v>
          </cell>
          <cell r="E374" t="str">
            <v>二次</v>
          </cell>
          <cell r="F374" t="str">
            <v>株式会社仙北谷</v>
          </cell>
          <cell r="G374" t="str">
            <v>人工衛星に搭載される電子機器用金属筐体の生産</v>
          </cell>
          <cell r="J374" t="str">
            <v/>
          </cell>
          <cell r="K374" t="str">
            <v/>
          </cell>
          <cell r="L374" t="str">
            <v/>
          </cell>
          <cell r="M374" t="str">
            <v/>
          </cell>
          <cell r="N374" t="str">
            <v/>
          </cell>
          <cell r="O374" t="str">
            <v/>
          </cell>
          <cell r="P374" t="str">
            <v/>
          </cell>
          <cell r="Q374" t="str">
            <v/>
          </cell>
        </row>
        <row r="375">
          <cell r="A375" t="str">
            <v>A11350</v>
          </cell>
          <cell r="B375" t="str">
            <v>A1135</v>
          </cell>
          <cell r="C375">
            <v>0</v>
          </cell>
          <cell r="D375" t="str">
            <v>A</v>
          </cell>
          <cell r="E375" t="str">
            <v>二次</v>
          </cell>
          <cell r="F375" t="str">
            <v>日伸工業株式会社</v>
          </cell>
          <cell r="G375" t="str">
            <v>省エネルギー・低炭素化関連の製品及び部材の製造のために必要な設備機器の新規化増設事業</v>
          </cell>
          <cell r="J375" t="str">
            <v/>
          </cell>
          <cell r="K375" t="str">
            <v/>
          </cell>
          <cell r="L375" t="str">
            <v/>
          </cell>
          <cell r="M375" t="str">
            <v/>
          </cell>
          <cell r="N375" t="str">
            <v/>
          </cell>
          <cell r="O375" t="str">
            <v/>
          </cell>
          <cell r="P375" t="str">
            <v/>
          </cell>
          <cell r="Q375" t="str">
            <v/>
          </cell>
        </row>
        <row r="376">
          <cell r="A376" t="str">
            <v>A11370</v>
          </cell>
          <cell r="B376" t="str">
            <v>A1137</v>
          </cell>
          <cell r="C376">
            <v>0</v>
          </cell>
          <cell r="D376" t="str">
            <v>A</v>
          </cell>
          <cell r="E376" t="str">
            <v>二次</v>
          </cell>
          <cell r="F376" t="str">
            <v>株式会社　富田鋳工所</v>
          </cell>
          <cell r="G376" t="str">
            <v>高速エレベーターに使用される巻上機用鋳鉄部品の高品質及び低価格生産、安定供給体制の実現</v>
          </cell>
          <cell r="J376" t="str">
            <v/>
          </cell>
          <cell r="K376" t="str">
            <v/>
          </cell>
          <cell r="L376" t="str">
            <v/>
          </cell>
          <cell r="M376" t="str">
            <v/>
          </cell>
          <cell r="N376" t="str">
            <v/>
          </cell>
          <cell r="O376" t="str">
            <v/>
          </cell>
          <cell r="P376" t="str">
            <v/>
          </cell>
          <cell r="Q376" t="str">
            <v/>
          </cell>
        </row>
        <row r="377">
          <cell r="A377" t="str">
            <v>A11380</v>
          </cell>
          <cell r="B377" t="str">
            <v>A1138</v>
          </cell>
          <cell r="C377">
            <v>0</v>
          </cell>
          <cell r="D377" t="str">
            <v>A</v>
          </cell>
          <cell r="E377" t="str">
            <v>二次</v>
          </cell>
          <cell r="F377" t="str">
            <v>サンエツ金属株式会社</v>
          </cell>
          <cell r="G377"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J377" t="str">
            <v/>
          </cell>
          <cell r="K377" t="str">
            <v/>
          </cell>
          <cell r="L377" t="str">
            <v/>
          </cell>
          <cell r="M377" t="str">
            <v/>
          </cell>
          <cell r="N377" t="str">
            <v/>
          </cell>
          <cell r="O377" t="str">
            <v/>
          </cell>
          <cell r="P377" t="str">
            <v/>
          </cell>
          <cell r="Q377" t="str">
            <v/>
          </cell>
        </row>
        <row r="378">
          <cell r="A378" t="str">
            <v>A11390</v>
          </cell>
          <cell r="B378" t="str">
            <v>A1139</v>
          </cell>
          <cell r="C378">
            <v>0</v>
          </cell>
          <cell r="D378" t="str">
            <v>A</v>
          </cell>
          <cell r="E378" t="str">
            <v>二次</v>
          </cell>
          <cell r="F378" t="str">
            <v>株式会社ヤマシタ</v>
          </cell>
          <cell r="G378" t="str">
            <v>プレートコイル（熱交換器）の製造事業</v>
          </cell>
          <cell r="J378" t="str">
            <v/>
          </cell>
          <cell r="K378" t="str">
            <v/>
          </cell>
          <cell r="L378" t="str">
            <v/>
          </cell>
          <cell r="M378" t="str">
            <v/>
          </cell>
          <cell r="N378" t="str">
            <v/>
          </cell>
          <cell r="O378" t="str">
            <v/>
          </cell>
          <cell r="P378" t="str">
            <v/>
          </cell>
          <cell r="Q378" t="str">
            <v/>
          </cell>
        </row>
        <row r="379">
          <cell r="A379" t="str">
            <v>A11400</v>
          </cell>
          <cell r="B379" t="str">
            <v>A1140</v>
          </cell>
          <cell r="C379">
            <v>0</v>
          </cell>
          <cell r="D379" t="str">
            <v>A</v>
          </cell>
          <cell r="E379" t="str">
            <v>二次</v>
          </cell>
          <cell r="F379" t="str">
            <v>濱中製鎖工業株式会社</v>
          </cell>
          <cell r="G379" t="str">
            <v>海洋構造物係留用高強度太径チェーン製造設備導入</v>
          </cell>
          <cell r="J379" t="str">
            <v/>
          </cell>
          <cell r="K379" t="str">
            <v/>
          </cell>
          <cell r="L379" t="str">
            <v/>
          </cell>
          <cell r="M379" t="str">
            <v/>
          </cell>
          <cell r="N379" t="str">
            <v/>
          </cell>
          <cell r="O379" t="str">
            <v/>
          </cell>
          <cell r="P379" t="str">
            <v/>
          </cell>
          <cell r="Q379" t="str">
            <v/>
          </cell>
        </row>
        <row r="380">
          <cell r="A380" t="str">
            <v>A11420</v>
          </cell>
          <cell r="B380" t="str">
            <v>A1142</v>
          </cell>
          <cell r="C380">
            <v>0</v>
          </cell>
          <cell r="D380" t="str">
            <v>A</v>
          </cell>
          <cell r="E380" t="str">
            <v>二次</v>
          </cell>
          <cell r="F380" t="str">
            <v>ニチリン化学工業株式会社</v>
          </cell>
          <cell r="G380" t="str">
            <v>特殊用途向け水媒法カルボキシメチルセルロース（CMC）生産体制整備計画</v>
          </cell>
          <cell r="J380" t="str">
            <v/>
          </cell>
          <cell r="K380" t="str">
            <v/>
          </cell>
          <cell r="L380" t="str">
            <v/>
          </cell>
          <cell r="M380" t="str">
            <v/>
          </cell>
          <cell r="N380" t="str">
            <v/>
          </cell>
          <cell r="O380" t="str">
            <v/>
          </cell>
          <cell r="P380" t="str">
            <v/>
          </cell>
          <cell r="Q380" t="str">
            <v/>
          </cell>
        </row>
        <row r="381">
          <cell r="A381" t="str">
            <v>A11440</v>
          </cell>
          <cell r="B381" t="str">
            <v>A1144</v>
          </cell>
          <cell r="C381">
            <v>0</v>
          </cell>
          <cell r="D381" t="str">
            <v>A</v>
          </cell>
          <cell r="E381" t="str">
            <v>二次</v>
          </cell>
          <cell r="F381" t="str">
            <v>アクティブファーマ株式会社</v>
          </cell>
          <cell r="G381" t="str">
            <v>安定供給・安定品質を目的とした後発医薬品原薬の新工場建設（アクティブファーマ株式会社） 及び町田第4工場改修（相模化成工業株式会社） に伴う生産設備の導入</v>
          </cell>
          <cell r="J381" t="str">
            <v/>
          </cell>
          <cell r="K381" t="str">
            <v/>
          </cell>
          <cell r="L381" t="str">
            <v/>
          </cell>
          <cell r="M381" t="str">
            <v/>
          </cell>
          <cell r="N381" t="str">
            <v/>
          </cell>
          <cell r="O381" t="str">
            <v/>
          </cell>
          <cell r="P381" t="str">
            <v/>
          </cell>
          <cell r="Q381" t="str">
            <v/>
          </cell>
        </row>
        <row r="382">
          <cell r="A382" t="str">
            <v>A11441</v>
          </cell>
          <cell r="B382" t="str">
            <v>A1144</v>
          </cell>
          <cell r="C382">
            <v>1</v>
          </cell>
          <cell r="D382" t="str">
            <v>A</v>
          </cell>
          <cell r="E382" t="str">
            <v>二次</v>
          </cell>
          <cell r="F382" t="str">
            <v>相模化成工業株式会社</v>
          </cell>
          <cell r="G382" t="str">
            <v>安定供給・安定品質を目的とした後発医薬品原薬の新工場建設（アクティブファーマ株式会社） 及び町田第4工場改修（相模化成工業株式会社） に伴う生産設備の導入</v>
          </cell>
          <cell r="J382" t="str">
            <v/>
          </cell>
          <cell r="K382" t="str">
            <v/>
          </cell>
          <cell r="L382" t="str">
            <v/>
          </cell>
          <cell r="M382" t="str">
            <v/>
          </cell>
          <cell r="N382" t="str">
            <v/>
          </cell>
          <cell r="O382" t="str">
            <v/>
          </cell>
          <cell r="P382" t="str">
            <v/>
          </cell>
          <cell r="Q382" t="str">
            <v/>
          </cell>
        </row>
        <row r="383">
          <cell r="A383" t="str">
            <v>A11520</v>
          </cell>
          <cell r="B383" t="str">
            <v>A1152</v>
          </cell>
          <cell r="C383">
            <v>0</v>
          </cell>
          <cell r="D383" t="str">
            <v>A</v>
          </cell>
          <cell r="E383" t="str">
            <v>二次</v>
          </cell>
          <cell r="F383" t="str">
            <v>三菱マテリアル株式会社</v>
          </cell>
          <cell r="G383" t="str">
            <v>レアメタル（タングステン）を主成分とする超硬合金の製造ライン分散化・複線化による、国内主要産業に対する重要部材のサプライチェーン強化</v>
          </cell>
          <cell r="J383" t="str">
            <v/>
          </cell>
          <cell r="K383" t="str">
            <v/>
          </cell>
          <cell r="L383" t="str">
            <v/>
          </cell>
          <cell r="M383" t="str">
            <v/>
          </cell>
          <cell r="N383" t="str">
            <v/>
          </cell>
          <cell r="O383" t="str">
            <v/>
          </cell>
          <cell r="P383" t="str">
            <v/>
          </cell>
          <cell r="Q383" t="str">
            <v/>
          </cell>
        </row>
        <row r="384">
          <cell r="A384" t="str">
            <v>A11530</v>
          </cell>
          <cell r="B384" t="str">
            <v>A1153</v>
          </cell>
          <cell r="C384">
            <v>0</v>
          </cell>
          <cell r="D384" t="str">
            <v>A</v>
          </cell>
          <cell r="E384" t="str">
            <v>二次</v>
          </cell>
          <cell r="F384" t="str">
            <v>太平洋工業株式会社</v>
          </cell>
          <cell r="G384" t="str">
            <v>スナップインタイヤバルブ生産設備導入</v>
          </cell>
          <cell r="J384" t="str">
            <v/>
          </cell>
          <cell r="K384" t="str">
            <v/>
          </cell>
          <cell r="L384" t="str">
            <v/>
          </cell>
          <cell r="M384" t="str">
            <v/>
          </cell>
          <cell r="N384" t="str">
            <v/>
          </cell>
          <cell r="O384" t="str">
            <v/>
          </cell>
          <cell r="P384" t="str">
            <v/>
          </cell>
          <cell r="Q384" t="str">
            <v/>
          </cell>
        </row>
        <row r="385">
          <cell r="A385" t="str">
            <v>A11570</v>
          </cell>
          <cell r="B385" t="str">
            <v>A1157</v>
          </cell>
          <cell r="C385">
            <v>0</v>
          </cell>
          <cell r="D385" t="str">
            <v>A</v>
          </cell>
          <cell r="E385" t="str">
            <v>二次</v>
          </cell>
          <cell r="F385" t="str">
            <v>日本製箔株式会社</v>
          </cell>
          <cell r="G385" t="str">
            <v>LiB用アルミニウム箔、電解コンデンサ陰極用アルミニウム箔の製造工程の生産能力向上</v>
          </cell>
          <cell r="J385" t="str">
            <v/>
          </cell>
          <cell r="K385" t="str">
            <v/>
          </cell>
          <cell r="L385" t="str">
            <v/>
          </cell>
          <cell r="M385" t="str">
            <v/>
          </cell>
          <cell r="N385" t="str">
            <v/>
          </cell>
          <cell r="O385" t="str">
            <v/>
          </cell>
          <cell r="P385" t="str">
            <v/>
          </cell>
          <cell r="Q385" t="str">
            <v/>
          </cell>
        </row>
        <row r="386">
          <cell r="A386" t="str">
            <v>A11580</v>
          </cell>
          <cell r="B386" t="str">
            <v>A1158</v>
          </cell>
          <cell r="C386">
            <v>0</v>
          </cell>
          <cell r="D386" t="str">
            <v>A</v>
          </cell>
          <cell r="E386" t="str">
            <v>二次</v>
          </cell>
          <cell r="F386" t="str">
            <v>株式会社アイエイアイ</v>
          </cell>
          <cell r="G386" t="str">
            <v>産業用ロボット（単軸型、直交型、電動スライダ、スカラ型、卓上型とコントローラ）の製造工場(ライン)の複線化整備事業</v>
          </cell>
          <cell r="J386" t="str">
            <v/>
          </cell>
          <cell r="K386" t="str">
            <v/>
          </cell>
          <cell r="L386" t="str">
            <v/>
          </cell>
          <cell r="M386" t="str">
            <v/>
          </cell>
          <cell r="N386" t="str">
            <v/>
          </cell>
          <cell r="O386" t="str">
            <v/>
          </cell>
          <cell r="P386" t="str">
            <v/>
          </cell>
          <cell r="Q386" t="str">
            <v/>
          </cell>
        </row>
        <row r="387">
          <cell r="A387" t="str">
            <v>A11610</v>
          </cell>
          <cell r="B387" t="str">
            <v>A1161</v>
          </cell>
          <cell r="C387">
            <v>0</v>
          </cell>
          <cell r="D387" t="str">
            <v>A</v>
          </cell>
          <cell r="E387" t="str">
            <v>二次</v>
          </cell>
          <cell r="F387" t="str">
            <v>安藤鉄工株式会社</v>
          </cell>
          <cell r="G387" t="str">
            <v>産業用ロボット関節用途精密減速機部品加工設備の分散化、複線化及び増産体制整備の為の工場新設</v>
          </cell>
          <cell r="J387" t="str">
            <v/>
          </cell>
          <cell r="K387" t="str">
            <v/>
          </cell>
          <cell r="L387" t="str">
            <v/>
          </cell>
          <cell r="M387" t="str">
            <v/>
          </cell>
          <cell r="N387" t="str">
            <v/>
          </cell>
          <cell r="O387" t="str">
            <v/>
          </cell>
          <cell r="P387" t="str">
            <v/>
          </cell>
          <cell r="Q387" t="str">
            <v/>
          </cell>
        </row>
        <row r="388">
          <cell r="A388" t="str">
            <v>A11620</v>
          </cell>
          <cell r="B388" t="str">
            <v>A1162</v>
          </cell>
          <cell r="C388">
            <v>0</v>
          </cell>
          <cell r="D388" t="str">
            <v>A</v>
          </cell>
          <cell r="E388" t="str">
            <v>二次</v>
          </cell>
          <cell r="F388" t="str">
            <v>中央精機東北（株）</v>
          </cell>
          <cell r="G388" t="str">
            <v>自動車用スチールホイール製造</v>
          </cell>
          <cell r="J388" t="str">
            <v/>
          </cell>
          <cell r="K388" t="str">
            <v/>
          </cell>
          <cell r="L388" t="str">
            <v/>
          </cell>
          <cell r="M388" t="str">
            <v/>
          </cell>
          <cell r="N388" t="str">
            <v/>
          </cell>
          <cell r="O388" t="str">
            <v/>
          </cell>
          <cell r="P388" t="str">
            <v/>
          </cell>
          <cell r="Q388" t="str">
            <v/>
          </cell>
        </row>
        <row r="389">
          <cell r="A389" t="str">
            <v>A11630</v>
          </cell>
          <cell r="B389" t="str">
            <v>A1163</v>
          </cell>
          <cell r="C389">
            <v>0</v>
          </cell>
          <cell r="D389" t="str">
            <v>A</v>
          </cell>
          <cell r="E389" t="str">
            <v>二次</v>
          </cell>
          <cell r="F389" t="str">
            <v>株式会社 九州タブチ</v>
          </cell>
          <cell r="G389" t="str">
            <v>鉛レス青銅合金鋳物鋳造技術をベースとした次世代給水部品の生産拡大</v>
          </cell>
          <cell r="J389" t="str">
            <v/>
          </cell>
          <cell r="K389" t="str">
            <v/>
          </cell>
          <cell r="L389" t="str">
            <v/>
          </cell>
          <cell r="M389" t="str">
            <v/>
          </cell>
          <cell r="N389" t="str">
            <v/>
          </cell>
          <cell r="O389" t="str">
            <v/>
          </cell>
          <cell r="P389" t="str">
            <v/>
          </cell>
          <cell r="Q389" t="str">
            <v/>
          </cell>
        </row>
        <row r="390">
          <cell r="A390" t="str">
            <v>A11640</v>
          </cell>
          <cell r="B390" t="str">
            <v>A1164</v>
          </cell>
          <cell r="C390">
            <v>0</v>
          </cell>
          <cell r="D390" t="str">
            <v>A</v>
          </cell>
          <cell r="E390" t="str">
            <v>二次</v>
          </cell>
          <cell r="F390" t="str">
            <v>株式会社イハラ製作所</v>
          </cell>
          <cell r="G390" t="str">
            <v>ＥＶ・ＨＥＶ用モーター制御インバーターの冷却装置であるヒートシンク加工の分散化・複線化かつ増産化への対応</v>
          </cell>
          <cell r="J390" t="str">
            <v/>
          </cell>
          <cell r="K390" t="str">
            <v/>
          </cell>
          <cell r="L390" t="str">
            <v/>
          </cell>
          <cell r="M390" t="str">
            <v/>
          </cell>
          <cell r="N390" t="str">
            <v/>
          </cell>
          <cell r="O390" t="str">
            <v/>
          </cell>
          <cell r="P390" t="str">
            <v/>
          </cell>
          <cell r="Q390" t="str">
            <v/>
          </cell>
        </row>
        <row r="391">
          <cell r="A391" t="str">
            <v>A11650</v>
          </cell>
          <cell r="B391" t="str">
            <v>A1165</v>
          </cell>
          <cell r="C391">
            <v>0</v>
          </cell>
          <cell r="D391" t="str">
            <v>A</v>
          </cell>
          <cell r="E391" t="str">
            <v>二次</v>
          </cell>
          <cell r="F391" t="str">
            <v>株式会社メタルアート</v>
          </cell>
          <cell r="G391" t="str">
            <v>軽貨物車用マニュアルトランスミッションのギヤ鍛造工程から機械加工・熱処理・組付工程まで一貫した生産ラインの導入</v>
          </cell>
          <cell r="J391" t="str">
            <v/>
          </cell>
          <cell r="K391" t="str">
            <v/>
          </cell>
          <cell r="L391" t="str">
            <v/>
          </cell>
          <cell r="M391" t="str">
            <v/>
          </cell>
          <cell r="N391" t="str">
            <v/>
          </cell>
          <cell r="O391" t="str">
            <v/>
          </cell>
          <cell r="P391" t="str">
            <v/>
          </cell>
          <cell r="Q391" t="str">
            <v/>
          </cell>
        </row>
        <row r="392">
          <cell r="A392" t="str">
            <v>A11651</v>
          </cell>
          <cell r="B392" t="str">
            <v>A1165</v>
          </cell>
          <cell r="C392">
            <v>1</v>
          </cell>
          <cell r="D392" t="str">
            <v>A</v>
          </cell>
          <cell r="E392" t="str">
            <v>二次</v>
          </cell>
          <cell r="F392" t="str">
            <v>明石機械工業株式会社</v>
          </cell>
          <cell r="G392" t="str">
            <v>軽貨物車用マニュアルトランスミッションのギヤ鍛造工程から機械加工・熱処理・組付工程まで一貫した生産ラインの導入</v>
          </cell>
          <cell r="J392" t="str">
            <v/>
          </cell>
          <cell r="K392" t="str">
            <v/>
          </cell>
          <cell r="L392" t="str">
            <v/>
          </cell>
          <cell r="M392" t="str">
            <v/>
          </cell>
          <cell r="N392" t="str">
            <v/>
          </cell>
          <cell r="O392" t="str">
            <v/>
          </cell>
          <cell r="P392" t="str">
            <v/>
          </cell>
          <cell r="Q392" t="str">
            <v/>
          </cell>
        </row>
        <row r="393">
          <cell r="A393" t="str">
            <v>A11670</v>
          </cell>
          <cell r="B393" t="str">
            <v>A1167</v>
          </cell>
          <cell r="C393">
            <v>0</v>
          </cell>
          <cell r="D393" t="str">
            <v>A</v>
          </cell>
          <cell r="E393" t="str">
            <v>二次</v>
          </cell>
          <cell r="F393" t="str">
            <v>株式会社神峰精機</v>
          </cell>
          <cell r="G393" t="str">
            <v>エアーバック部品ハウジングロアーのニアネットシェイプ化及び加工方法改善による生産性向上</v>
          </cell>
          <cell r="J393" t="str">
            <v/>
          </cell>
          <cell r="K393" t="str">
            <v/>
          </cell>
          <cell r="L393" t="str">
            <v/>
          </cell>
          <cell r="M393" t="str">
            <v/>
          </cell>
          <cell r="N393" t="str">
            <v/>
          </cell>
          <cell r="O393" t="str">
            <v/>
          </cell>
          <cell r="P393" t="str">
            <v/>
          </cell>
          <cell r="Q393" t="str">
            <v/>
          </cell>
        </row>
        <row r="394">
          <cell r="A394" t="str">
            <v>A11690</v>
          </cell>
          <cell r="B394" t="str">
            <v>A1169</v>
          </cell>
          <cell r="C394">
            <v>0</v>
          </cell>
          <cell r="D394" t="str">
            <v>A</v>
          </cell>
          <cell r="E394" t="str">
            <v>二次</v>
          </cell>
          <cell r="F394" t="str">
            <v>日本特絹工業㈱</v>
          </cell>
          <cell r="G394" t="str">
            <v>騎西工場新設による事業および製造ラインの再構築</v>
          </cell>
          <cell r="J394" t="str">
            <v/>
          </cell>
          <cell r="K394" t="str">
            <v/>
          </cell>
          <cell r="L394" t="str">
            <v/>
          </cell>
          <cell r="M394" t="str">
            <v/>
          </cell>
          <cell r="N394" t="str">
            <v/>
          </cell>
          <cell r="O394" t="str">
            <v/>
          </cell>
          <cell r="P394" t="str">
            <v/>
          </cell>
          <cell r="Q394" t="str">
            <v/>
          </cell>
        </row>
        <row r="395">
          <cell r="A395" t="str">
            <v>A11700</v>
          </cell>
          <cell r="B395" t="str">
            <v>A1170</v>
          </cell>
          <cell r="C395">
            <v>0</v>
          </cell>
          <cell r="D395" t="str">
            <v>A</v>
          </cell>
          <cell r="E395" t="str">
            <v>二次</v>
          </cell>
          <cell r="F395" t="str">
            <v>株式会社ホタニ</v>
          </cell>
          <cell r="G395" t="str">
            <v>製鉄・非鉄金属メーカー向けディスク型工業用ブラシの生産能力増強事業</v>
          </cell>
          <cell r="J395" t="str">
            <v/>
          </cell>
          <cell r="K395" t="str">
            <v/>
          </cell>
          <cell r="L395" t="str">
            <v/>
          </cell>
          <cell r="M395" t="str">
            <v/>
          </cell>
          <cell r="N395" t="str">
            <v/>
          </cell>
          <cell r="O395" t="str">
            <v/>
          </cell>
          <cell r="P395" t="str">
            <v/>
          </cell>
          <cell r="Q395" t="str">
            <v/>
          </cell>
        </row>
        <row r="396">
          <cell r="A396" t="str">
            <v>A11720</v>
          </cell>
          <cell r="B396" t="str">
            <v>A1172</v>
          </cell>
          <cell r="C396">
            <v>0</v>
          </cell>
          <cell r="D396" t="str">
            <v>A</v>
          </cell>
          <cell r="E396" t="str">
            <v>二次</v>
          </cell>
          <cell r="F396" t="str">
            <v>日本特殊陶業(株)</v>
          </cell>
          <cell r="G396" t="str">
            <v>新材料・新工法を使用したセラミックパッケージ生産設備導入</v>
          </cell>
          <cell r="J396" t="str">
            <v/>
          </cell>
          <cell r="K396" t="str">
            <v/>
          </cell>
          <cell r="L396" t="str">
            <v/>
          </cell>
          <cell r="M396" t="str">
            <v/>
          </cell>
          <cell r="N396" t="str">
            <v/>
          </cell>
          <cell r="O396" t="str">
            <v/>
          </cell>
          <cell r="P396" t="str">
            <v/>
          </cell>
          <cell r="Q396" t="str">
            <v/>
          </cell>
        </row>
        <row r="397">
          <cell r="A397" t="str">
            <v>A11721</v>
          </cell>
          <cell r="B397" t="str">
            <v>A1172</v>
          </cell>
          <cell r="C397">
            <v>1</v>
          </cell>
          <cell r="D397" t="str">
            <v>A</v>
          </cell>
          <cell r="E397" t="str">
            <v>二次</v>
          </cell>
          <cell r="F397" t="str">
            <v>ＮＴＫセラミック(株)</v>
          </cell>
          <cell r="G397" t="str">
            <v>新材料・新工法を使用したセラミックパッケージ生産設備導入</v>
          </cell>
          <cell r="J397" t="str">
            <v/>
          </cell>
          <cell r="K397" t="str">
            <v/>
          </cell>
          <cell r="L397" t="str">
            <v/>
          </cell>
          <cell r="M397" t="str">
            <v/>
          </cell>
          <cell r="N397" t="str">
            <v/>
          </cell>
          <cell r="O397" t="str">
            <v/>
          </cell>
          <cell r="P397" t="str">
            <v/>
          </cell>
          <cell r="Q397" t="str">
            <v/>
          </cell>
        </row>
        <row r="398">
          <cell r="A398" t="str">
            <v>A11730</v>
          </cell>
          <cell r="B398" t="str">
            <v>A1173</v>
          </cell>
          <cell r="C398">
            <v>0</v>
          </cell>
          <cell r="D398" t="str">
            <v>A</v>
          </cell>
          <cell r="E398" t="str">
            <v>二次</v>
          </cell>
          <cell r="F398" t="str">
            <v>浜松ホトニクス株式会社</v>
          </cell>
          <cell r="G398" t="str">
            <v>ＭＯＥＭＳ（Micro Opto　Electro Mechanical Systems)技術を応用し、特殊な光技術と電気的処理や機械的加工を融合した高性能、高機能な半導体光検出素子の量産</v>
          </cell>
          <cell r="J398" t="str">
            <v/>
          </cell>
          <cell r="K398" t="str">
            <v/>
          </cell>
          <cell r="L398" t="str">
            <v/>
          </cell>
          <cell r="M398" t="str">
            <v/>
          </cell>
          <cell r="N398" t="str">
            <v/>
          </cell>
          <cell r="O398" t="str">
            <v/>
          </cell>
          <cell r="P398" t="str">
            <v/>
          </cell>
          <cell r="Q398" t="str">
            <v/>
          </cell>
        </row>
        <row r="399">
          <cell r="A399" t="str">
            <v>A11740</v>
          </cell>
          <cell r="B399" t="str">
            <v>A1174</v>
          </cell>
          <cell r="C399">
            <v>0</v>
          </cell>
          <cell r="D399" t="str">
            <v>A</v>
          </cell>
          <cell r="E399" t="str">
            <v>二次</v>
          </cell>
          <cell r="F399" t="str">
            <v>日本特殊陶業㈱</v>
          </cell>
          <cell r="G399" t="str">
            <v>低燃費・低エミッションの環境配慮型次世代エンジン開発を実現する次世代型小型スパークプラグ用新高性能セラミック部品製造設備一式</v>
          </cell>
          <cell r="J399" t="str">
            <v/>
          </cell>
          <cell r="K399" t="str">
            <v/>
          </cell>
          <cell r="L399" t="str">
            <v/>
          </cell>
          <cell r="M399" t="str">
            <v/>
          </cell>
          <cell r="N399" t="str">
            <v/>
          </cell>
          <cell r="O399" t="str">
            <v/>
          </cell>
          <cell r="P399" t="str">
            <v/>
          </cell>
          <cell r="Q399" t="str">
            <v/>
          </cell>
        </row>
        <row r="400">
          <cell r="A400" t="str">
            <v>A11741</v>
          </cell>
          <cell r="B400" t="str">
            <v>A1174</v>
          </cell>
          <cell r="C400">
            <v>1</v>
          </cell>
          <cell r="D400" t="str">
            <v>A</v>
          </cell>
          <cell r="E400" t="str">
            <v>二次</v>
          </cell>
          <cell r="F400" t="str">
            <v>㈱東濃セラミック</v>
          </cell>
          <cell r="G400" t="str">
            <v>低燃費・低エミッションの環境配慮型次世代エンジン開発を実現する次世代型小型スパークプラグ用新高性能セラミック部品製造設備一式</v>
          </cell>
          <cell r="J400" t="str">
            <v/>
          </cell>
          <cell r="K400" t="str">
            <v/>
          </cell>
          <cell r="L400" t="str">
            <v/>
          </cell>
          <cell r="M400" t="str">
            <v/>
          </cell>
          <cell r="N400" t="str">
            <v/>
          </cell>
          <cell r="O400" t="str">
            <v/>
          </cell>
          <cell r="P400" t="str">
            <v/>
          </cell>
          <cell r="Q400" t="str">
            <v/>
          </cell>
        </row>
        <row r="401">
          <cell r="A401" t="str">
            <v>A11750</v>
          </cell>
          <cell r="B401" t="str">
            <v>A1175</v>
          </cell>
          <cell r="C401">
            <v>0</v>
          </cell>
          <cell r="D401" t="str">
            <v>A</v>
          </cell>
          <cell r="E401" t="str">
            <v>二次</v>
          </cell>
          <cell r="F401" t="str">
            <v>日本特殊陶業株式会社</v>
          </cell>
          <cell r="G401" t="str">
            <v>シリコン用ｴｯﾁﾝｸﾞ装置向けｼｰﾄ積層型静電ﾁｬｯｸの設備導入</v>
          </cell>
          <cell r="J401" t="str">
            <v/>
          </cell>
          <cell r="K401" t="str">
            <v/>
          </cell>
          <cell r="L401" t="str">
            <v/>
          </cell>
          <cell r="M401" t="str">
            <v/>
          </cell>
          <cell r="N401" t="str">
            <v/>
          </cell>
          <cell r="O401" t="str">
            <v/>
          </cell>
          <cell r="P401" t="str">
            <v/>
          </cell>
          <cell r="Q401" t="str">
            <v/>
          </cell>
        </row>
        <row r="402">
          <cell r="A402" t="str">
            <v>A11790</v>
          </cell>
          <cell r="B402" t="str">
            <v>A1179</v>
          </cell>
          <cell r="C402">
            <v>0</v>
          </cell>
          <cell r="D402" t="str">
            <v>A</v>
          </cell>
          <cell r="E402" t="str">
            <v>二次</v>
          </cell>
          <cell r="F402" t="str">
            <v>アイティーオー株式会社</v>
          </cell>
          <cell r="G402" t="str">
            <v>航空機用翼及び胴体部品の超高速切削加工製造事業</v>
          </cell>
          <cell r="J402" t="str">
            <v/>
          </cell>
          <cell r="K402" t="str">
            <v/>
          </cell>
          <cell r="L402" t="str">
            <v/>
          </cell>
          <cell r="M402" t="str">
            <v/>
          </cell>
          <cell r="N402" t="str">
            <v/>
          </cell>
          <cell r="O402" t="str">
            <v/>
          </cell>
          <cell r="P402" t="str">
            <v/>
          </cell>
          <cell r="Q402" t="str">
            <v/>
          </cell>
        </row>
        <row r="403">
          <cell r="A403" t="str">
            <v>A11800</v>
          </cell>
          <cell r="B403" t="str">
            <v>A1180</v>
          </cell>
          <cell r="C403">
            <v>0</v>
          </cell>
          <cell r="D403" t="str">
            <v>A</v>
          </cell>
          <cell r="E403" t="str">
            <v>二次</v>
          </cell>
          <cell r="F403" t="str">
            <v>ＴＨＫ新潟株式会社</v>
          </cell>
          <cell r="G403" t="str">
            <v>ボールスプライン量産化及び多品種生産の為のライン構築</v>
          </cell>
          <cell r="J403" t="str">
            <v/>
          </cell>
          <cell r="K403" t="str">
            <v/>
          </cell>
          <cell r="L403" t="str">
            <v/>
          </cell>
          <cell r="M403" t="str">
            <v/>
          </cell>
          <cell r="N403" t="str">
            <v/>
          </cell>
          <cell r="O403" t="str">
            <v/>
          </cell>
          <cell r="P403" t="str">
            <v/>
          </cell>
          <cell r="Q403" t="str">
            <v/>
          </cell>
        </row>
        <row r="404">
          <cell r="A404" t="str">
            <v>A11810</v>
          </cell>
          <cell r="B404" t="str">
            <v>A1181</v>
          </cell>
          <cell r="C404">
            <v>0</v>
          </cell>
          <cell r="D404" t="str">
            <v>A</v>
          </cell>
          <cell r="E404" t="str">
            <v>二次</v>
          </cell>
          <cell r="F404" t="str">
            <v>太洋化学工業株式会社</v>
          </cell>
          <cell r="G404" t="str">
            <v>福島工場代替による新工場設立事業</v>
          </cell>
          <cell r="J404" t="str">
            <v/>
          </cell>
          <cell r="K404" t="str">
            <v/>
          </cell>
          <cell r="L404" t="str">
            <v/>
          </cell>
          <cell r="M404" t="str">
            <v/>
          </cell>
          <cell r="N404" t="str">
            <v/>
          </cell>
          <cell r="O404" t="str">
            <v/>
          </cell>
          <cell r="P404" t="str">
            <v/>
          </cell>
          <cell r="Q404" t="str">
            <v/>
          </cell>
        </row>
        <row r="405">
          <cell r="A405" t="str">
            <v>A11830</v>
          </cell>
          <cell r="B405" t="str">
            <v>A1183</v>
          </cell>
          <cell r="C405">
            <v>0</v>
          </cell>
          <cell r="D405" t="str">
            <v>A</v>
          </cell>
          <cell r="E405" t="str">
            <v>二次</v>
          </cell>
          <cell r="F405" t="str">
            <v>株式会社タイセイプラス</v>
          </cell>
          <cell r="G405" t="str">
            <v>九州工場増設</v>
          </cell>
          <cell r="J405" t="str">
            <v/>
          </cell>
          <cell r="K405" t="str">
            <v/>
          </cell>
          <cell r="L405" t="str">
            <v/>
          </cell>
          <cell r="M405" t="str">
            <v/>
          </cell>
          <cell r="N405" t="str">
            <v/>
          </cell>
          <cell r="O405" t="str">
            <v/>
          </cell>
          <cell r="P405" t="str">
            <v/>
          </cell>
          <cell r="Q405" t="str">
            <v/>
          </cell>
        </row>
        <row r="406">
          <cell r="A406" t="str">
            <v>A11860</v>
          </cell>
          <cell r="B406" t="str">
            <v>A1186</v>
          </cell>
          <cell r="C406">
            <v>0</v>
          </cell>
          <cell r="D406" t="str">
            <v>A</v>
          </cell>
          <cell r="E406" t="str">
            <v>二次</v>
          </cell>
          <cell r="F406" t="str">
            <v>東洋樹脂株式会社</v>
          </cell>
          <cell r="G406" t="str">
            <v>偽造紙幣検知センサー用「ガラス樹脂一体プレート」の生産ライン新設事業</v>
          </cell>
          <cell r="J406" t="str">
            <v/>
          </cell>
          <cell r="K406" t="str">
            <v/>
          </cell>
          <cell r="L406" t="str">
            <v/>
          </cell>
          <cell r="M406" t="str">
            <v/>
          </cell>
          <cell r="N406" t="str">
            <v/>
          </cell>
          <cell r="O406" t="str">
            <v/>
          </cell>
          <cell r="P406" t="str">
            <v/>
          </cell>
          <cell r="Q406" t="str">
            <v/>
          </cell>
        </row>
        <row r="407">
          <cell r="A407" t="str">
            <v>A11861</v>
          </cell>
          <cell r="B407" t="str">
            <v>A1186</v>
          </cell>
          <cell r="C407">
            <v>1</v>
          </cell>
          <cell r="D407" t="str">
            <v>A</v>
          </cell>
          <cell r="E407" t="str">
            <v>二次</v>
          </cell>
          <cell r="F407" t="str">
            <v>首都圏リース株式会社</v>
          </cell>
          <cell r="G407" t="str">
            <v>偽造紙幣検知センサー用「ガラス樹脂一体プレート」の生産ライン新設事業</v>
          </cell>
          <cell r="J407" t="str">
            <v/>
          </cell>
          <cell r="K407" t="str">
            <v/>
          </cell>
          <cell r="L407" t="str">
            <v/>
          </cell>
          <cell r="M407" t="str">
            <v/>
          </cell>
          <cell r="N407" t="str">
            <v/>
          </cell>
          <cell r="O407" t="str">
            <v/>
          </cell>
          <cell r="P407" t="str">
            <v/>
          </cell>
          <cell r="Q407" t="str">
            <v/>
          </cell>
        </row>
        <row r="408">
          <cell r="A408" t="str">
            <v>A11880</v>
          </cell>
          <cell r="B408" t="str">
            <v>A1188</v>
          </cell>
          <cell r="C408">
            <v>0</v>
          </cell>
          <cell r="D408" t="str">
            <v>A</v>
          </cell>
          <cell r="E408" t="str">
            <v>二次</v>
          </cell>
          <cell r="F408" t="str">
            <v>東レバッテりーセパレータフィルム合同会社</v>
          </cell>
          <cell r="G408" t="str">
            <v>リチウムイオン２次電池用セパレータ（車載用・民生用）製造設備の建設・設置</v>
          </cell>
          <cell r="J408" t="str">
            <v/>
          </cell>
          <cell r="K408" t="str">
            <v/>
          </cell>
          <cell r="L408" t="str">
            <v/>
          </cell>
          <cell r="M408" t="str">
            <v/>
          </cell>
          <cell r="N408" t="str">
            <v/>
          </cell>
          <cell r="O408" t="str">
            <v/>
          </cell>
          <cell r="P408" t="str">
            <v/>
          </cell>
          <cell r="Q408" t="str">
            <v/>
          </cell>
        </row>
        <row r="409">
          <cell r="A409" t="str">
            <v>A11920</v>
          </cell>
          <cell r="B409" t="str">
            <v>A1192</v>
          </cell>
          <cell r="C409">
            <v>0</v>
          </cell>
          <cell r="D409" t="str">
            <v>A</v>
          </cell>
          <cell r="E409" t="str">
            <v>二次</v>
          </cell>
          <cell r="F409" t="str">
            <v>東邦チタニウム株式会社</v>
          </cell>
          <cell r="G409" t="str">
            <v>酸化チタンのリサイクル設備設置</v>
          </cell>
          <cell r="J409" t="str">
            <v/>
          </cell>
          <cell r="K409" t="str">
            <v/>
          </cell>
          <cell r="L409" t="str">
            <v/>
          </cell>
          <cell r="M409" t="str">
            <v/>
          </cell>
          <cell r="N409" t="str">
            <v/>
          </cell>
          <cell r="O409" t="str">
            <v/>
          </cell>
          <cell r="P409" t="str">
            <v/>
          </cell>
          <cell r="Q409" t="str">
            <v/>
          </cell>
        </row>
        <row r="410">
          <cell r="A410" t="str">
            <v>A11940</v>
          </cell>
          <cell r="B410" t="str">
            <v>A1194</v>
          </cell>
          <cell r="C410">
            <v>0</v>
          </cell>
          <cell r="D410" t="str">
            <v>A</v>
          </cell>
          <cell r="E410" t="str">
            <v>二次</v>
          </cell>
          <cell r="F410" t="str">
            <v>シチズンセイミツ株式会社</v>
          </cell>
          <cell r="G410" t="str">
            <v>自動車機器事業（自動車用部品の製作ならびに売買の事業）</v>
          </cell>
          <cell r="J410" t="str">
            <v/>
          </cell>
          <cell r="K410" t="str">
            <v/>
          </cell>
          <cell r="L410" t="str">
            <v/>
          </cell>
          <cell r="M410" t="str">
            <v/>
          </cell>
          <cell r="N410" t="str">
            <v/>
          </cell>
          <cell r="O410" t="str">
            <v/>
          </cell>
          <cell r="P410" t="str">
            <v/>
          </cell>
          <cell r="Q410" t="str">
            <v/>
          </cell>
        </row>
        <row r="411">
          <cell r="A411" t="str">
            <v>A11950</v>
          </cell>
          <cell r="B411" t="str">
            <v>A1195</v>
          </cell>
          <cell r="C411">
            <v>0</v>
          </cell>
          <cell r="D411" t="str">
            <v>A</v>
          </cell>
          <cell r="E411" t="str">
            <v>二次</v>
          </cell>
          <cell r="F411" t="str">
            <v>株式会社岡山村田製作所</v>
          </cell>
          <cell r="G411" t="str">
            <v>スマートフォン等モバイル機器用ＬＴＣＣ（低温焼結セラミック）高周波コンポーネンツの国内生産継続拡大</v>
          </cell>
          <cell r="J411" t="str">
            <v/>
          </cell>
          <cell r="K411" t="str">
            <v/>
          </cell>
          <cell r="L411" t="str">
            <v/>
          </cell>
          <cell r="M411" t="str">
            <v/>
          </cell>
          <cell r="N411" t="str">
            <v/>
          </cell>
          <cell r="O411" t="str">
            <v/>
          </cell>
          <cell r="P411" t="str">
            <v/>
          </cell>
          <cell r="Q411" t="str">
            <v/>
          </cell>
        </row>
        <row r="412">
          <cell r="A412" t="str">
            <v>A11960</v>
          </cell>
          <cell r="B412" t="str">
            <v>A1196</v>
          </cell>
          <cell r="C412">
            <v>0</v>
          </cell>
          <cell r="D412" t="str">
            <v>A</v>
          </cell>
          <cell r="E412" t="str">
            <v>二次</v>
          </cell>
          <cell r="F412" t="str">
            <v>荻野工業株式会社</v>
          </cell>
          <cell r="G412" t="str">
            <v>環境エンジンを支えるピストンクーリングオイルジェットの低コスト高精度極細パイプと低コスト高精度バルブボディーの製造</v>
          </cell>
          <cell r="J412" t="str">
            <v/>
          </cell>
          <cell r="K412" t="str">
            <v/>
          </cell>
          <cell r="L412" t="str">
            <v/>
          </cell>
          <cell r="M412" t="str">
            <v/>
          </cell>
          <cell r="N412" t="str">
            <v/>
          </cell>
          <cell r="O412" t="str">
            <v/>
          </cell>
          <cell r="P412" t="str">
            <v/>
          </cell>
          <cell r="Q412" t="str">
            <v/>
          </cell>
        </row>
        <row r="413">
          <cell r="A413" t="str">
            <v>A11980</v>
          </cell>
          <cell r="B413" t="str">
            <v>A1198</v>
          </cell>
          <cell r="C413">
            <v>0</v>
          </cell>
          <cell r="D413" t="str">
            <v>A</v>
          </cell>
          <cell r="E413" t="str">
            <v>二次</v>
          </cell>
          <cell r="F413" t="str">
            <v>住友金属工業株式会社</v>
          </cell>
          <cell r="G413" t="str">
            <v>航空機用チタン合金の鍛造効率化による強化事業</v>
          </cell>
          <cell r="J413" t="str">
            <v/>
          </cell>
          <cell r="K413" t="str">
            <v/>
          </cell>
          <cell r="L413" t="str">
            <v/>
          </cell>
          <cell r="M413" t="str">
            <v/>
          </cell>
          <cell r="N413" t="str">
            <v/>
          </cell>
          <cell r="O413" t="str">
            <v/>
          </cell>
          <cell r="P413" t="str">
            <v/>
          </cell>
          <cell r="Q413" t="str">
            <v/>
          </cell>
        </row>
        <row r="414">
          <cell r="A414" t="str">
            <v>A11990</v>
          </cell>
          <cell r="B414" t="str">
            <v>A1199</v>
          </cell>
          <cell r="C414">
            <v>0</v>
          </cell>
          <cell r="D414" t="str">
            <v>A</v>
          </cell>
          <cell r="E414" t="str">
            <v>二次</v>
          </cell>
          <cell r="F414" t="str">
            <v>株式会社ﾏｷｼﾏﾑ・ﾃｸﾉﾛｼﾞｰ</v>
          </cell>
          <cell r="G414" t="str">
            <v>ドアミラー用電子部品PTCの製造ラインのマルチ化</v>
          </cell>
          <cell r="J414" t="str">
            <v/>
          </cell>
          <cell r="K414" t="str">
            <v/>
          </cell>
          <cell r="L414" t="str">
            <v/>
          </cell>
          <cell r="M414" t="str">
            <v/>
          </cell>
          <cell r="N414" t="str">
            <v/>
          </cell>
          <cell r="O414" t="str">
            <v/>
          </cell>
          <cell r="P414" t="str">
            <v/>
          </cell>
          <cell r="Q414" t="str">
            <v/>
          </cell>
        </row>
        <row r="415">
          <cell r="A415" t="str">
            <v>A12000</v>
          </cell>
          <cell r="B415" t="str">
            <v>A1200</v>
          </cell>
          <cell r="C415">
            <v>0</v>
          </cell>
          <cell r="D415" t="str">
            <v>A</v>
          </cell>
          <cell r="E415" t="str">
            <v>二次</v>
          </cell>
          <cell r="F415" t="str">
            <v>株式会社ビスキャス</v>
          </cell>
          <cell r="G415" t="str">
            <v>高圧・特高圧交流３芯CV海底ケーブル用大型撚合せ機の導入</v>
          </cell>
          <cell r="J415" t="str">
            <v/>
          </cell>
          <cell r="K415" t="str">
            <v/>
          </cell>
          <cell r="L415" t="str">
            <v/>
          </cell>
          <cell r="M415" t="str">
            <v/>
          </cell>
          <cell r="N415" t="str">
            <v/>
          </cell>
          <cell r="O415" t="str">
            <v/>
          </cell>
          <cell r="P415" t="str">
            <v/>
          </cell>
          <cell r="Q415" t="str">
            <v/>
          </cell>
        </row>
        <row r="416">
          <cell r="A416" t="str">
            <v>A12040</v>
          </cell>
          <cell r="B416" t="str">
            <v>A1204</v>
          </cell>
          <cell r="C416">
            <v>0</v>
          </cell>
          <cell r="D416" t="str">
            <v>A</v>
          </cell>
          <cell r="E416" t="str">
            <v>二次</v>
          </cell>
          <cell r="F416" t="str">
            <v>赤田工業株式会社</v>
          </cell>
          <cell r="G416" t="str">
            <v>真空機器の中核部品</v>
          </cell>
          <cell r="J416" t="str">
            <v/>
          </cell>
          <cell r="K416" t="str">
            <v/>
          </cell>
          <cell r="L416" t="str">
            <v/>
          </cell>
          <cell r="M416" t="str">
            <v/>
          </cell>
          <cell r="N416" t="str">
            <v/>
          </cell>
          <cell r="O416" t="str">
            <v/>
          </cell>
          <cell r="P416" t="str">
            <v/>
          </cell>
          <cell r="Q416" t="str">
            <v/>
          </cell>
        </row>
        <row r="417">
          <cell r="A417" t="str">
            <v>A12050</v>
          </cell>
          <cell r="B417" t="str">
            <v>A1205</v>
          </cell>
          <cell r="C417">
            <v>0</v>
          </cell>
          <cell r="D417" t="str">
            <v>A</v>
          </cell>
          <cell r="E417" t="str">
            <v>二次</v>
          </cell>
          <cell r="F417" t="str">
            <v>株式会社岡山村田製作所</v>
          </cell>
          <cell r="G417" t="str">
            <v>スマートフォン等モバイル機器用高周波モジュールの国内生産継続拡大</v>
          </cell>
          <cell r="J417" t="str">
            <v/>
          </cell>
          <cell r="K417" t="str">
            <v/>
          </cell>
          <cell r="L417" t="str">
            <v/>
          </cell>
          <cell r="M417" t="str">
            <v/>
          </cell>
          <cell r="N417" t="str">
            <v/>
          </cell>
          <cell r="O417" t="str">
            <v/>
          </cell>
          <cell r="P417" t="str">
            <v/>
          </cell>
          <cell r="Q417" t="str">
            <v/>
          </cell>
        </row>
        <row r="418">
          <cell r="A418" t="str">
            <v>A12060</v>
          </cell>
          <cell r="B418" t="str">
            <v>A1206</v>
          </cell>
          <cell r="C418">
            <v>0</v>
          </cell>
          <cell r="D418" t="str">
            <v>A</v>
          </cell>
          <cell r="E418" t="str">
            <v>二次</v>
          </cell>
          <cell r="F418" t="str">
            <v>同和発條株式会社</v>
          </cell>
          <cell r="G418" t="str">
            <v>世界に冠たる「建設機械用超精密コイルスプリング」生産ラインの構築（新工場）</v>
          </cell>
          <cell r="J418" t="str">
            <v/>
          </cell>
          <cell r="K418" t="str">
            <v/>
          </cell>
          <cell r="L418" t="str">
            <v/>
          </cell>
          <cell r="M418" t="str">
            <v/>
          </cell>
          <cell r="N418" t="str">
            <v/>
          </cell>
          <cell r="O418" t="str">
            <v/>
          </cell>
          <cell r="P418" t="str">
            <v/>
          </cell>
          <cell r="Q418" t="str">
            <v/>
          </cell>
        </row>
        <row r="419">
          <cell r="A419" t="str">
            <v>A12070</v>
          </cell>
          <cell r="B419" t="str">
            <v>A1207</v>
          </cell>
          <cell r="C419">
            <v>0</v>
          </cell>
          <cell r="D419" t="str">
            <v>A</v>
          </cell>
          <cell r="E419" t="str">
            <v>二次</v>
          </cell>
          <cell r="F419" t="str">
            <v>ヤマト精機株式会社</v>
          </cell>
          <cell r="G419" t="str">
            <v>小型マシニングセンターの部品供給網強化に資する工場増設事業</v>
          </cell>
          <cell r="J419" t="str">
            <v/>
          </cell>
          <cell r="K419" t="str">
            <v/>
          </cell>
          <cell r="L419" t="str">
            <v/>
          </cell>
          <cell r="M419" t="str">
            <v/>
          </cell>
          <cell r="N419" t="str">
            <v/>
          </cell>
          <cell r="O419" t="str">
            <v/>
          </cell>
          <cell r="P419" t="str">
            <v/>
          </cell>
          <cell r="Q419" t="str">
            <v/>
          </cell>
        </row>
        <row r="420">
          <cell r="A420" t="str">
            <v>A12080</v>
          </cell>
          <cell r="B420" t="str">
            <v>A1208</v>
          </cell>
          <cell r="C420">
            <v>0</v>
          </cell>
          <cell r="D420" t="str">
            <v>A</v>
          </cell>
          <cell r="E420" t="str">
            <v>二次</v>
          </cell>
          <cell r="F420" t="str">
            <v>株式会社　角田鉄工所</v>
          </cell>
          <cell r="G420" t="str">
            <v>次世代自動車（ハイブリッド）、軽自動車及び小型乗用車用クランクシャフトのコスト競争力強化</v>
          </cell>
          <cell r="J420" t="str">
            <v/>
          </cell>
          <cell r="K420" t="str">
            <v/>
          </cell>
          <cell r="L420" t="str">
            <v/>
          </cell>
          <cell r="M420" t="str">
            <v/>
          </cell>
          <cell r="N420" t="str">
            <v/>
          </cell>
          <cell r="O420" t="str">
            <v/>
          </cell>
          <cell r="P420" t="str">
            <v/>
          </cell>
          <cell r="Q420" t="str">
            <v/>
          </cell>
        </row>
        <row r="421">
          <cell r="A421" t="str">
            <v>A12100</v>
          </cell>
          <cell r="B421" t="str">
            <v>A1210</v>
          </cell>
          <cell r="C421">
            <v>0</v>
          </cell>
          <cell r="D421" t="str">
            <v>A</v>
          </cell>
          <cell r="E421" t="str">
            <v>二次</v>
          </cell>
          <cell r="F421" t="str">
            <v>光工業株式会社</v>
          </cell>
          <cell r="G421" t="str">
            <v>自動車エンジン用フューエルインジェクションレール部品のプレス量産事業</v>
          </cell>
          <cell r="J421" t="str">
            <v/>
          </cell>
          <cell r="K421" t="str">
            <v/>
          </cell>
          <cell r="L421" t="str">
            <v/>
          </cell>
          <cell r="M421" t="str">
            <v/>
          </cell>
          <cell r="N421" t="str">
            <v/>
          </cell>
          <cell r="O421" t="str">
            <v/>
          </cell>
          <cell r="P421" t="str">
            <v/>
          </cell>
          <cell r="Q421" t="str">
            <v/>
          </cell>
        </row>
        <row r="422">
          <cell r="A422" t="str">
            <v>A12110</v>
          </cell>
          <cell r="B422" t="str">
            <v>A1211</v>
          </cell>
          <cell r="C422">
            <v>0</v>
          </cell>
          <cell r="D422" t="str">
            <v>A</v>
          </cell>
          <cell r="E422" t="str">
            <v>二次</v>
          </cell>
          <cell r="F422" t="str">
            <v>トピー工業株式会社</v>
          </cell>
          <cell r="G422" t="str">
            <v>鉱山機械用足回り部品の製造</v>
          </cell>
          <cell r="J422" t="str">
            <v/>
          </cell>
          <cell r="K422" t="str">
            <v/>
          </cell>
          <cell r="L422" t="str">
            <v/>
          </cell>
          <cell r="M422" t="str">
            <v/>
          </cell>
          <cell r="N422" t="str">
            <v/>
          </cell>
          <cell r="O422" t="str">
            <v/>
          </cell>
          <cell r="P422" t="str">
            <v/>
          </cell>
          <cell r="Q422" t="str">
            <v/>
          </cell>
        </row>
        <row r="423">
          <cell r="A423" t="str">
            <v>A12130</v>
          </cell>
          <cell r="B423" t="str">
            <v>A1213</v>
          </cell>
          <cell r="C423">
            <v>0</v>
          </cell>
          <cell r="D423" t="str">
            <v>A</v>
          </cell>
          <cell r="E423" t="str">
            <v>二次</v>
          </cell>
          <cell r="F423" t="str">
            <v>株式会社タムラ製作所</v>
          </cell>
          <cell r="G423" t="str">
            <v>電子化学事業本部　児玉工場　生産能力の増強</v>
          </cell>
          <cell r="J423" t="str">
            <v/>
          </cell>
          <cell r="K423" t="str">
            <v/>
          </cell>
          <cell r="L423" t="str">
            <v/>
          </cell>
          <cell r="M423" t="str">
            <v/>
          </cell>
          <cell r="N423" t="str">
            <v/>
          </cell>
          <cell r="O423" t="str">
            <v/>
          </cell>
          <cell r="P423" t="str">
            <v/>
          </cell>
          <cell r="Q423" t="str">
            <v/>
          </cell>
        </row>
        <row r="424">
          <cell r="A424" t="str">
            <v>A12140</v>
          </cell>
          <cell r="B424" t="str">
            <v>A1214</v>
          </cell>
          <cell r="C424">
            <v>0</v>
          </cell>
          <cell r="D424" t="str">
            <v>A</v>
          </cell>
          <cell r="E424" t="str">
            <v>二次</v>
          </cell>
          <cell r="F424" t="str">
            <v>株式会社キラ・コーポレーション</v>
          </cell>
          <cell r="G424" t="str">
            <v>電動パワーステアリング（ＥＰＳ）の部材生産に必要な高付加価値マシニングセンタ製作拠点の構築
（新成長戦略のグリーンイノベーション分野）</v>
          </cell>
          <cell r="J424" t="str">
            <v/>
          </cell>
          <cell r="K424" t="str">
            <v/>
          </cell>
          <cell r="L424" t="str">
            <v/>
          </cell>
          <cell r="M424" t="str">
            <v/>
          </cell>
          <cell r="N424" t="str">
            <v/>
          </cell>
          <cell r="O424" t="str">
            <v/>
          </cell>
          <cell r="P424" t="str">
            <v/>
          </cell>
          <cell r="Q424" t="str">
            <v/>
          </cell>
        </row>
        <row r="425">
          <cell r="A425" t="str">
            <v>A12141</v>
          </cell>
          <cell r="B425" t="str">
            <v>A1214</v>
          </cell>
          <cell r="C425">
            <v>1</v>
          </cell>
          <cell r="D425" t="str">
            <v>A</v>
          </cell>
          <cell r="E425" t="str">
            <v>二次</v>
          </cell>
          <cell r="F425" t="str">
            <v>三菱UFJリース株式会社</v>
          </cell>
          <cell r="G425" t="str">
            <v>電動パワーステアリング（ＥＰＳ）の部材生産に必要な高付加価値マシニングセンタ製作拠点の構築
（新成長戦略のグリーンイノベーション分野）</v>
          </cell>
          <cell r="J425" t="str">
            <v/>
          </cell>
          <cell r="K425" t="str">
            <v/>
          </cell>
          <cell r="L425" t="str">
            <v/>
          </cell>
          <cell r="M425" t="str">
            <v/>
          </cell>
          <cell r="N425" t="str">
            <v/>
          </cell>
          <cell r="O425" t="str">
            <v/>
          </cell>
          <cell r="P425" t="str">
            <v/>
          </cell>
          <cell r="Q425" t="str">
            <v/>
          </cell>
        </row>
        <row r="426">
          <cell r="A426" t="str">
            <v>A12180</v>
          </cell>
          <cell r="B426" t="str">
            <v>A1218</v>
          </cell>
          <cell r="C426">
            <v>0</v>
          </cell>
          <cell r="D426" t="str">
            <v>A</v>
          </cell>
          <cell r="E426" t="str">
            <v>二次</v>
          </cell>
          <cell r="F426" t="str">
            <v>日本ケミコン株式会社</v>
          </cell>
          <cell r="G426" t="str">
            <v>アルミ電解コンデンサ電極箔加工設備の増設</v>
          </cell>
          <cell r="J426" t="str">
            <v/>
          </cell>
          <cell r="K426" t="str">
            <v/>
          </cell>
          <cell r="L426" t="str">
            <v/>
          </cell>
          <cell r="M426" t="str">
            <v/>
          </cell>
          <cell r="N426" t="str">
            <v/>
          </cell>
          <cell r="O426" t="str">
            <v/>
          </cell>
          <cell r="P426" t="str">
            <v/>
          </cell>
          <cell r="Q426" t="str">
            <v/>
          </cell>
        </row>
        <row r="427">
          <cell r="A427" t="str">
            <v>A12181</v>
          </cell>
          <cell r="B427" t="str">
            <v>A1218</v>
          </cell>
          <cell r="C427">
            <v>1</v>
          </cell>
          <cell r="D427" t="str">
            <v>A</v>
          </cell>
          <cell r="E427" t="str">
            <v>二次</v>
          </cell>
          <cell r="F427" t="str">
            <v>福島電気工業株式会社</v>
          </cell>
          <cell r="G427" t="str">
            <v>アルミ電解コンデンサ電極箔加工設備の増設</v>
          </cell>
          <cell r="J427" t="str">
            <v/>
          </cell>
          <cell r="K427" t="str">
            <v/>
          </cell>
          <cell r="L427" t="str">
            <v/>
          </cell>
          <cell r="M427" t="str">
            <v/>
          </cell>
          <cell r="N427" t="str">
            <v/>
          </cell>
          <cell r="O427" t="str">
            <v/>
          </cell>
          <cell r="P427" t="str">
            <v/>
          </cell>
          <cell r="Q427" t="str">
            <v/>
          </cell>
        </row>
        <row r="428">
          <cell r="A428" t="str">
            <v>A12190</v>
          </cell>
          <cell r="B428" t="str">
            <v>A1219</v>
          </cell>
          <cell r="C428">
            <v>0</v>
          </cell>
          <cell r="D428" t="str">
            <v>A</v>
          </cell>
          <cell r="E428" t="str">
            <v>二次</v>
          </cell>
          <cell r="F428" t="str">
            <v>株式会社JSP</v>
          </cell>
          <cell r="G428" t="str">
            <v>発泡ポリプロピレンビーズ北九州工場建設</v>
          </cell>
          <cell r="J428" t="str">
            <v/>
          </cell>
          <cell r="K428" t="str">
            <v/>
          </cell>
          <cell r="L428" t="str">
            <v/>
          </cell>
          <cell r="M428" t="str">
            <v/>
          </cell>
          <cell r="N428" t="str">
            <v/>
          </cell>
          <cell r="O428" t="str">
            <v/>
          </cell>
          <cell r="P428" t="str">
            <v/>
          </cell>
          <cell r="Q428" t="str">
            <v/>
          </cell>
        </row>
        <row r="429">
          <cell r="A429" t="str">
            <v>A12200</v>
          </cell>
          <cell r="B429" t="str">
            <v>A1220</v>
          </cell>
          <cell r="C429">
            <v>0</v>
          </cell>
          <cell r="D429" t="str">
            <v>A</v>
          </cell>
          <cell r="E429" t="str">
            <v>二次</v>
          </cell>
          <cell r="F429" t="str">
            <v>新井工業株式会社</v>
          </cell>
          <cell r="G429" t="str">
            <v>鍛造品製造事業（自動車用部品、産業用機械部品等）</v>
          </cell>
          <cell r="J429" t="str">
            <v/>
          </cell>
          <cell r="K429" t="str">
            <v/>
          </cell>
          <cell r="L429" t="str">
            <v/>
          </cell>
          <cell r="M429" t="str">
            <v/>
          </cell>
          <cell r="N429" t="str">
            <v/>
          </cell>
          <cell r="O429" t="str">
            <v/>
          </cell>
          <cell r="P429" t="str">
            <v/>
          </cell>
          <cell r="Q429" t="str">
            <v/>
          </cell>
        </row>
        <row r="430">
          <cell r="A430" t="str">
            <v>A12210</v>
          </cell>
          <cell r="B430" t="str">
            <v>A1221</v>
          </cell>
          <cell r="C430">
            <v>0</v>
          </cell>
          <cell r="D430" t="str">
            <v>A</v>
          </cell>
          <cell r="E430" t="str">
            <v>二次</v>
          </cell>
          <cell r="F430" t="str">
            <v>東洋コルク株式会社</v>
          </cell>
          <cell r="G430" t="str">
            <v>東洋コルク株式会社北九州工場の新設</v>
          </cell>
          <cell r="J430" t="str">
            <v/>
          </cell>
          <cell r="K430" t="str">
            <v/>
          </cell>
          <cell r="L430" t="str">
            <v/>
          </cell>
          <cell r="M430" t="str">
            <v/>
          </cell>
          <cell r="N430" t="str">
            <v/>
          </cell>
          <cell r="O430" t="str">
            <v/>
          </cell>
          <cell r="P430" t="str">
            <v/>
          </cell>
          <cell r="Q430" t="str">
            <v/>
          </cell>
        </row>
        <row r="431">
          <cell r="A431" t="str">
            <v>A12211</v>
          </cell>
          <cell r="B431" t="str">
            <v>A1221</v>
          </cell>
          <cell r="C431">
            <v>1</v>
          </cell>
          <cell r="D431" t="str">
            <v>A</v>
          </cell>
          <cell r="E431" t="str">
            <v>二次</v>
          </cell>
          <cell r="F431" t="str">
            <v>三菱UFJリース株式会社</v>
          </cell>
          <cell r="G431" t="str">
            <v>東洋コルク株式会社北九州工場の新設</v>
          </cell>
          <cell r="J431" t="str">
            <v/>
          </cell>
          <cell r="K431" t="str">
            <v/>
          </cell>
          <cell r="L431" t="str">
            <v/>
          </cell>
          <cell r="M431" t="str">
            <v/>
          </cell>
          <cell r="N431" t="str">
            <v/>
          </cell>
          <cell r="O431" t="str">
            <v/>
          </cell>
          <cell r="P431" t="str">
            <v/>
          </cell>
          <cell r="Q431" t="str">
            <v/>
          </cell>
        </row>
        <row r="432">
          <cell r="A432" t="str">
            <v>A12212</v>
          </cell>
          <cell r="B432" t="str">
            <v>A1221</v>
          </cell>
          <cell r="C432">
            <v>2</v>
          </cell>
          <cell r="D432" t="str">
            <v>A</v>
          </cell>
          <cell r="E432" t="str">
            <v>二次</v>
          </cell>
          <cell r="F432" t="str">
            <v>ひろぎんリース株式会社</v>
          </cell>
          <cell r="G432" t="str">
            <v>東洋コルク株式会社北九州工場の新設</v>
          </cell>
          <cell r="J432" t="str">
            <v/>
          </cell>
          <cell r="K432" t="str">
            <v/>
          </cell>
          <cell r="L432" t="str">
            <v/>
          </cell>
          <cell r="M432" t="str">
            <v/>
          </cell>
          <cell r="N432" t="str">
            <v/>
          </cell>
          <cell r="O432" t="str">
            <v/>
          </cell>
          <cell r="P432" t="str">
            <v/>
          </cell>
          <cell r="Q432" t="str">
            <v/>
          </cell>
        </row>
        <row r="433">
          <cell r="A433" t="str">
            <v>A12300</v>
          </cell>
          <cell r="B433" t="str">
            <v>A1230</v>
          </cell>
          <cell r="C433">
            <v>0</v>
          </cell>
          <cell r="D433" t="str">
            <v>A</v>
          </cell>
          <cell r="E433" t="str">
            <v>二次</v>
          </cell>
          <cell r="F433" t="str">
            <v>豊臣熱処理工業株式会社</v>
          </cell>
          <cell r="G433" t="str">
            <v>自動車用次世代直噴高圧ポンプ関連部品熱処理対応事業</v>
          </cell>
          <cell r="J433" t="str">
            <v/>
          </cell>
          <cell r="K433" t="str">
            <v/>
          </cell>
          <cell r="L433" t="str">
            <v/>
          </cell>
          <cell r="M433" t="str">
            <v/>
          </cell>
          <cell r="N433" t="str">
            <v/>
          </cell>
          <cell r="O433" t="str">
            <v/>
          </cell>
          <cell r="P433" t="str">
            <v/>
          </cell>
          <cell r="Q433" t="str">
            <v/>
          </cell>
        </row>
        <row r="434">
          <cell r="A434" t="str">
            <v>A12320</v>
          </cell>
          <cell r="B434" t="str">
            <v>A1232</v>
          </cell>
          <cell r="C434">
            <v>0</v>
          </cell>
          <cell r="D434" t="str">
            <v>A</v>
          </cell>
          <cell r="E434" t="str">
            <v>二次</v>
          </cell>
          <cell r="F434" t="str">
            <v>株式会社日立製作所</v>
          </cell>
          <cell r="G434" t="str">
            <v>蒸気タービンロータＨＤＢ設備導入（ＨＤＢ：ハイスピードダイナミックバランス）</v>
          </cell>
          <cell r="J434" t="str">
            <v/>
          </cell>
          <cell r="K434" t="str">
            <v/>
          </cell>
          <cell r="L434" t="str">
            <v/>
          </cell>
          <cell r="M434" t="str">
            <v/>
          </cell>
          <cell r="N434" t="str">
            <v/>
          </cell>
          <cell r="O434" t="str">
            <v/>
          </cell>
          <cell r="P434" t="str">
            <v/>
          </cell>
          <cell r="Q434" t="str">
            <v/>
          </cell>
        </row>
        <row r="435">
          <cell r="A435" t="str">
            <v>A12330</v>
          </cell>
          <cell r="B435" t="str">
            <v>A1233</v>
          </cell>
          <cell r="C435">
            <v>0</v>
          </cell>
          <cell r="D435" t="str">
            <v>A</v>
          </cell>
          <cell r="E435" t="str">
            <v>二次</v>
          </cell>
          <cell r="F435" t="str">
            <v>日機装株式会社</v>
          </cell>
          <cell r="G435" t="str">
            <v>航空機エンジン部品製造拠点の分散配置による災害対応力、国際競争力強化事業</v>
          </cell>
          <cell r="J435" t="str">
            <v/>
          </cell>
          <cell r="K435" t="str">
            <v/>
          </cell>
          <cell r="L435" t="str">
            <v/>
          </cell>
          <cell r="M435" t="str">
            <v/>
          </cell>
          <cell r="N435" t="str">
            <v/>
          </cell>
          <cell r="O435" t="str">
            <v/>
          </cell>
          <cell r="P435" t="str">
            <v/>
          </cell>
          <cell r="Q435" t="str">
            <v/>
          </cell>
        </row>
        <row r="436">
          <cell r="A436" t="str">
            <v>A12360</v>
          </cell>
          <cell r="B436" t="str">
            <v>A1236</v>
          </cell>
          <cell r="C436">
            <v>0</v>
          </cell>
          <cell r="D436" t="str">
            <v>A</v>
          </cell>
          <cell r="E436" t="str">
            <v>二次</v>
          </cell>
          <cell r="F436" t="str">
            <v>住友金属鉱山株式会社</v>
          </cell>
          <cell r="G436" t="str">
            <v>二次電池、メッキに用いられる硫酸ニッケルの製造設備の増強</v>
          </cell>
          <cell r="J436" t="str">
            <v/>
          </cell>
          <cell r="K436" t="str">
            <v/>
          </cell>
          <cell r="L436" t="str">
            <v/>
          </cell>
          <cell r="M436" t="str">
            <v/>
          </cell>
          <cell r="N436" t="str">
            <v/>
          </cell>
          <cell r="O436" t="str">
            <v/>
          </cell>
          <cell r="P436" t="str">
            <v/>
          </cell>
          <cell r="Q436" t="str">
            <v/>
          </cell>
        </row>
        <row r="437">
          <cell r="A437" t="str">
            <v>A12370</v>
          </cell>
          <cell r="B437" t="str">
            <v>A1237</v>
          </cell>
          <cell r="C437">
            <v>0</v>
          </cell>
          <cell r="D437" t="str">
            <v>A</v>
          </cell>
          <cell r="E437" t="str">
            <v>二次</v>
          </cell>
          <cell r="F437" t="str">
            <v>ＤＯＷＡハイテック株式会社</v>
          </cell>
          <cell r="G437" t="str">
            <v>太陽光パネル向け電極材「球状銀粉」の製造設備増築</v>
          </cell>
          <cell r="J437" t="str">
            <v/>
          </cell>
          <cell r="K437" t="str">
            <v/>
          </cell>
          <cell r="L437" t="str">
            <v/>
          </cell>
          <cell r="M437" t="str">
            <v/>
          </cell>
          <cell r="N437" t="str">
            <v/>
          </cell>
          <cell r="O437" t="str">
            <v/>
          </cell>
          <cell r="P437" t="str">
            <v/>
          </cell>
          <cell r="Q437" t="str">
            <v/>
          </cell>
        </row>
        <row r="438">
          <cell r="A438" t="str">
            <v>A12430</v>
          </cell>
          <cell r="B438" t="str">
            <v>A1243</v>
          </cell>
          <cell r="C438">
            <v>0</v>
          </cell>
          <cell r="D438" t="str">
            <v>A</v>
          </cell>
          <cell r="E438" t="str">
            <v>二次</v>
          </cell>
          <cell r="F438" t="str">
            <v>日立粉末冶金株式会社</v>
          </cell>
          <cell r="G438" t="str">
            <v>低燃費車用エンジン部品・ミッション部品の国内生産の２拠点化と競争力強化</v>
          </cell>
          <cell r="J438" t="str">
            <v/>
          </cell>
          <cell r="K438" t="str">
            <v/>
          </cell>
          <cell r="L438" t="str">
            <v/>
          </cell>
          <cell r="M438" t="str">
            <v/>
          </cell>
          <cell r="N438" t="str">
            <v/>
          </cell>
          <cell r="O438" t="str">
            <v/>
          </cell>
          <cell r="P438" t="str">
            <v/>
          </cell>
          <cell r="Q438" t="str">
            <v/>
          </cell>
        </row>
        <row r="439">
          <cell r="A439" t="str">
            <v>A12470</v>
          </cell>
          <cell r="B439" t="str">
            <v>A1247</v>
          </cell>
          <cell r="C439">
            <v>0</v>
          </cell>
          <cell r="D439" t="str">
            <v>A</v>
          </cell>
          <cell r="E439" t="str">
            <v>二次</v>
          </cell>
          <cell r="F439" t="str">
            <v>日機装株式会社</v>
          </cell>
          <cell r="G439" t="str">
            <v>血液透析装置製造拠点の分散配置による災害対応力、国際競争力強化事業</v>
          </cell>
          <cell r="J439" t="str">
            <v/>
          </cell>
          <cell r="K439" t="str">
            <v/>
          </cell>
          <cell r="L439" t="str">
            <v/>
          </cell>
          <cell r="M439" t="str">
            <v/>
          </cell>
          <cell r="N439" t="str">
            <v/>
          </cell>
          <cell r="O439" t="str">
            <v/>
          </cell>
          <cell r="P439" t="str">
            <v/>
          </cell>
          <cell r="Q439" t="str">
            <v/>
          </cell>
        </row>
        <row r="440">
          <cell r="A440" t="str">
            <v>A12490</v>
          </cell>
          <cell r="B440" t="str">
            <v>A1249</v>
          </cell>
          <cell r="C440">
            <v>0</v>
          </cell>
          <cell r="D440" t="str">
            <v>A</v>
          </cell>
          <cell r="E440" t="str">
            <v>二次</v>
          </cell>
          <cell r="F440" t="str">
            <v>株式会社日本アレフ</v>
          </cell>
          <cell r="G440" t="str">
            <v>小型磁気センサの自動化と分散化</v>
          </cell>
          <cell r="J440" t="str">
            <v/>
          </cell>
          <cell r="K440" t="str">
            <v/>
          </cell>
          <cell r="L440" t="str">
            <v/>
          </cell>
          <cell r="M440" t="str">
            <v/>
          </cell>
          <cell r="N440" t="str">
            <v/>
          </cell>
          <cell r="O440" t="str">
            <v/>
          </cell>
          <cell r="P440" t="str">
            <v/>
          </cell>
          <cell r="Q440" t="str">
            <v/>
          </cell>
        </row>
        <row r="441">
          <cell r="A441" t="str">
            <v>A12540</v>
          </cell>
          <cell r="B441" t="str">
            <v>A1254</v>
          </cell>
          <cell r="C441">
            <v>0</v>
          </cell>
          <cell r="D441" t="str">
            <v>A</v>
          </cell>
          <cell r="E441" t="str">
            <v>二次</v>
          </cell>
          <cell r="F441" t="str">
            <v>帝人テクノプロダクツ株式会社</v>
          </cell>
          <cell r="G441" t="str">
            <v>高機能繊維製造設備の増設</v>
          </cell>
          <cell r="J441" t="str">
            <v/>
          </cell>
          <cell r="K441" t="str">
            <v/>
          </cell>
          <cell r="L441" t="str">
            <v/>
          </cell>
          <cell r="M441" t="str">
            <v/>
          </cell>
          <cell r="N441" t="str">
            <v/>
          </cell>
          <cell r="O441" t="str">
            <v/>
          </cell>
          <cell r="P441" t="str">
            <v/>
          </cell>
          <cell r="Q441" t="str">
            <v/>
          </cell>
        </row>
        <row r="442">
          <cell r="A442" t="str">
            <v>A12550</v>
          </cell>
          <cell r="B442" t="str">
            <v>A1255</v>
          </cell>
          <cell r="C442">
            <v>0</v>
          </cell>
          <cell r="D442" t="str">
            <v>A</v>
          </cell>
          <cell r="E442" t="str">
            <v>二次</v>
          </cell>
          <cell r="F442" t="str">
            <v>富士フイルム株式会社</v>
          </cell>
          <cell r="G442" t="str">
            <v>富士フイルム独自のバリウムフェライト磁性体技術による世界最大容量「高記録密度磁気テープ」の生産能力増強。</v>
          </cell>
          <cell r="J442" t="str">
            <v/>
          </cell>
          <cell r="K442" t="str">
            <v/>
          </cell>
          <cell r="L442" t="str">
            <v/>
          </cell>
          <cell r="M442" t="str">
            <v/>
          </cell>
          <cell r="N442" t="str">
            <v/>
          </cell>
          <cell r="O442" t="str">
            <v/>
          </cell>
          <cell r="P442" t="str">
            <v/>
          </cell>
          <cell r="Q442" t="str">
            <v/>
          </cell>
        </row>
        <row r="443">
          <cell r="A443" t="str">
            <v>A12551</v>
          </cell>
          <cell r="B443" t="str">
            <v>A1255</v>
          </cell>
          <cell r="C443">
            <v>1</v>
          </cell>
          <cell r="D443" t="str">
            <v>A</v>
          </cell>
          <cell r="E443" t="str">
            <v>二次</v>
          </cell>
          <cell r="F443" t="str">
            <v>富士フイルムメディアマニュファクチャリング株式会社</v>
          </cell>
          <cell r="G443" t="str">
            <v>富士フイルム独自のバリウムフェライト磁性体技術による世界最大容量「高記録密度磁気テープ」の生産能力増強。</v>
          </cell>
          <cell r="J443" t="str">
            <v/>
          </cell>
          <cell r="K443" t="str">
            <v/>
          </cell>
          <cell r="L443" t="str">
            <v/>
          </cell>
          <cell r="M443" t="str">
            <v/>
          </cell>
          <cell r="N443" t="str">
            <v/>
          </cell>
          <cell r="O443" t="str">
            <v/>
          </cell>
          <cell r="P443" t="str">
            <v/>
          </cell>
          <cell r="Q443" t="str">
            <v/>
          </cell>
        </row>
        <row r="444">
          <cell r="A444" t="str">
            <v>A12570</v>
          </cell>
          <cell r="B444" t="str">
            <v>A1257</v>
          </cell>
          <cell r="C444">
            <v>0</v>
          </cell>
          <cell r="D444" t="str">
            <v>A</v>
          </cell>
          <cell r="E444" t="str">
            <v>二次</v>
          </cell>
          <cell r="F444" t="str">
            <v>冨士発條株式会社</v>
          </cell>
          <cell r="G444" t="str">
            <v>大型リチウムイオン電池部品の製造</v>
          </cell>
          <cell r="J444" t="str">
            <v/>
          </cell>
          <cell r="K444" t="str">
            <v/>
          </cell>
          <cell r="L444" t="str">
            <v/>
          </cell>
          <cell r="M444" t="str">
            <v/>
          </cell>
          <cell r="N444" t="str">
            <v/>
          </cell>
          <cell r="O444" t="str">
            <v/>
          </cell>
          <cell r="P444" t="str">
            <v/>
          </cell>
          <cell r="Q444" t="str">
            <v/>
          </cell>
        </row>
        <row r="445">
          <cell r="A445" t="str">
            <v>A12600</v>
          </cell>
          <cell r="B445" t="str">
            <v>A1260</v>
          </cell>
          <cell r="C445">
            <v>0</v>
          </cell>
          <cell r="D445" t="str">
            <v>A</v>
          </cell>
          <cell r="E445" t="str">
            <v>二次</v>
          </cell>
          <cell r="F445" t="str">
            <v>三菱マテリアル株式会社</v>
          </cell>
          <cell r="G445" t="str">
            <v>日本での切削工具事業継続のための国内生産拠点の拡充　-自動車産業向けブローチ事業の国際競争力強化-</v>
          </cell>
          <cell r="J445" t="str">
            <v/>
          </cell>
          <cell r="K445" t="str">
            <v/>
          </cell>
          <cell r="L445" t="str">
            <v/>
          </cell>
          <cell r="M445" t="str">
            <v/>
          </cell>
          <cell r="N445" t="str">
            <v/>
          </cell>
          <cell r="O445" t="str">
            <v/>
          </cell>
          <cell r="P445" t="str">
            <v/>
          </cell>
          <cell r="Q445" t="str">
            <v/>
          </cell>
        </row>
        <row r="446">
          <cell r="A446" t="str">
            <v>A12610</v>
          </cell>
          <cell r="B446" t="str">
            <v>A1261</v>
          </cell>
          <cell r="C446">
            <v>0</v>
          </cell>
          <cell r="D446" t="str">
            <v>A</v>
          </cell>
          <cell r="E446" t="str">
            <v>二次</v>
          </cell>
          <cell r="F446" t="str">
            <v>日本ケミコン株式会社</v>
          </cell>
          <cell r="G446" t="str">
            <v>アルミ電解コンデンサ電極箔加工設備の増設</v>
          </cell>
          <cell r="J446" t="str">
            <v/>
          </cell>
          <cell r="K446" t="str">
            <v/>
          </cell>
          <cell r="L446" t="str">
            <v/>
          </cell>
          <cell r="M446" t="str">
            <v/>
          </cell>
          <cell r="N446" t="str">
            <v/>
          </cell>
          <cell r="O446" t="str">
            <v/>
          </cell>
          <cell r="P446" t="str">
            <v/>
          </cell>
          <cell r="Q446" t="str">
            <v/>
          </cell>
        </row>
        <row r="447">
          <cell r="A447" t="str">
            <v>A12611</v>
          </cell>
          <cell r="B447" t="str">
            <v>A1261</v>
          </cell>
          <cell r="C447">
            <v>1</v>
          </cell>
          <cell r="D447" t="str">
            <v>A</v>
          </cell>
          <cell r="E447" t="str">
            <v>二次</v>
          </cell>
          <cell r="F447" t="str">
            <v>岩手電気工業株式会社</v>
          </cell>
          <cell r="G447" t="str">
            <v>アルミ電解コンデンサ電極箔加工設備の増設</v>
          </cell>
          <cell r="J447" t="str">
            <v/>
          </cell>
          <cell r="K447" t="str">
            <v/>
          </cell>
          <cell r="L447" t="str">
            <v/>
          </cell>
          <cell r="M447" t="str">
            <v/>
          </cell>
          <cell r="N447" t="str">
            <v/>
          </cell>
          <cell r="O447" t="str">
            <v/>
          </cell>
          <cell r="P447" t="str">
            <v/>
          </cell>
          <cell r="Q447" t="str">
            <v/>
          </cell>
        </row>
        <row r="448">
          <cell r="A448" t="str">
            <v>A12620</v>
          </cell>
          <cell r="B448" t="str">
            <v>A1262</v>
          </cell>
          <cell r="C448">
            <v>0</v>
          </cell>
          <cell r="D448" t="str">
            <v>A</v>
          </cell>
          <cell r="E448" t="str">
            <v>二次</v>
          </cell>
          <cell r="F448" t="str">
            <v>株式会社森清化工</v>
          </cell>
          <cell r="G448" t="str">
            <v>地場産業の確立とローコストカントリーを含む競合他社との差別化を推進するため社是（高品質・即納・品揃え）強化を計る</v>
          </cell>
          <cell r="J448" t="str">
            <v/>
          </cell>
          <cell r="K448" t="str">
            <v/>
          </cell>
          <cell r="L448" t="str">
            <v/>
          </cell>
          <cell r="M448" t="str">
            <v/>
          </cell>
          <cell r="N448" t="str">
            <v/>
          </cell>
          <cell r="O448" t="str">
            <v/>
          </cell>
          <cell r="P448" t="str">
            <v/>
          </cell>
          <cell r="Q448" t="str">
            <v/>
          </cell>
        </row>
        <row r="449">
          <cell r="A449" t="str">
            <v>A12640</v>
          </cell>
          <cell r="B449" t="str">
            <v>A1264</v>
          </cell>
          <cell r="C449">
            <v>0</v>
          </cell>
          <cell r="D449" t="str">
            <v>A</v>
          </cell>
          <cell r="E449" t="str">
            <v>二次</v>
          </cell>
          <cell r="F449" t="str">
            <v>株式会社青山製作所</v>
          </cell>
          <cell r="G449" t="str">
            <v>環境に配慮した自動車用ファスナー部品の製造拠点分散化・複線化</v>
          </cell>
          <cell r="J449" t="str">
            <v/>
          </cell>
          <cell r="K449" t="str">
            <v/>
          </cell>
          <cell r="L449" t="str">
            <v/>
          </cell>
          <cell r="M449" t="str">
            <v/>
          </cell>
          <cell r="N449" t="str">
            <v/>
          </cell>
          <cell r="O449" t="str">
            <v/>
          </cell>
          <cell r="P449" t="str">
            <v/>
          </cell>
          <cell r="Q449" t="str">
            <v/>
          </cell>
        </row>
        <row r="450">
          <cell r="A450" t="str">
            <v>A12641</v>
          </cell>
          <cell r="B450" t="str">
            <v>A1264</v>
          </cell>
          <cell r="C450">
            <v>1</v>
          </cell>
          <cell r="D450" t="str">
            <v>A</v>
          </cell>
          <cell r="E450" t="str">
            <v>二次</v>
          </cell>
          <cell r="F450" t="str">
            <v>株式会社青山製作所可児工場</v>
          </cell>
          <cell r="G450" t="str">
            <v>環境に配慮した自動車用ファスナー部品の製造拠点分散化・複線化</v>
          </cell>
          <cell r="J450" t="str">
            <v/>
          </cell>
          <cell r="K450" t="str">
            <v/>
          </cell>
          <cell r="L450" t="str">
            <v/>
          </cell>
          <cell r="M450" t="str">
            <v/>
          </cell>
          <cell r="N450" t="str">
            <v/>
          </cell>
          <cell r="O450" t="str">
            <v/>
          </cell>
          <cell r="P450" t="str">
            <v/>
          </cell>
          <cell r="Q450" t="str">
            <v/>
          </cell>
        </row>
        <row r="451">
          <cell r="A451" t="str">
            <v>A12642</v>
          </cell>
          <cell r="B451" t="str">
            <v>A1264</v>
          </cell>
          <cell r="C451">
            <v>2</v>
          </cell>
          <cell r="D451" t="str">
            <v>A</v>
          </cell>
          <cell r="E451" t="str">
            <v>二次</v>
          </cell>
          <cell r="F451" t="str">
            <v>株式会社青山製作所岐阜工場</v>
          </cell>
          <cell r="G451" t="str">
            <v>環境に配慮した自動車用ファスナー部品の製造拠点分散化・複線化</v>
          </cell>
          <cell r="J451" t="str">
            <v/>
          </cell>
          <cell r="K451" t="str">
            <v/>
          </cell>
          <cell r="L451" t="str">
            <v/>
          </cell>
          <cell r="M451" t="str">
            <v/>
          </cell>
          <cell r="N451" t="str">
            <v/>
          </cell>
          <cell r="O451" t="str">
            <v/>
          </cell>
          <cell r="P451" t="str">
            <v/>
          </cell>
          <cell r="Q451" t="str">
            <v/>
          </cell>
        </row>
        <row r="452">
          <cell r="A452" t="str">
            <v>A12650</v>
          </cell>
          <cell r="B452" t="str">
            <v>A1265</v>
          </cell>
          <cell r="C452">
            <v>0</v>
          </cell>
          <cell r="D452" t="str">
            <v>A</v>
          </cell>
          <cell r="E452" t="str">
            <v>二次</v>
          </cell>
          <cell r="F452" t="str">
            <v>株式会社　須藤製作所</v>
          </cell>
          <cell r="G452" t="str">
            <v>スラストニードルプレス部品再構築</v>
          </cell>
          <cell r="J452" t="str">
            <v/>
          </cell>
          <cell r="K452" t="str">
            <v/>
          </cell>
          <cell r="L452" t="str">
            <v/>
          </cell>
          <cell r="M452" t="str">
            <v/>
          </cell>
          <cell r="N452" t="str">
            <v/>
          </cell>
          <cell r="O452" t="str">
            <v/>
          </cell>
          <cell r="P452" t="str">
            <v/>
          </cell>
          <cell r="Q452" t="str">
            <v/>
          </cell>
        </row>
        <row r="453">
          <cell r="A453" t="str">
            <v>A12660</v>
          </cell>
          <cell r="B453" t="str">
            <v>A1266</v>
          </cell>
          <cell r="C453">
            <v>0</v>
          </cell>
          <cell r="D453" t="str">
            <v>A</v>
          </cell>
          <cell r="E453" t="str">
            <v>二次</v>
          </cell>
          <cell r="F453" t="str">
            <v>株式会社アーレスティ栃木</v>
          </cell>
          <cell r="G453" t="str">
            <v>自動車向けアルミニウム及びマグネシウム製品の鋳造設備及び加工設備</v>
          </cell>
          <cell r="J453" t="str">
            <v/>
          </cell>
          <cell r="K453" t="str">
            <v/>
          </cell>
          <cell r="L453" t="str">
            <v/>
          </cell>
          <cell r="M453" t="str">
            <v/>
          </cell>
          <cell r="N453" t="str">
            <v/>
          </cell>
          <cell r="O453" t="str">
            <v/>
          </cell>
          <cell r="P453" t="str">
            <v/>
          </cell>
          <cell r="Q453" t="str">
            <v/>
          </cell>
        </row>
        <row r="454">
          <cell r="A454" t="str">
            <v>A12670</v>
          </cell>
          <cell r="B454" t="str">
            <v>A1267</v>
          </cell>
          <cell r="C454">
            <v>0</v>
          </cell>
          <cell r="D454" t="str">
            <v>A</v>
          </cell>
          <cell r="E454" t="str">
            <v>二次</v>
          </cell>
          <cell r="F454" t="str">
            <v>株式会社山之内製作所</v>
          </cell>
          <cell r="G454" t="str">
            <v>新型航空機エンジンの需要増加に向けた増産設備整備</v>
          </cell>
          <cell r="J454" t="str">
            <v/>
          </cell>
          <cell r="K454" t="str">
            <v/>
          </cell>
          <cell r="L454" t="str">
            <v/>
          </cell>
          <cell r="M454" t="str">
            <v/>
          </cell>
          <cell r="N454" t="str">
            <v/>
          </cell>
          <cell r="O454" t="str">
            <v/>
          </cell>
          <cell r="P454" t="str">
            <v/>
          </cell>
          <cell r="Q454" t="str">
            <v/>
          </cell>
        </row>
        <row r="455">
          <cell r="A455" t="str">
            <v>A12680</v>
          </cell>
          <cell r="B455" t="str">
            <v>A1268</v>
          </cell>
          <cell r="C455">
            <v>0</v>
          </cell>
          <cell r="D455" t="str">
            <v>A</v>
          </cell>
          <cell r="E455" t="str">
            <v>二次</v>
          </cell>
          <cell r="F455" t="str">
            <v>株式会社ジェイテクト</v>
          </cell>
          <cell r="G455" t="str">
            <v>刈谷工場再編（ 刈谷工場R e B O R N計画）</v>
          </cell>
          <cell r="J455" t="str">
            <v/>
          </cell>
          <cell r="K455" t="str">
            <v/>
          </cell>
          <cell r="L455" t="str">
            <v/>
          </cell>
          <cell r="M455" t="str">
            <v/>
          </cell>
          <cell r="N455" t="str">
            <v/>
          </cell>
          <cell r="O455" t="str">
            <v/>
          </cell>
          <cell r="P455" t="str">
            <v/>
          </cell>
          <cell r="Q455" t="str">
            <v/>
          </cell>
        </row>
        <row r="456">
          <cell r="A456" t="str">
            <v>A12700</v>
          </cell>
          <cell r="B456" t="str">
            <v>A1270</v>
          </cell>
          <cell r="C456">
            <v>0</v>
          </cell>
          <cell r="D456" t="str">
            <v>A</v>
          </cell>
          <cell r="E456" t="str">
            <v>二次</v>
          </cell>
          <cell r="F456" t="str">
            <v>株式会社岸本製作所</v>
          </cell>
          <cell r="G456" t="str">
            <v>自動車安全部品用金属プレス加工及び表面処理施設整備事業</v>
          </cell>
          <cell r="J456" t="str">
            <v/>
          </cell>
          <cell r="K456" t="str">
            <v/>
          </cell>
          <cell r="L456" t="str">
            <v/>
          </cell>
          <cell r="M456" t="str">
            <v/>
          </cell>
          <cell r="N456" t="str">
            <v/>
          </cell>
          <cell r="O456" t="str">
            <v/>
          </cell>
          <cell r="P456" t="str">
            <v/>
          </cell>
          <cell r="Q456" t="str">
            <v/>
          </cell>
        </row>
        <row r="457">
          <cell r="A457" t="str">
            <v>A12710</v>
          </cell>
          <cell r="B457" t="str">
            <v>A1271</v>
          </cell>
          <cell r="C457">
            <v>0</v>
          </cell>
          <cell r="D457" t="str">
            <v>A</v>
          </cell>
          <cell r="E457" t="str">
            <v>二次</v>
          </cell>
          <cell r="F457" t="str">
            <v>旭化成メディカル株式会社</v>
          </cell>
          <cell r="G457" t="str">
            <v>ダイアライザー生産能力の増強投資</v>
          </cell>
          <cell r="J457" t="str">
            <v/>
          </cell>
          <cell r="K457" t="str">
            <v/>
          </cell>
          <cell r="L457" t="str">
            <v/>
          </cell>
          <cell r="M457" t="str">
            <v/>
          </cell>
          <cell r="N457" t="str">
            <v/>
          </cell>
          <cell r="O457" t="str">
            <v/>
          </cell>
          <cell r="P457" t="str">
            <v/>
          </cell>
          <cell r="Q457" t="str">
            <v/>
          </cell>
        </row>
        <row r="458">
          <cell r="A458" t="str">
            <v>A12720</v>
          </cell>
          <cell r="B458" t="str">
            <v>A1272</v>
          </cell>
          <cell r="C458">
            <v>0</v>
          </cell>
          <cell r="D458" t="str">
            <v>A</v>
          </cell>
          <cell r="E458" t="str">
            <v>二次</v>
          </cell>
          <cell r="F458" t="str">
            <v>島崎熱処理株式会社</v>
          </cell>
          <cell r="G458" t="str">
            <v>自動車メーカー向けの焼結材料における高濃度浸炭処理を施したスプロケット製品の国内生産力向上</v>
          </cell>
          <cell r="J458" t="str">
            <v/>
          </cell>
          <cell r="K458" t="str">
            <v/>
          </cell>
          <cell r="L458" t="str">
            <v/>
          </cell>
          <cell r="M458" t="str">
            <v/>
          </cell>
          <cell r="N458" t="str">
            <v/>
          </cell>
          <cell r="O458" t="str">
            <v/>
          </cell>
          <cell r="P458" t="str">
            <v/>
          </cell>
          <cell r="Q458" t="str">
            <v/>
          </cell>
        </row>
        <row r="459">
          <cell r="A459" t="str">
            <v>A12730</v>
          </cell>
          <cell r="B459" t="str">
            <v>A1273</v>
          </cell>
          <cell r="C459">
            <v>0</v>
          </cell>
          <cell r="D459" t="str">
            <v>A</v>
          </cell>
          <cell r="E459" t="str">
            <v>二次</v>
          </cell>
          <cell r="F459" t="str">
            <v>株式会社オーミ</v>
          </cell>
          <cell r="G459" t="str">
            <v>高張力鋼板用の金型製作工数短縮技術の確立</v>
          </cell>
          <cell r="J459" t="str">
            <v/>
          </cell>
          <cell r="K459" t="str">
            <v/>
          </cell>
          <cell r="L459" t="str">
            <v/>
          </cell>
          <cell r="M459" t="str">
            <v/>
          </cell>
          <cell r="N459" t="str">
            <v/>
          </cell>
          <cell r="O459" t="str">
            <v/>
          </cell>
          <cell r="P459" t="str">
            <v/>
          </cell>
          <cell r="Q459" t="str">
            <v/>
          </cell>
        </row>
        <row r="460">
          <cell r="A460" t="str">
            <v>A12740</v>
          </cell>
          <cell r="B460" t="str">
            <v>A1274</v>
          </cell>
          <cell r="C460">
            <v>0</v>
          </cell>
          <cell r="D460" t="str">
            <v>A</v>
          </cell>
          <cell r="E460" t="str">
            <v>二次</v>
          </cell>
          <cell r="F460" t="str">
            <v>三菱電機株式会社</v>
          </cell>
          <cell r="G460" t="str">
            <v>工作機械向け主軸モータの生産設備整備</v>
          </cell>
          <cell r="J460" t="str">
            <v/>
          </cell>
          <cell r="K460" t="str">
            <v/>
          </cell>
          <cell r="L460" t="str">
            <v/>
          </cell>
          <cell r="M460" t="str">
            <v/>
          </cell>
          <cell r="N460" t="str">
            <v/>
          </cell>
          <cell r="O460" t="str">
            <v/>
          </cell>
          <cell r="P460" t="str">
            <v/>
          </cell>
          <cell r="Q460" t="str">
            <v/>
          </cell>
        </row>
        <row r="461">
          <cell r="A461" t="str">
            <v>A12760</v>
          </cell>
          <cell r="B461" t="str">
            <v>A1276</v>
          </cell>
          <cell r="C461">
            <v>0</v>
          </cell>
          <cell r="D461" t="str">
            <v>A</v>
          </cell>
          <cell r="E461" t="str">
            <v>二次</v>
          </cell>
          <cell r="F461" t="str">
            <v>ハマックス株式会社</v>
          </cell>
          <cell r="G461" t="str">
            <v>高精度ボールねじの切削加工から熱処理までの軸材一貫生産の実現</v>
          </cell>
          <cell r="J461" t="str">
            <v/>
          </cell>
          <cell r="K461" t="str">
            <v/>
          </cell>
          <cell r="L461" t="str">
            <v/>
          </cell>
          <cell r="M461" t="str">
            <v/>
          </cell>
          <cell r="N461" t="str">
            <v/>
          </cell>
          <cell r="O461" t="str">
            <v/>
          </cell>
          <cell r="P461" t="str">
            <v/>
          </cell>
          <cell r="Q461" t="str">
            <v/>
          </cell>
        </row>
        <row r="462">
          <cell r="A462" t="str">
            <v>A12770</v>
          </cell>
          <cell r="B462" t="str">
            <v>A1277</v>
          </cell>
          <cell r="C462">
            <v>0</v>
          </cell>
          <cell r="D462" t="str">
            <v>A</v>
          </cell>
          <cell r="E462" t="str">
            <v>二次</v>
          </cell>
          <cell r="F462" t="str">
            <v>アクロナイネン株式会社</v>
          </cell>
          <cell r="G462" t="str">
            <v>ダイカスト鋳造品製造ラインの増設による自動車用部品製造ラインの分散化、建設機械用部品の増産、特殊ダイカスト鋳造による自動車用ピストンの製造事業</v>
          </cell>
          <cell r="J462" t="str">
            <v/>
          </cell>
          <cell r="K462" t="str">
            <v/>
          </cell>
          <cell r="L462" t="str">
            <v/>
          </cell>
          <cell r="M462" t="str">
            <v/>
          </cell>
          <cell r="N462" t="str">
            <v/>
          </cell>
          <cell r="O462" t="str">
            <v/>
          </cell>
          <cell r="P462" t="str">
            <v/>
          </cell>
          <cell r="Q462" t="str">
            <v/>
          </cell>
        </row>
        <row r="463">
          <cell r="A463" t="str">
            <v>A12780</v>
          </cell>
          <cell r="B463" t="str">
            <v>A1278</v>
          </cell>
          <cell r="C463">
            <v>0</v>
          </cell>
          <cell r="D463" t="str">
            <v>A</v>
          </cell>
          <cell r="E463" t="str">
            <v>二次</v>
          </cell>
          <cell r="F463" t="str">
            <v>株式会社 飯塚製作所</v>
          </cell>
          <cell r="G463" t="str">
            <v>シートベルト機能部品 生産拠点分散化事業</v>
          </cell>
          <cell r="J463" t="str">
            <v/>
          </cell>
          <cell r="K463" t="str">
            <v/>
          </cell>
          <cell r="L463" t="str">
            <v/>
          </cell>
          <cell r="M463" t="str">
            <v/>
          </cell>
          <cell r="N463" t="str">
            <v/>
          </cell>
          <cell r="O463" t="str">
            <v/>
          </cell>
          <cell r="P463" t="str">
            <v/>
          </cell>
          <cell r="Q463" t="str">
            <v/>
          </cell>
        </row>
        <row r="464">
          <cell r="A464" t="str">
            <v>A12800</v>
          </cell>
          <cell r="B464" t="str">
            <v>A1280</v>
          </cell>
          <cell r="C464">
            <v>0</v>
          </cell>
          <cell r="D464" t="str">
            <v>A</v>
          </cell>
          <cell r="E464" t="str">
            <v>二次</v>
          </cell>
          <cell r="F464" t="str">
            <v>吉原鉄道工業株式会社</v>
          </cell>
          <cell r="G464" t="str">
            <v>久喜工場（特定被災地区）設備増設事業</v>
          </cell>
          <cell r="J464" t="str">
            <v/>
          </cell>
          <cell r="K464" t="str">
            <v/>
          </cell>
          <cell r="L464" t="str">
            <v/>
          </cell>
          <cell r="M464" t="str">
            <v/>
          </cell>
          <cell r="N464" t="str">
            <v/>
          </cell>
          <cell r="O464" t="str">
            <v/>
          </cell>
          <cell r="P464" t="str">
            <v/>
          </cell>
          <cell r="Q464" t="str">
            <v/>
          </cell>
        </row>
        <row r="465">
          <cell r="A465" t="str">
            <v>A12810</v>
          </cell>
          <cell r="B465" t="str">
            <v>A1281</v>
          </cell>
          <cell r="C465">
            <v>0</v>
          </cell>
          <cell r="D465" t="str">
            <v>A</v>
          </cell>
          <cell r="E465" t="str">
            <v>二次</v>
          </cell>
          <cell r="F465" t="str">
            <v>手島精管株式会社</v>
          </cell>
          <cell r="G465" t="str">
            <v>医療注射針用ステンレスパイプの製造設備及び工場の新設による供給体制の強化</v>
          </cell>
          <cell r="J465" t="str">
            <v/>
          </cell>
          <cell r="K465" t="str">
            <v/>
          </cell>
          <cell r="L465" t="str">
            <v/>
          </cell>
          <cell r="M465" t="str">
            <v/>
          </cell>
          <cell r="N465" t="str">
            <v/>
          </cell>
          <cell r="O465" t="str">
            <v/>
          </cell>
          <cell r="P465" t="str">
            <v/>
          </cell>
          <cell r="Q465" t="str">
            <v/>
          </cell>
        </row>
        <row r="466">
          <cell r="A466" t="str">
            <v>A12830</v>
          </cell>
          <cell r="B466" t="str">
            <v>A1283</v>
          </cell>
          <cell r="C466">
            <v>0</v>
          </cell>
          <cell r="D466" t="str">
            <v>A</v>
          </cell>
          <cell r="E466" t="str">
            <v>二次</v>
          </cell>
          <cell r="F466" t="str">
            <v>トーカロ株式会社</v>
          </cell>
          <cell r="G466" t="str">
            <v>金属表面処理加工業における溶射技術</v>
          </cell>
          <cell r="J466" t="str">
            <v/>
          </cell>
          <cell r="K466" t="str">
            <v/>
          </cell>
          <cell r="L466" t="str">
            <v/>
          </cell>
          <cell r="M466" t="str">
            <v/>
          </cell>
          <cell r="N466" t="str">
            <v/>
          </cell>
          <cell r="O466" t="str">
            <v/>
          </cell>
          <cell r="P466" t="str">
            <v/>
          </cell>
          <cell r="Q466" t="str">
            <v/>
          </cell>
        </row>
        <row r="467">
          <cell r="A467" t="str">
            <v>A12840</v>
          </cell>
          <cell r="B467" t="str">
            <v>A1284</v>
          </cell>
          <cell r="C467">
            <v>0</v>
          </cell>
          <cell r="D467" t="str">
            <v>A</v>
          </cell>
          <cell r="E467" t="str">
            <v>二次</v>
          </cell>
          <cell r="F467" t="str">
            <v>カヤバシステムマシナリー株式会社</v>
          </cell>
          <cell r="G467" t="str">
            <v>地震・風の揺れを軽減する高機能免制震部材(ﾀﾞﾝﾊﾟｰ)の増産に伴う設備の導入</v>
          </cell>
          <cell r="J467" t="str">
            <v/>
          </cell>
          <cell r="K467" t="str">
            <v/>
          </cell>
          <cell r="L467" t="str">
            <v/>
          </cell>
          <cell r="M467" t="str">
            <v/>
          </cell>
          <cell r="N467" t="str">
            <v/>
          </cell>
          <cell r="O467" t="str">
            <v/>
          </cell>
          <cell r="P467" t="str">
            <v/>
          </cell>
          <cell r="Q467" t="str">
            <v/>
          </cell>
        </row>
        <row r="468">
          <cell r="A468" t="str">
            <v>A12850</v>
          </cell>
          <cell r="B468" t="str">
            <v>A1285</v>
          </cell>
          <cell r="C468">
            <v>0</v>
          </cell>
          <cell r="D468" t="str">
            <v>A</v>
          </cell>
          <cell r="E468" t="str">
            <v>二次</v>
          </cell>
          <cell r="F468" t="str">
            <v>小名浜製錬株式会社</v>
          </cell>
          <cell r="G468" t="str">
            <v>有償金銀滓を原料とする金銀及び銅の製錬事業</v>
          </cell>
          <cell r="J468" t="str">
            <v/>
          </cell>
          <cell r="K468" t="str">
            <v/>
          </cell>
          <cell r="L468" t="str">
            <v/>
          </cell>
          <cell r="M468" t="str">
            <v/>
          </cell>
          <cell r="N468" t="str">
            <v/>
          </cell>
          <cell r="O468" t="str">
            <v/>
          </cell>
          <cell r="P468" t="str">
            <v/>
          </cell>
          <cell r="Q468" t="str">
            <v/>
          </cell>
        </row>
        <row r="469">
          <cell r="A469" t="str">
            <v>A12860</v>
          </cell>
          <cell r="B469" t="str">
            <v>A1286</v>
          </cell>
          <cell r="C469">
            <v>0</v>
          </cell>
          <cell r="D469" t="str">
            <v>A</v>
          </cell>
          <cell r="E469" t="str">
            <v>二次</v>
          </cell>
          <cell r="F469" t="str">
            <v>水沢工業株式会社</v>
          </cell>
          <cell r="G469" t="str">
            <v>次世代自動車搭載用電子部品(電圧変換部品等)国内安定供給体制整備事業</v>
          </cell>
          <cell r="J469" t="str">
            <v/>
          </cell>
          <cell r="K469" t="str">
            <v/>
          </cell>
          <cell r="L469" t="str">
            <v/>
          </cell>
          <cell r="M469" t="str">
            <v/>
          </cell>
          <cell r="N469" t="str">
            <v/>
          </cell>
          <cell r="O469" t="str">
            <v/>
          </cell>
          <cell r="P469" t="str">
            <v/>
          </cell>
          <cell r="Q469" t="str">
            <v/>
          </cell>
        </row>
        <row r="470">
          <cell r="A470" t="str">
            <v>B20010</v>
          </cell>
          <cell r="B470" t="str">
            <v>B2001</v>
          </cell>
          <cell r="C470">
            <v>0</v>
          </cell>
          <cell r="D470" t="str">
            <v>B</v>
          </cell>
          <cell r="E470" t="str">
            <v>二次</v>
          </cell>
          <cell r="F470" t="str">
            <v>アイリスオーヤマ株式会社</v>
          </cell>
          <cell r="G470" t="str">
            <v>アイリスオーヤマ株式会社高効率照明器具(ＬＥＤ)生産設備導入事業</v>
          </cell>
          <cell r="J470" t="str">
            <v/>
          </cell>
          <cell r="K470" t="str">
            <v/>
          </cell>
          <cell r="L470" t="str">
            <v/>
          </cell>
          <cell r="M470" t="str">
            <v/>
          </cell>
          <cell r="N470" t="str">
            <v/>
          </cell>
          <cell r="O470" t="str">
            <v/>
          </cell>
          <cell r="P470" t="str">
            <v/>
          </cell>
          <cell r="Q470" t="str">
            <v/>
          </cell>
        </row>
        <row r="471">
          <cell r="A471" t="str">
            <v>B20040</v>
          </cell>
          <cell r="B471" t="str">
            <v>B2004</v>
          </cell>
          <cell r="C471">
            <v>0</v>
          </cell>
          <cell r="D471" t="str">
            <v>B</v>
          </cell>
          <cell r="E471" t="str">
            <v>二次</v>
          </cell>
          <cell r="F471" t="str">
            <v>東芝ホクト電子株式会社</v>
          </cell>
          <cell r="G471" t="str">
            <v>商業印刷用デジタル製版機用サーマルプリントヘッド製造事業</v>
          </cell>
          <cell r="J471" t="str">
            <v/>
          </cell>
          <cell r="K471" t="str">
            <v/>
          </cell>
          <cell r="L471" t="str">
            <v/>
          </cell>
          <cell r="M471" t="str">
            <v/>
          </cell>
          <cell r="N471" t="str">
            <v/>
          </cell>
          <cell r="O471" t="str">
            <v/>
          </cell>
          <cell r="P471" t="str">
            <v/>
          </cell>
          <cell r="Q471" t="str">
            <v/>
          </cell>
        </row>
        <row r="472">
          <cell r="A472" t="str">
            <v>B20060</v>
          </cell>
          <cell r="B472" t="str">
            <v>B2006</v>
          </cell>
          <cell r="C472">
            <v>0</v>
          </cell>
          <cell r="D472" t="str">
            <v>B</v>
          </cell>
          <cell r="E472" t="str">
            <v>二次</v>
          </cell>
          <cell r="F472" t="str">
            <v>株式会社川崎製作所</v>
          </cell>
          <cell r="G472" t="str">
            <v>「世界的に需要拡大が見込まれている低燃費型次世代航空機のエンジン部品等増産と雇用拡大に寄与する設備投資」</v>
          </cell>
          <cell r="J472" t="str">
            <v/>
          </cell>
          <cell r="K472" t="str">
            <v/>
          </cell>
          <cell r="L472" t="str">
            <v/>
          </cell>
          <cell r="M472" t="str">
            <v/>
          </cell>
          <cell r="N472" t="str">
            <v/>
          </cell>
          <cell r="O472" t="str">
            <v/>
          </cell>
          <cell r="P472" t="str">
            <v/>
          </cell>
          <cell r="Q472" t="str">
            <v/>
          </cell>
        </row>
        <row r="473">
          <cell r="A473" t="str">
            <v>B20080</v>
          </cell>
          <cell r="B473" t="str">
            <v>B2008</v>
          </cell>
          <cell r="C473">
            <v>0</v>
          </cell>
          <cell r="D473" t="str">
            <v>B</v>
          </cell>
          <cell r="E473" t="str">
            <v>二次</v>
          </cell>
          <cell r="F473" t="str">
            <v>中央工業株式会社</v>
          </cell>
          <cell r="G473" t="str">
            <v>次世代高効率トランスミッション(AT/ＭＴ）用ギヤブランクの生産能力増強</v>
          </cell>
          <cell r="J473" t="str">
            <v/>
          </cell>
          <cell r="K473" t="str">
            <v/>
          </cell>
          <cell r="L473" t="str">
            <v/>
          </cell>
          <cell r="M473" t="str">
            <v/>
          </cell>
          <cell r="N473" t="str">
            <v/>
          </cell>
          <cell r="O473" t="str">
            <v/>
          </cell>
          <cell r="P473" t="str">
            <v/>
          </cell>
          <cell r="Q473" t="str">
            <v/>
          </cell>
        </row>
        <row r="474">
          <cell r="A474" t="str">
            <v>B20090</v>
          </cell>
          <cell r="B474" t="str">
            <v>B2009</v>
          </cell>
          <cell r="C474">
            <v>0</v>
          </cell>
          <cell r="D474" t="str">
            <v>B</v>
          </cell>
          <cell r="E474" t="str">
            <v>二次</v>
          </cell>
          <cell r="F474" t="str">
            <v>株式会社片山製作所</v>
          </cell>
          <cell r="G474" t="str">
            <v>ＭＭＣ材（Ｍｅｔａｌ　Ｍａｔｒｉｘ　Ｃｏｍｐｏｓｉｔｅ）による機械部品製造</v>
          </cell>
          <cell r="J474" t="str">
            <v/>
          </cell>
          <cell r="K474" t="str">
            <v/>
          </cell>
          <cell r="L474" t="str">
            <v/>
          </cell>
          <cell r="M474" t="str">
            <v/>
          </cell>
          <cell r="N474" t="str">
            <v/>
          </cell>
          <cell r="O474" t="str">
            <v/>
          </cell>
          <cell r="P474" t="str">
            <v/>
          </cell>
          <cell r="Q474" t="str">
            <v/>
          </cell>
        </row>
        <row r="475">
          <cell r="A475" t="str">
            <v>B20100</v>
          </cell>
          <cell r="B475" t="str">
            <v>B2010</v>
          </cell>
          <cell r="C475">
            <v>0</v>
          </cell>
          <cell r="D475" t="str">
            <v>B</v>
          </cell>
          <cell r="E475" t="str">
            <v>二次</v>
          </cell>
          <cell r="F475" t="str">
            <v>山形化成株式会社</v>
          </cell>
          <cell r="G475" t="str">
            <v>「ハイブリット車及びエコカー用」シートレバー生産設備の導入</v>
          </cell>
          <cell r="J475" t="str">
            <v/>
          </cell>
          <cell r="K475" t="str">
            <v/>
          </cell>
          <cell r="L475" t="str">
            <v/>
          </cell>
          <cell r="M475" t="str">
            <v/>
          </cell>
          <cell r="N475" t="str">
            <v/>
          </cell>
          <cell r="O475" t="str">
            <v/>
          </cell>
          <cell r="P475" t="str">
            <v/>
          </cell>
          <cell r="Q475" t="str">
            <v/>
          </cell>
        </row>
        <row r="476">
          <cell r="A476" t="str">
            <v>B20110</v>
          </cell>
          <cell r="B476" t="str">
            <v>B2011</v>
          </cell>
          <cell r="C476">
            <v>0</v>
          </cell>
          <cell r="D476" t="str">
            <v>B</v>
          </cell>
          <cell r="E476" t="str">
            <v>二次</v>
          </cell>
          <cell r="F476" t="str">
            <v>株式会社エレック北上</v>
          </cell>
          <cell r="G476" t="str">
            <v>省エネルギー型情報機器用電子部品（ｺｲﾙ）製造</v>
          </cell>
          <cell r="J476" t="str">
            <v/>
          </cell>
          <cell r="K476" t="str">
            <v/>
          </cell>
          <cell r="L476" t="str">
            <v/>
          </cell>
          <cell r="M476" t="str">
            <v/>
          </cell>
          <cell r="N476" t="str">
            <v/>
          </cell>
          <cell r="O476" t="str">
            <v/>
          </cell>
          <cell r="P476" t="str">
            <v/>
          </cell>
          <cell r="Q476" t="str">
            <v/>
          </cell>
        </row>
        <row r="477">
          <cell r="A477" t="str">
            <v>B20130</v>
          </cell>
          <cell r="B477" t="str">
            <v>B2013</v>
          </cell>
          <cell r="C477">
            <v>0</v>
          </cell>
          <cell r="D477" t="str">
            <v>B</v>
          </cell>
          <cell r="E477" t="str">
            <v>二次</v>
          </cell>
          <cell r="F477" t="str">
            <v>株式会社遠藤製作所</v>
          </cell>
          <cell r="G477" t="str">
            <v>メディカルディバイス（主に人工股関節等のインプラント・術器具）の製造</v>
          </cell>
          <cell r="J477" t="str">
            <v/>
          </cell>
          <cell r="K477" t="str">
            <v/>
          </cell>
          <cell r="L477" t="str">
            <v/>
          </cell>
          <cell r="M477" t="str">
            <v/>
          </cell>
          <cell r="N477" t="str">
            <v/>
          </cell>
          <cell r="O477" t="str">
            <v/>
          </cell>
          <cell r="P477" t="str">
            <v/>
          </cell>
          <cell r="Q477" t="str">
            <v/>
          </cell>
        </row>
        <row r="478">
          <cell r="A478" t="str">
            <v>B20140</v>
          </cell>
          <cell r="B478" t="str">
            <v>B2014</v>
          </cell>
          <cell r="C478">
            <v>0</v>
          </cell>
          <cell r="D478" t="str">
            <v>B</v>
          </cell>
          <cell r="E478" t="str">
            <v>二次</v>
          </cell>
          <cell r="F478" t="str">
            <v>岐阜部品株式会社</v>
          </cell>
          <cell r="G478" t="str">
            <v>電気自動車、ﾊｲﾌﾞﾘｯﾄﾞ自動車などの高圧ケーブル組立における事業継続のための設備投資</v>
          </cell>
          <cell r="J478" t="str">
            <v/>
          </cell>
          <cell r="K478" t="str">
            <v/>
          </cell>
          <cell r="L478" t="str">
            <v/>
          </cell>
          <cell r="M478" t="str">
            <v/>
          </cell>
          <cell r="N478" t="str">
            <v/>
          </cell>
          <cell r="O478" t="str">
            <v/>
          </cell>
          <cell r="P478" t="str">
            <v/>
          </cell>
          <cell r="Q478" t="str">
            <v/>
          </cell>
        </row>
        <row r="479">
          <cell r="A479" t="str">
            <v>B20141</v>
          </cell>
          <cell r="B479" t="str">
            <v>B2014</v>
          </cell>
          <cell r="C479">
            <v>1</v>
          </cell>
          <cell r="D479" t="str">
            <v>B</v>
          </cell>
          <cell r="E479" t="str">
            <v>二次</v>
          </cell>
          <cell r="F479" t="str">
            <v>矢崎部品株式会社</v>
          </cell>
          <cell r="G479" t="str">
            <v>電気自動車、ﾊｲﾌﾞﾘｯﾄﾞ自動車などの高圧ケーブル組立における事業継続のための設備投資</v>
          </cell>
          <cell r="J479" t="str">
            <v/>
          </cell>
          <cell r="K479" t="str">
            <v/>
          </cell>
          <cell r="L479" t="str">
            <v/>
          </cell>
          <cell r="M479" t="str">
            <v/>
          </cell>
          <cell r="N479" t="str">
            <v/>
          </cell>
          <cell r="O479" t="str">
            <v/>
          </cell>
          <cell r="P479" t="str">
            <v/>
          </cell>
          <cell r="Q479" t="str">
            <v/>
          </cell>
        </row>
        <row r="480">
          <cell r="A480" t="str">
            <v>B20160</v>
          </cell>
          <cell r="B480" t="str">
            <v>B2016</v>
          </cell>
          <cell r="C480">
            <v>0</v>
          </cell>
          <cell r="D480" t="str">
            <v>B</v>
          </cell>
          <cell r="E480" t="str">
            <v>二次</v>
          </cell>
          <cell r="F480" t="str">
            <v>ナパック株式会社</v>
          </cell>
          <cell r="G480" t="str">
            <v>ハイブリッド自動車（HEV, PHEV）、電気自動車（EV）等向けリアクトル用の低コスト・高性能な圧粉コアの製造</v>
          </cell>
          <cell r="J480" t="str">
            <v/>
          </cell>
          <cell r="K480" t="str">
            <v/>
          </cell>
          <cell r="L480" t="str">
            <v/>
          </cell>
          <cell r="M480" t="str">
            <v/>
          </cell>
          <cell r="N480" t="str">
            <v/>
          </cell>
          <cell r="O480" t="str">
            <v/>
          </cell>
          <cell r="P480" t="str">
            <v/>
          </cell>
          <cell r="Q480" t="str">
            <v/>
          </cell>
        </row>
        <row r="481">
          <cell r="A481" t="str">
            <v>B20170</v>
          </cell>
          <cell r="B481" t="str">
            <v>B2017</v>
          </cell>
          <cell r="C481">
            <v>0</v>
          </cell>
          <cell r="D481" t="str">
            <v>B</v>
          </cell>
          <cell r="E481" t="str">
            <v>二次</v>
          </cell>
          <cell r="F481" t="str">
            <v>株式会社豊田技研</v>
          </cell>
          <cell r="G481" t="str">
            <v>環境対応車向けＬＥＤ照明用部品にかかる生産ライン構築事業</v>
          </cell>
          <cell r="J481" t="str">
            <v/>
          </cell>
          <cell r="K481" t="str">
            <v/>
          </cell>
          <cell r="L481" t="str">
            <v/>
          </cell>
          <cell r="M481" t="str">
            <v/>
          </cell>
          <cell r="N481" t="str">
            <v/>
          </cell>
          <cell r="O481" t="str">
            <v/>
          </cell>
          <cell r="P481" t="str">
            <v/>
          </cell>
          <cell r="Q481" t="str">
            <v/>
          </cell>
        </row>
        <row r="482">
          <cell r="A482" t="str">
            <v>B20180</v>
          </cell>
          <cell r="B482" t="str">
            <v>B2018</v>
          </cell>
          <cell r="C482">
            <v>0</v>
          </cell>
          <cell r="D482" t="str">
            <v>B</v>
          </cell>
          <cell r="E482" t="str">
            <v>二次</v>
          </cell>
          <cell r="F482" t="str">
            <v>株式会社タナカ技研</v>
          </cell>
          <cell r="G482" t="str">
            <v>高精細ブルーガラス及び光学ガラスの蒸着、切断加工、外観検査工程の製造工程拡大事業</v>
          </cell>
          <cell r="J482" t="str">
            <v/>
          </cell>
          <cell r="K482" t="str">
            <v/>
          </cell>
          <cell r="L482" t="str">
            <v/>
          </cell>
          <cell r="M482" t="str">
            <v/>
          </cell>
          <cell r="N482" t="str">
            <v/>
          </cell>
          <cell r="O482" t="str">
            <v/>
          </cell>
          <cell r="P482" t="str">
            <v/>
          </cell>
          <cell r="Q482" t="str">
            <v/>
          </cell>
        </row>
        <row r="483">
          <cell r="A483" t="str">
            <v>B20190</v>
          </cell>
          <cell r="B483" t="str">
            <v>B2019</v>
          </cell>
          <cell r="C483">
            <v>0</v>
          </cell>
          <cell r="D483" t="str">
            <v>B</v>
          </cell>
          <cell r="E483" t="str">
            <v>二次</v>
          </cell>
          <cell r="F483" t="str">
            <v>株式会社秋山製作所</v>
          </cell>
          <cell r="G483" t="str">
            <v>電気自動車用走行モータシャフト生産効率向上のための設備投資</v>
          </cell>
          <cell r="J483" t="str">
            <v/>
          </cell>
          <cell r="K483" t="str">
            <v/>
          </cell>
          <cell r="L483" t="str">
            <v/>
          </cell>
          <cell r="M483" t="str">
            <v/>
          </cell>
          <cell r="N483" t="str">
            <v/>
          </cell>
          <cell r="O483" t="str">
            <v/>
          </cell>
          <cell r="P483" t="str">
            <v/>
          </cell>
          <cell r="Q483" t="str">
            <v/>
          </cell>
        </row>
        <row r="484">
          <cell r="A484" t="str">
            <v>B20200</v>
          </cell>
          <cell r="B484" t="str">
            <v>B2020</v>
          </cell>
          <cell r="C484">
            <v>0</v>
          </cell>
          <cell r="D484" t="str">
            <v>B</v>
          </cell>
          <cell r="E484" t="str">
            <v>二次</v>
          </cell>
          <cell r="F484" t="str">
            <v>有限会社石川研磨製作所</v>
          </cell>
          <cell r="G484" t="str">
            <v>新規ＣＦＲＰ穴あけ穿孔用ドリル製造プラント</v>
          </cell>
          <cell r="J484" t="str">
            <v/>
          </cell>
          <cell r="K484" t="str">
            <v/>
          </cell>
          <cell r="L484" t="str">
            <v/>
          </cell>
          <cell r="M484" t="str">
            <v/>
          </cell>
          <cell r="N484" t="str">
            <v/>
          </cell>
          <cell r="O484" t="str">
            <v/>
          </cell>
          <cell r="P484" t="str">
            <v/>
          </cell>
          <cell r="Q484" t="str">
            <v/>
          </cell>
        </row>
        <row r="485">
          <cell r="A485" t="str">
            <v>B20210</v>
          </cell>
          <cell r="B485" t="str">
            <v>B2021</v>
          </cell>
          <cell r="C485">
            <v>0</v>
          </cell>
          <cell r="D485" t="str">
            <v>B</v>
          </cell>
          <cell r="E485" t="str">
            <v>二次</v>
          </cell>
          <cell r="F485" t="str">
            <v>三光産業株式会社</v>
          </cell>
          <cell r="G485" t="str">
            <v>電気自動車用普通・急速充電装置並びに、太陽光発電用パワーコンディショナ＋電力貯蔵システム関連部品の精密板金部品加工用設備</v>
          </cell>
          <cell r="J485" t="str">
            <v/>
          </cell>
          <cell r="K485" t="str">
            <v/>
          </cell>
          <cell r="L485" t="str">
            <v/>
          </cell>
          <cell r="M485" t="str">
            <v/>
          </cell>
          <cell r="N485" t="str">
            <v/>
          </cell>
          <cell r="O485" t="str">
            <v/>
          </cell>
          <cell r="P485" t="str">
            <v/>
          </cell>
          <cell r="Q485" t="str">
            <v/>
          </cell>
        </row>
        <row r="486">
          <cell r="A486" t="str">
            <v>B20230</v>
          </cell>
          <cell r="B486" t="str">
            <v>B2023</v>
          </cell>
          <cell r="C486">
            <v>0</v>
          </cell>
          <cell r="D486" t="str">
            <v>B</v>
          </cell>
          <cell r="E486" t="str">
            <v>二次</v>
          </cell>
          <cell r="F486" t="str">
            <v>原田精機工業株式会社</v>
          </cell>
          <cell r="G486" t="str">
            <v>宇宙産業事業継続と市場と雇用拡大の為の設備拡充事業</v>
          </cell>
          <cell r="J486" t="str">
            <v/>
          </cell>
          <cell r="K486" t="str">
            <v/>
          </cell>
          <cell r="L486" t="str">
            <v/>
          </cell>
          <cell r="M486" t="str">
            <v/>
          </cell>
          <cell r="N486" t="str">
            <v/>
          </cell>
          <cell r="O486" t="str">
            <v/>
          </cell>
          <cell r="P486" t="str">
            <v/>
          </cell>
          <cell r="Q486" t="str">
            <v/>
          </cell>
        </row>
        <row r="487">
          <cell r="A487" t="str">
            <v>B20240</v>
          </cell>
          <cell r="B487" t="str">
            <v>B2024</v>
          </cell>
          <cell r="C487">
            <v>0</v>
          </cell>
          <cell r="D487" t="str">
            <v>B</v>
          </cell>
          <cell r="E487" t="str">
            <v>二次</v>
          </cell>
          <cell r="F487" t="str">
            <v>田淵電機株式会社</v>
          </cell>
          <cell r="G487" t="str">
            <v>エネテラスパワコン（住宅用・産業用）製造に係わる事業</v>
          </cell>
          <cell r="J487" t="str">
            <v/>
          </cell>
          <cell r="K487" t="str">
            <v/>
          </cell>
          <cell r="L487" t="str">
            <v/>
          </cell>
          <cell r="M487" t="str">
            <v/>
          </cell>
          <cell r="N487" t="str">
            <v/>
          </cell>
          <cell r="O487" t="str">
            <v/>
          </cell>
          <cell r="P487" t="str">
            <v/>
          </cell>
          <cell r="Q487" t="str">
            <v/>
          </cell>
        </row>
        <row r="488">
          <cell r="A488" t="str">
            <v>B20241</v>
          </cell>
          <cell r="B488" t="str">
            <v>B2024</v>
          </cell>
          <cell r="C488">
            <v>1</v>
          </cell>
          <cell r="D488" t="str">
            <v>B</v>
          </cell>
          <cell r="E488" t="str">
            <v>二次</v>
          </cell>
          <cell r="F488" t="str">
            <v>田淵電子工業株式会社</v>
          </cell>
          <cell r="G488" t="str">
            <v>エネテラスパワコン（住宅用・産業用）製造に係わる事業</v>
          </cell>
          <cell r="J488" t="str">
            <v/>
          </cell>
          <cell r="K488" t="str">
            <v/>
          </cell>
          <cell r="L488" t="str">
            <v/>
          </cell>
          <cell r="M488" t="str">
            <v/>
          </cell>
          <cell r="N488" t="str">
            <v/>
          </cell>
          <cell r="O488" t="str">
            <v/>
          </cell>
          <cell r="P488" t="str">
            <v/>
          </cell>
          <cell r="Q488" t="str">
            <v/>
          </cell>
        </row>
        <row r="489">
          <cell r="A489" t="str">
            <v>B20250</v>
          </cell>
          <cell r="B489" t="str">
            <v>B2025</v>
          </cell>
          <cell r="C489">
            <v>0</v>
          </cell>
          <cell r="D489" t="str">
            <v>B</v>
          </cell>
          <cell r="E489" t="str">
            <v>二次</v>
          </cell>
          <cell r="F489" t="str">
            <v>京セラ株式会社</v>
          </cell>
          <cell r="G489" t="str">
            <v>変換効率世界No1の多結晶太陽電池の量産</v>
          </cell>
          <cell r="J489" t="str">
            <v/>
          </cell>
          <cell r="K489" t="str">
            <v/>
          </cell>
          <cell r="L489" t="str">
            <v/>
          </cell>
          <cell r="M489" t="str">
            <v/>
          </cell>
          <cell r="N489" t="str">
            <v/>
          </cell>
          <cell r="O489" t="str">
            <v/>
          </cell>
          <cell r="P489" t="str">
            <v/>
          </cell>
          <cell r="Q489" t="str">
            <v/>
          </cell>
        </row>
        <row r="490">
          <cell r="A490" t="str">
            <v>B20270</v>
          </cell>
          <cell r="B490" t="str">
            <v>B2027</v>
          </cell>
          <cell r="C490">
            <v>0</v>
          </cell>
          <cell r="D490" t="str">
            <v>B</v>
          </cell>
          <cell r="E490" t="str">
            <v>二次</v>
          </cell>
          <cell r="F490" t="str">
            <v>浜名部品工業株式会社</v>
          </cell>
          <cell r="G490" t="str">
            <v>次世代自動車（第3のエコカー）専用カムシャフト生産ラインの構築</v>
          </cell>
          <cell r="J490" t="str">
            <v/>
          </cell>
          <cell r="K490" t="str">
            <v/>
          </cell>
          <cell r="L490" t="str">
            <v/>
          </cell>
          <cell r="M490" t="str">
            <v/>
          </cell>
          <cell r="N490" t="str">
            <v/>
          </cell>
          <cell r="O490" t="str">
            <v/>
          </cell>
          <cell r="P490" t="str">
            <v/>
          </cell>
          <cell r="Q490" t="str">
            <v/>
          </cell>
        </row>
        <row r="491">
          <cell r="A491" t="str">
            <v>B20290</v>
          </cell>
          <cell r="B491" t="str">
            <v>B2029</v>
          </cell>
          <cell r="C491">
            <v>0</v>
          </cell>
          <cell r="D491" t="str">
            <v>B</v>
          </cell>
          <cell r="E491" t="str">
            <v>二次</v>
          </cell>
          <cell r="F491" t="str">
            <v>南開工業株式会社</v>
          </cell>
          <cell r="G491" t="str">
            <v>環境配慮型キャパシタ電極材用の高機能活性炭の製造</v>
          </cell>
          <cell r="J491" t="str">
            <v/>
          </cell>
          <cell r="K491" t="str">
            <v/>
          </cell>
          <cell r="L491" t="str">
            <v/>
          </cell>
          <cell r="M491" t="str">
            <v/>
          </cell>
          <cell r="N491" t="str">
            <v/>
          </cell>
          <cell r="O491" t="str">
            <v/>
          </cell>
          <cell r="P491" t="str">
            <v/>
          </cell>
          <cell r="Q491" t="str">
            <v/>
          </cell>
        </row>
        <row r="492">
          <cell r="A492" t="str">
            <v>B20300</v>
          </cell>
          <cell r="B492" t="str">
            <v>B2030</v>
          </cell>
          <cell r="C492">
            <v>0</v>
          </cell>
          <cell r="D492" t="str">
            <v>B</v>
          </cell>
          <cell r="E492" t="str">
            <v>二次</v>
          </cell>
          <cell r="F492" t="str">
            <v>戸田工業株式会社</v>
          </cell>
          <cell r="G492" t="str">
            <v>スマートフォン用ワイヤレス給電フェライトシートの生産能力増強事業</v>
          </cell>
          <cell r="J492" t="str">
            <v/>
          </cell>
          <cell r="K492" t="str">
            <v/>
          </cell>
          <cell r="L492" t="str">
            <v/>
          </cell>
          <cell r="M492" t="str">
            <v/>
          </cell>
          <cell r="N492" t="str">
            <v/>
          </cell>
          <cell r="O492" t="str">
            <v/>
          </cell>
          <cell r="P492" t="str">
            <v/>
          </cell>
          <cell r="Q492" t="str">
            <v/>
          </cell>
        </row>
        <row r="493">
          <cell r="A493" t="str">
            <v>B20310</v>
          </cell>
          <cell r="B493" t="str">
            <v>B2031</v>
          </cell>
          <cell r="C493">
            <v>0</v>
          </cell>
          <cell r="D493" t="str">
            <v>B</v>
          </cell>
          <cell r="E493" t="str">
            <v>二次</v>
          </cell>
          <cell r="F493" t="str">
            <v>丸中鍛工株式会社</v>
          </cell>
          <cell r="G493" t="str">
            <v>ハイブリッド車及びプラグインハイブリッド車向け部品（エコカー又はその部品）</v>
          </cell>
          <cell r="J493" t="str">
            <v/>
          </cell>
          <cell r="K493" t="str">
            <v/>
          </cell>
          <cell r="L493" t="str">
            <v/>
          </cell>
          <cell r="M493" t="str">
            <v/>
          </cell>
          <cell r="N493" t="str">
            <v/>
          </cell>
          <cell r="O493" t="str">
            <v/>
          </cell>
          <cell r="P493" t="str">
            <v/>
          </cell>
          <cell r="Q493" t="str">
            <v/>
          </cell>
        </row>
        <row r="494">
          <cell r="A494" t="str">
            <v>B20320</v>
          </cell>
          <cell r="B494" t="str">
            <v>B2032</v>
          </cell>
          <cell r="C494">
            <v>0</v>
          </cell>
          <cell r="D494" t="str">
            <v>B</v>
          </cell>
          <cell r="E494" t="str">
            <v>二次</v>
          </cell>
          <cell r="F494" t="str">
            <v>高田製薬株式会社</v>
          </cell>
          <cell r="G494" t="str">
            <v>「新幸手工場（医療用医薬品内服固剤製棟）建設プロジェクト」</v>
          </cell>
          <cell r="J494" t="str">
            <v/>
          </cell>
          <cell r="K494" t="str">
            <v/>
          </cell>
          <cell r="L494" t="str">
            <v/>
          </cell>
          <cell r="M494" t="str">
            <v/>
          </cell>
          <cell r="N494" t="str">
            <v/>
          </cell>
          <cell r="O494" t="str">
            <v/>
          </cell>
          <cell r="P494" t="str">
            <v/>
          </cell>
          <cell r="Q494" t="str">
            <v/>
          </cell>
        </row>
        <row r="495">
          <cell r="A495" t="str">
            <v>B20330</v>
          </cell>
          <cell r="B495" t="str">
            <v>B2033</v>
          </cell>
          <cell r="C495">
            <v>0</v>
          </cell>
          <cell r="D495" t="str">
            <v>B</v>
          </cell>
          <cell r="E495" t="str">
            <v>二次</v>
          </cell>
          <cell r="F495" t="str">
            <v>栃木カネカ株式会社</v>
          </cell>
          <cell r="G495" t="str">
            <v>グラフィニティ製造設備の増設</v>
          </cell>
          <cell r="J495" t="str">
            <v/>
          </cell>
          <cell r="K495" t="str">
            <v/>
          </cell>
          <cell r="L495" t="str">
            <v/>
          </cell>
          <cell r="M495" t="str">
            <v/>
          </cell>
          <cell r="N495" t="str">
            <v/>
          </cell>
          <cell r="O495" t="str">
            <v/>
          </cell>
          <cell r="P495" t="str">
            <v/>
          </cell>
          <cell r="Q495" t="str">
            <v/>
          </cell>
        </row>
        <row r="496">
          <cell r="A496" t="str">
            <v>B20340</v>
          </cell>
          <cell r="B496" t="str">
            <v>B2034</v>
          </cell>
          <cell r="C496">
            <v>0</v>
          </cell>
          <cell r="D496" t="str">
            <v>B</v>
          </cell>
          <cell r="E496" t="str">
            <v>二次</v>
          </cell>
          <cell r="F496" t="str">
            <v>ヒラタ精機株式会社</v>
          </cell>
          <cell r="G496" t="str">
            <v>次世代高効率トランスミッション部品及び次世代高効率ガソリン部品の生産能力増強</v>
          </cell>
          <cell r="J496" t="str">
            <v/>
          </cell>
          <cell r="K496" t="str">
            <v/>
          </cell>
          <cell r="L496" t="str">
            <v/>
          </cell>
          <cell r="M496" t="str">
            <v/>
          </cell>
          <cell r="N496" t="str">
            <v/>
          </cell>
          <cell r="O496" t="str">
            <v/>
          </cell>
          <cell r="P496" t="str">
            <v/>
          </cell>
          <cell r="Q496" t="str">
            <v/>
          </cell>
        </row>
        <row r="497">
          <cell r="A497" t="str">
            <v>B20360</v>
          </cell>
          <cell r="B497" t="str">
            <v>B2036</v>
          </cell>
          <cell r="C497">
            <v>0</v>
          </cell>
          <cell r="D497" t="str">
            <v>B</v>
          </cell>
          <cell r="E497" t="str">
            <v>二次</v>
          </cell>
          <cell r="F497" t="str">
            <v>株式会社メニコン</v>
          </cell>
          <cell r="G497" t="str">
            <v>次世代の新素材シリコーンハイドロゲルソフトコンタクトレンズの量産製造設備に関する整備事業</v>
          </cell>
          <cell r="J497" t="str">
            <v/>
          </cell>
          <cell r="K497" t="str">
            <v/>
          </cell>
          <cell r="L497" t="str">
            <v/>
          </cell>
          <cell r="M497" t="str">
            <v/>
          </cell>
          <cell r="N497" t="str">
            <v/>
          </cell>
          <cell r="O497" t="str">
            <v/>
          </cell>
          <cell r="P497" t="str">
            <v/>
          </cell>
          <cell r="Q497" t="str">
            <v/>
          </cell>
        </row>
        <row r="498">
          <cell r="A498" t="str">
            <v>B20370</v>
          </cell>
          <cell r="B498" t="str">
            <v>B2037</v>
          </cell>
          <cell r="C498">
            <v>0</v>
          </cell>
          <cell r="D498" t="str">
            <v>B</v>
          </cell>
          <cell r="E498" t="str">
            <v>二次</v>
          </cell>
          <cell r="F498" t="str">
            <v>シキボウ株式会社</v>
          </cell>
          <cell r="G498" t="str">
            <v>航空機向けＣＦＲＰ（炭素繊維複合材料）部材等の生産設備増強による複線化</v>
          </cell>
          <cell r="J498" t="str">
            <v/>
          </cell>
          <cell r="K498" t="str">
            <v/>
          </cell>
          <cell r="L498" t="str">
            <v/>
          </cell>
          <cell r="M498" t="str">
            <v/>
          </cell>
          <cell r="N498" t="str">
            <v/>
          </cell>
          <cell r="O498" t="str">
            <v/>
          </cell>
          <cell r="P498" t="str">
            <v/>
          </cell>
          <cell r="Q498" t="str">
            <v/>
          </cell>
        </row>
        <row r="499">
          <cell r="A499" t="str">
            <v>B20420</v>
          </cell>
          <cell r="B499" t="str">
            <v>B2042</v>
          </cell>
          <cell r="C499">
            <v>0</v>
          </cell>
          <cell r="D499" t="str">
            <v>B</v>
          </cell>
          <cell r="E499" t="str">
            <v>二次</v>
          </cell>
          <cell r="F499" t="str">
            <v>株式会社Trees Network</v>
          </cell>
          <cell r="G499" t="str">
            <v>高い透明度と電磁遮蔽性能を有する電磁遮蔽繊維及び電磁遮蔽ガラスの製造事業</v>
          </cell>
          <cell r="J499" t="str">
            <v/>
          </cell>
          <cell r="K499" t="str">
            <v/>
          </cell>
          <cell r="L499" t="str">
            <v/>
          </cell>
          <cell r="M499" t="str">
            <v/>
          </cell>
          <cell r="N499" t="str">
            <v/>
          </cell>
          <cell r="O499" t="str">
            <v/>
          </cell>
          <cell r="P499" t="str">
            <v/>
          </cell>
          <cell r="Q499" t="str">
            <v/>
          </cell>
        </row>
        <row r="500">
          <cell r="A500" t="str">
            <v>B20430</v>
          </cell>
          <cell r="B500" t="str">
            <v>B2043</v>
          </cell>
          <cell r="C500">
            <v>0</v>
          </cell>
          <cell r="D500" t="str">
            <v>B</v>
          </cell>
          <cell r="E500" t="str">
            <v>二次</v>
          </cell>
          <cell r="F500" t="str">
            <v>株式会社アドヴィックス</v>
          </cell>
          <cell r="G500" t="str">
            <v>次世代自動車向けブレーキ製品（当社製品名HB-A）の生産</v>
          </cell>
          <cell r="J500" t="str">
            <v/>
          </cell>
          <cell r="K500" t="str">
            <v/>
          </cell>
          <cell r="L500" t="str">
            <v/>
          </cell>
          <cell r="M500" t="str">
            <v/>
          </cell>
          <cell r="N500" t="str">
            <v/>
          </cell>
          <cell r="O500" t="str">
            <v/>
          </cell>
          <cell r="P500" t="str">
            <v/>
          </cell>
          <cell r="Q500" t="str">
            <v/>
          </cell>
        </row>
        <row r="501">
          <cell r="A501" t="str">
            <v>B20440</v>
          </cell>
          <cell r="B501" t="str">
            <v>B2044</v>
          </cell>
          <cell r="C501">
            <v>0</v>
          </cell>
          <cell r="D501" t="str">
            <v>B</v>
          </cell>
          <cell r="E501" t="str">
            <v>二次</v>
          </cell>
          <cell r="F501" t="str">
            <v>株式会社ユニゾーン</v>
          </cell>
          <cell r="G501" t="str">
            <v xml:space="preserve">エネルギーデバイス製造装置向けアルマイト合理化大型ライン設置事業 </v>
          </cell>
          <cell r="J501" t="str">
            <v/>
          </cell>
          <cell r="K501" t="str">
            <v/>
          </cell>
          <cell r="L501" t="str">
            <v/>
          </cell>
          <cell r="M501" t="str">
            <v/>
          </cell>
          <cell r="N501" t="str">
            <v/>
          </cell>
          <cell r="O501" t="str">
            <v/>
          </cell>
          <cell r="P501" t="str">
            <v/>
          </cell>
          <cell r="Q501" t="str">
            <v/>
          </cell>
        </row>
        <row r="502">
          <cell r="A502" t="str">
            <v>B20450</v>
          </cell>
          <cell r="B502" t="str">
            <v>B2045</v>
          </cell>
          <cell r="C502">
            <v>0</v>
          </cell>
          <cell r="D502" t="str">
            <v>B</v>
          </cell>
          <cell r="E502" t="str">
            <v>二次</v>
          </cell>
          <cell r="F502" t="str">
            <v>東京特殊硝子株式会社</v>
          </cell>
          <cell r="G502" t="str">
            <v>次世代ディスプレイの製作に必要な部材であるフォトマスク（合成石英ガラス基板）の品質向上と生産力の増強に向けた体制整備。</v>
          </cell>
          <cell r="J502" t="str">
            <v/>
          </cell>
          <cell r="K502" t="str">
            <v/>
          </cell>
          <cell r="L502" t="str">
            <v/>
          </cell>
          <cell r="M502" t="str">
            <v/>
          </cell>
          <cell r="N502" t="str">
            <v/>
          </cell>
          <cell r="O502" t="str">
            <v/>
          </cell>
          <cell r="P502" t="str">
            <v/>
          </cell>
          <cell r="Q502" t="str">
            <v/>
          </cell>
        </row>
        <row r="503">
          <cell r="A503" t="str">
            <v>B20451</v>
          </cell>
          <cell r="B503" t="str">
            <v>B2045</v>
          </cell>
          <cell r="C503">
            <v>1</v>
          </cell>
          <cell r="D503" t="str">
            <v>B</v>
          </cell>
          <cell r="E503" t="str">
            <v>二次</v>
          </cell>
          <cell r="F503" t="str">
            <v>浜銀ファイナンス株式会社</v>
          </cell>
          <cell r="G503" t="str">
            <v>次世代ディスプレイの製作に必要な部材であるフォトマスク（合成石英ガラス基板）の品質向上と生産力の増強に向けた体制整備。</v>
          </cell>
          <cell r="J503" t="str">
            <v/>
          </cell>
          <cell r="K503" t="str">
            <v/>
          </cell>
          <cell r="L503" t="str">
            <v/>
          </cell>
          <cell r="M503" t="str">
            <v/>
          </cell>
          <cell r="N503" t="str">
            <v/>
          </cell>
          <cell r="O503" t="str">
            <v/>
          </cell>
          <cell r="P503" t="str">
            <v/>
          </cell>
          <cell r="Q503" t="str">
            <v/>
          </cell>
        </row>
        <row r="504">
          <cell r="A504" t="str">
            <v>B20470</v>
          </cell>
          <cell r="B504" t="str">
            <v>B2047</v>
          </cell>
          <cell r="C504">
            <v>0</v>
          </cell>
          <cell r="D504" t="str">
            <v>B</v>
          </cell>
          <cell r="E504" t="str">
            <v>二次</v>
          </cell>
          <cell r="F504" t="str">
            <v>株式会社ﾄﾜﾀﾞｿｰﾗｰ</v>
          </cell>
          <cell r="G504" t="str">
            <v>降雪地向け太陽光モュール及び低コストモジュールの量産</v>
          </cell>
          <cell r="J504" t="str">
            <v/>
          </cell>
          <cell r="K504" t="str">
            <v/>
          </cell>
          <cell r="L504" t="str">
            <v/>
          </cell>
          <cell r="M504" t="str">
            <v/>
          </cell>
          <cell r="N504" t="str">
            <v/>
          </cell>
          <cell r="O504" t="str">
            <v/>
          </cell>
          <cell r="P504" t="str">
            <v/>
          </cell>
          <cell r="Q504" t="str">
            <v/>
          </cell>
        </row>
        <row r="505">
          <cell r="A505" t="str">
            <v>B20480</v>
          </cell>
          <cell r="B505" t="str">
            <v>B2048</v>
          </cell>
          <cell r="C505">
            <v>0</v>
          </cell>
          <cell r="D505" t="str">
            <v>B</v>
          </cell>
          <cell r="E505" t="str">
            <v>二次</v>
          </cell>
          <cell r="F505" t="str">
            <v>株式会社島田製作所</v>
          </cell>
          <cell r="G505" t="str">
            <v>次世代自動車用リチウムイオン電池負極部組増産対応事業</v>
          </cell>
          <cell r="J505" t="str">
            <v/>
          </cell>
          <cell r="K505" t="str">
            <v/>
          </cell>
          <cell r="L505" t="str">
            <v/>
          </cell>
          <cell r="M505" t="str">
            <v/>
          </cell>
          <cell r="N505" t="str">
            <v/>
          </cell>
          <cell r="O505" t="str">
            <v/>
          </cell>
          <cell r="P505" t="str">
            <v/>
          </cell>
          <cell r="Q505" t="str">
            <v/>
          </cell>
        </row>
        <row r="506">
          <cell r="A506" t="str">
            <v>B20490</v>
          </cell>
          <cell r="B506" t="str">
            <v>B2049</v>
          </cell>
          <cell r="C506">
            <v>0</v>
          </cell>
          <cell r="D506" t="str">
            <v>B</v>
          </cell>
          <cell r="E506" t="str">
            <v>二次</v>
          </cell>
          <cell r="F506" t="str">
            <v>タイワ工業株式会社</v>
          </cell>
          <cell r="G506" t="str">
            <v>次世代自動車向けインバーター冷却用「ピンフィン型銅ヒートシンク」製造に係わる鍛造設備の導入</v>
          </cell>
          <cell r="J506" t="str">
            <v/>
          </cell>
          <cell r="K506" t="str">
            <v/>
          </cell>
          <cell r="L506" t="str">
            <v/>
          </cell>
          <cell r="M506" t="str">
            <v/>
          </cell>
          <cell r="N506" t="str">
            <v/>
          </cell>
          <cell r="O506" t="str">
            <v/>
          </cell>
          <cell r="P506" t="str">
            <v/>
          </cell>
          <cell r="Q506" t="str">
            <v/>
          </cell>
        </row>
        <row r="507">
          <cell r="A507" t="str">
            <v>B20540</v>
          </cell>
          <cell r="B507" t="str">
            <v>B2054</v>
          </cell>
          <cell r="C507">
            <v>0</v>
          </cell>
          <cell r="D507" t="str">
            <v>B</v>
          </cell>
          <cell r="E507" t="str">
            <v>二次</v>
          </cell>
          <cell r="F507" t="str">
            <v>日の丸合成樹脂工業株式会社</v>
          </cell>
          <cell r="G507" t="str">
            <v>トレーサビリティーを確保した再生着色ペレット生産体制の構築事業</v>
          </cell>
          <cell r="J507" t="str">
            <v/>
          </cell>
          <cell r="K507" t="str">
            <v/>
          </cell>
          <cell r="L507" t="str">
            <v/>
          </cell>
          <cell r="M507" t="str">
            <v/>
          </cell>
          <cell r="N507" t="str">
            <v/>
          </cell>
          <cell r="O507" t="str">
            <v/>
          </cell>
          <cell r="P507" t="str">
            <v/>
          </cell>
          <cell r="Q507" t="str">
            <v/>
          </cell>
        </row>
        <row r="508">
          <cell r="A508" t="str">
            <v>B20541</v>
          </cell>
          <cell r="B508" t="str">
            <v>B2054</v>
          </cell>
          <cell r="C508">
            <v>1</v>
          </cell>
          <cell r="D508" t="str">
            <v>B</v>
          </cell>
          <cell r="E508" t="str">
            <v>二次</v>
          </cell>
          <cell r="F508" t="str">
            <v>株式会社パイロットコーポレーション</v>
          </cell>
          <cell r="G508" t="str">
            <v>トレーサビリティーを確保した再生着色ペレット生産体制の構築事業</v>
          </cell>
          <cell r="J508" t="str">
            <v/>
          </cell>
          <cell r="K508" t="str">
            <v/>
          </cell>
          <cell r="L508" t="str">
            <v/>
          </cell>
          <cell r="M508" t="str">
            <v/>
          </cell>
          <cell r="N508" t="str">
            <v/>
          </cell>
          <cell r="O508" t="str">
            <v/>
          </cell>
          <cell r="P508" t="str">
            <v/>
          </cell>
          <cell r="Q508" t="str">
            <v/>
          </cell>
        </row>
        <row r="509">
          <cell r="A509" t="str">
            <v>B20570</v>
          </cell>
          <cell r="B509" t="str">
            <v>B2057</v>
          </cell>
          <cell r="C509">
            <v>0</v>
          </cell>
          <cell r="D509" t="str">
            <v>B</v>
          </cell>
          <cell r="E509" t="str">
            <v>二次</v>
          </cell>
          <cell r="F509" t="str">
            <v>株式会社オザキ</v>
          </cell>
          <cell r="G509"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J509" t="str">
            <v/>
          </cell>
          <cell r="K509" t="str">
            <v/>
          </cell>
          <cell r="L509" t="str">
            <v/>
          </cell>
          <cell r="M509" t="str">
            <v/>
          </cell>
          <cell r="N509" t="str">
            <v/>
          </cell>
          <cell r="O509" t="str">
            <v/>
          </cell>
          <cell r="P509" t="str">
            <v/>
          </cell>
          <cell r="Q509" t="str">
            <v/>
          </cell>
        </row>
        <row r="510">
          <cell r="A510" t="str">
            <v>B20580</v>
          </cell>
          <cell r="B510" t="str">
            <v>B2058</v>
          </cell>
          <cell r="C510">
            <v>0</v>
          </cell>
          <cell r="D510" t="str">
            <v>B</v>
          </cell>
          <cell r="E510" t="str">
            <v>二次</v>
          </cell>
          <cell r="F510" t="str">
            <v>北海道オリジン株式会社</v>
          </cell>
          <cell r="G510" t="str">
            <v>ハイブリッド車等自動車向けダイオードモジュール生産設備の増強</v>
          </cell>
          <cell r="J510" t="str">
            <v/>
          </cell>
          <cell r="K510" t="str">
            <v/>
          </cell>
          <cell r="L510" t="str">
            <v/>
          </cell>
          <cell r="M510" t="str">
            <v/>
          </cell>
          <cell r="N510" t="str">
            <v/>
          </cell>
          <cell r="O510" t="str">
            <v/>
          </cell>
          <cell r="P510" t="str">
            <v/>
          </cell>
          <cell r="Q510" t="str">
            <v/>
          </cell>
        </row>
        <row r="511">
          <cell r="A511" t="str">
            <v>B20590</v>
          </cell>
          <cell r="B511" t="str">
            <v>B2059</v>
          </cell>
          <cell r="C511">
            <v>0</v>
          </cell>
          <cell r="D511" t="str">
            <v>B</v>
          </cell>
          <cell r="E511" t="str">
            <v>二次</v>
          </cell>
          <cell r="F511" t="str">
            <v>ライオンパワー株式会社</v>
          </cell>
          <cell r="G511" t="str">
            <v>制御盤自動配線ロボットシステムの国内増産体制構築による日本のモノづくり産業の国際競争力強化プロジェクト　～アジア新興国市場の販路拡大～</v>
          </cell>
          <cell r="J511" t="str">
            <v/>
          </cell>
          <cell r="K511" t="str">
            <v/>
          </cell>
          <cell r="L511" t="str">
            <v/>
          </cell>
          <cell r="M511" t="str">
            <v/>
          </cell>
          <cell r="N511" t="str">
            <v/>
          </cell>
          <cell r="O511" t="str">
            <v/>
          </cell>
          <cell r="P511" t="str">
            <v/>
          </cell>
          <cell r="Q511" t="str">
            <v/>
          </cell>
        </row>
        <row r="512">
          <cell r="A512" t="str">
            <v>B20620</v>
          </cell>
          <cell r="B512" t="str">
            <v>B2062</v>
          </cell>
          <cell r="C512">
            <v>0</v>
          </cell>
          <cell r="D512" t="str">
            <v>B</v>
          </cell>
          <cell r="E512" t="str">
            <v>二次</v>
          </cell>
          <cell r="F512" t="str">
            <v>第一三共株式会社</v>
          </cell>
          <cell r="G512" t="str">
            <v>バイオ医薬品商用製造基盤の確立</v>
          </cell>
          <cell r="J512" t="str">
            <v/>
          </cell>
          <cell r="K512" t="str">
            <v/>
          </cell>
          <cell r="L512" t="str">
            <v/>
          </cell>
          <cell r="M512" t="str">
            <v/>
          </cell>
          <cell r="N512" t="str">
            <v/>
          </cell>
          <cell r="O512" t="str">
            <v/>
          </cell>
          <cell r="P512" t="str">
            <v/>
          </cell>
          <cell r="Q512" t="str">
            <v/>
          </cell>
        </row>
        <row r="513">
          <cell r="A513" t="str">
            <v>B20640</v>
          </cell>
          <cell r="B513" t="str">
            <v>B2064</v>
          </cell>
          <cell r="C513">
            <v>0</v>
          </cell>
          <cell r="D513" t="str">
            <v>B</v>
          </cell>
          <cell r="E513" t="str">
            <v>二次</v>
          </cell>
          <cell r="F513" t="str">
            <v>株式会社ジャパンディスプレイ</v>
          </cell>
          <cell r="G513" t="str">
            <v>中小型ディスプレイパネル製造ライン建設</v>
          </cell>
          <cell r="J513" t="str">
            <v/>
          </cell>
          <cell r="K513" t="str">
            <v/>
          </cell>
          <cell r="L513" t="str">
            <v/>
          </cell>
          <cell r="M513" t="str">
            <v/>
          </cell>
          <cell r="N513" t="str">
            <v/>
          </cell>
          <cell r="O513" t="str">
            <v/>
          </cell>
          <cell r="P513" t="str">
            <v/>
          </cell>
          <cell r="Q513" t="str">
            <v/>
          </cell>
        </row>
        <row r="514">
          <cell r="A514" t="str">
            <v>B20660</v>
          </cell>
          <cell r="B514" t="str">
            <v>B2066</v>
          </cell>
          <cell r="C514">
            <v>0</v>
          </cell>
          <cell r="D514" t="str">
            <v>B</v>
          </cell>
          <cell r="E514" t="str">
            <v>二次</v>
          </cell>
          <cell r="F514" t="str">
            <v>万協製薬株式会社</v>
          </cell>
          <cell r="G514" t="str">
            <v xml:space="preserve">新ジャンル外皮用一般医薬品の受託製造のための生産設備導入事業
　　　（新成長戦略　ライフイノベーション分野　医療・健康）
</v>
          </cell>
          <cell r="J514" t="str">
            <v/>
          </cell>
          <cell r="K514" t="str">
            <v/>
          </cell>
          <cell r="L514" t="str">
            <v/>
          </cell>
          <cell r="M514" t="str">
            <v/>
          </cell>
          <cell r="N514" t="str">
            <v/>
          </cell>
          <cell r="O514" t="str">
            <v/>
          </cell>
          <cell r="P514" t="str">
            <v/>
          </cell>
          <cell r="Q514" t="str">
            <v/>
          </cell>
        </row>
        <row r="515">
          <cell r="A515" t="str">
            <v>B20670</v>
          </cell>
          <cell r="B515" t="str">
            <v>B2067</v>
          </cell>
          <cell r="C515">
            <v>0</v>
          </cell>
          <cell r="D515" t="str">
            <v>B</v>
          </cell>
          <cell r="E515" t="str">
            <v>二次</v>
          </cell>
          <cell r="F515" t="str">
            <v>ツキオカフィルム製薬株式会社</v>
          </cell>
          <cell r="G515" t="str">
            <v>世界初の医療用及び化粧品用ナノフィルム製品製造ラインの導入</v>
          </cell>
          <cell r="J515" t="str">
            <v/>
          </cell>
          <cell r="K515" t="str">
            <v/>
          </cell>
          <cell r="L515" t="str">
            <v/>
          </cell>
          <cell r="M515" t="str">
            <v/>
          </cell>
          <cell r="N515" t="str">
            <v/>
          </cell>
          <cell r="O515" t="str">
            <v/>
          </cell>
          <cell r="P515" t="str">
            <v/>
          </cell>
          <cell r="Q515" t="str">
            <v/>
          </cell>
        </row>
        <row r="516">
          <cell r="A516" t="str">
            <v>B20671</v>
          </cell>
          <cell r="B516" t="str">
            <v>B2067</v>
          </cell>
          <cell r="C516">
            <v>1</v>
          </cell>
          <cell r="D516" t="str">
            <v>B</v>
          </cell>
          <cell r="E516" t="str">
            <v>二次</v>
          </cell>
          <cell r="F516" t="str">
            <v>しんきん総合リース株式会社</v>
          </cell>
          <cell r="G516" t="str">
            <v>世界初の医療用及び化粧品用ナノフィルム製品製造ラインの導入</v>
          </cell>
          <cell r="J516" t="str">
            <v/>
          </cell>
          <cell r="K516" t="str">
            <v/>
          </cell>
          <cell r="L516" t="str">
            <v/>
          </cell>
          <cell r="M516" t="str">
            <v/>
          </cell>
          <cell r="N516" t="str">
            <v/>
          </cell>
          <cell r="O516" t="str">
            <v/>
          </cell>
          <cell r="P516" t="str">
            <v/>
          </cell>
          <cell r="Q516" t="str">
            <v/>
          </cell>
        </row>
        <row r="517">
          <cell r="A517" t="str">
            <v>B20690</v>
          </cell>
          <cell r="B517" t="str">
            <v>B2069</v>
          </cell>
          <cell r="C517">
            <v>0</v>
          </cell>
          <cell r="D517" t="str">
            <v>B</v>
          </cell>
          <cell r="E517" t="str">
            <v>二次</v>
          </cell>
          <cell r="F517" t="str">
            <v>株式会社エルグ</v>
          </cell>
          <cell r="G517" t="str">
            <v>パワーモジュールに搭載されるアルミニウム基板への表面処理設備の整備事業</v>
          </cell>
          <cell r="J517" t="str">
            <v/>
          </cell>
          <cell r="K517" t="str">
            <v/>
          </cell>
          <cell r="L517" t="str">
            <v/>
          </cell>
          <cell r="M517" t="str">
            <v/>
          </cell>
          <cell r="N517" t="str">
            <v/>
          </cell>
          <cell r="O517" t="str">
            <v/>
          </cell>
          <cell r="P517" t="str">
            <v/>
          </cell>
          <cell r="Q517" t="str">
            <v/>
          </cell>
        </row>
        <row r="518">
          <cell r="A518" t="str">
            <v>B20700</v>
          </cell>
          <cell r="B518" t="str">
            <v>B2070</v>
          </cell>
          <cell r="C518">
            <v>0</v>
          </cell>
          <cell r="D518" t="str">
            <v>B</v>
          </cell>
          <cell r="E518" t="str">
            <v>二次</v>
          </cell>
          <cell r="F518" t="str">
            <v>シグマ株式会社</v>
          </cell>
          <cell r="G518" t="str">
            <v>次世代自動車用エンジン・ミッション部品の生産</v>
          </cell>
          <cell r="J518" t="str">
            <v/>
          </cell>
          <cell r="K518" t="str">
            <v/>
          </cell>
          <cell r="L518" t="str">
            <v/>
          </cell>
          <cell r="M518" t="str">
            <v/>
          </cell>
          <cell r="N518" t="str">
            <v/>
          </cell>
          <cell r="O518" t="str">
            <v/>
          </cell>
          <cell r="P518" t="str">
            <v/>
          </cell>
          <cell r="Q518" t="str">
            <v/>
          </cell>
        </row>
        <row r="519">
          <cell r="A519" t="str">
            <v>B20710</v>
          </cell>
          <cell r="B519" t="str">
            <v>B2071</v>
          </cell>
          <cell r="C519">
            <v>0</v>
          </cell>
          <cell r="D519" t="str">
            <v>B</v>
          </cell>
          <cell r="E519" t="str">
            <v>二次</v>
          </cell>
          <cell r="F519" t="str">
            <v>三菱ふそうトラック・バス株式会社</v>
          </cell>
          <cell r="G519" t="str">
            <v>次世代トラックおよびコンポーネント生産に伴う生産体制再構築</v>
          </cell>
          <cell r="J519" t="str">
            <v/>
          </cell>
          <cell r="K519" t="str">
            <v/>
          </cell>
          <cell r="L519" t="str">
            <v/>
          </cell>
          <cell r="M519" t="str">
            <v/>
          </cell>
          <cell r="N519" t="str">
            <v/>
          </cell>
          <cell r="O519" t="str">
            <v/>
          </cell>
          <cell r="P519" t="str">
            <v/>
          </cell>
          <cell r="Q519" t="str">
            <v/>
          </cell>
        </row>
        <row r="520">
          <cell r="A520" t="str">
            <v>B20740</v>
          </cell>
          <cell r="B520" t="str">
            <v>B2074</v>
          </cell>
          <cell r="C520">
            <v>0</v>
          </cell>
          <cell r="D520" t="str">
            <v>B</v>
          </cell>
          <cell r="E520" t="str">
            <v>二次</v>
          </cell>
          <cell r="F520" t="str">
            <v>株式会社宏機製作所</v>
          </cell>
          <cell r="G520" t="str">
            <v>めっきに代わる革新的高機能金属フィルムを用いた、自動車用金属光沢プラスチック部品製造のための新工場の建設と設備の導入</v>
          </cell>
          <cell r="J520" t="str">
            <v/>
          </cell>
          <cell r="K520" t="str">
            <v/>
          </cell>
          <cell r="L520" t="str">
            <v/>
          </cell>
          <cell r="M520" t="str">
            <v/>
          </cell>
          <cell r="N520" t="str">
            <v/>
          </cell>
          <cell r="O520" t="str">
            <v/>
          </cell>
          <cell r="P520" t="str">
            <v/>
          </cell>
          <cell r="Q520" t="str">
            <v/>
          </cell>
        </row>
        <row r="521">
          <cell r="A521" t="str">
            <v>B20760</v>
          </cell>
          <cell r="B521" t="str">
            <v>B2076</v>
          </cell>
          <cell r="C521">
            <v>0</v>
          </cell>
          <cell r="D521" t="str">
            <v>B</v>
          </cell>
          <cell r="E521" t="str">
            <v>二次</v>
          </cell>
          <cell r="F521" t="str">
            <v>国分電機株式会社</v>
          </cell>
          <cell r="G521" t="str">
            <v>LED照明器具の製造ラインの構築事業</v>
          </cell>
          <cell r="J521" t="str">
            <v/>
          </cell>
          <cell r="K521" t="str">
            <v/>
          </cell>
          <cell r="L521" t="str">
            <v/>
          </cell>
          <cell r="M521" t="str">
            <v/>
          </cell>
          <cell r="N521" t="str">
            <v/>
          </cell>
          <cell r="O521" t="str">
            <v/>
          </cell>
          <cell r="P521" t="str">
            <v/>
          </cell>
          <cell r="Q521" t="str">
            <v/>
          </cell>
        </row>
        <row r="522">
          <cell r="A522" t="str">
            <v>B20770</v>
          </cell>
          <cell r="B522" t="str">
            <v>B2077</v>
          </cell>
          <cell r="C522">
            <v>0</v>
          </cell>
          <cell r="D522" t="str">
            <v>B</v>
          </cell>
          <cell r="E522" t="str">
            <v>二次</v>
          </cell>
          <cell r="F522" t="str">
            <v>協和発酵キリン株式会社</v>
          </cell>
          <cell r="G522" t="str">
            <v>バイオテクノロジー応用医薬品を安定供給するための先端生産プラント建設</v>
          </cell>
          <cell r="J522" t="str">
            <v/>
          </cell>
          <cell r="K522" t="str">
            <v/>
          </cell>
          <cell r="L522" t="str">
            <v/>
          </cell>
          <cell r="M522" t="str">
            <v/>
          </cell>
          <cell r="N522" t="str">
            <v/>
          </cell>
          <cell r="O522" t="str">
            <v/>
          </cell>
          <cell r="P522" t="str">
            <v/>
          </cell>
          <cell r="Q522" t="str">
            <v/>
          </cell>
        </row>
        <row r="523">
          <cell r="A523" t="str">
            <v>B20800</v>
          </cell>
          <cell r="B523" t="str">
            <v>B2080</v>
          </cell>
          <cell r="C523">
            <v>0</v>
          </cell>
          <cell r="D523" t="str">
            <v>B</v>
          </cell>
          <cell r="E523" t="str">
            <v>二次</v>
          </cell>
          <cell r="F523" t="str">
            <v>古河電池株式会社</v>
          </cell>
          <cell r="G523" t="str">
            <v>高燃費自動車用蓄電池製造設備の導入</v>
          </cell>
          <cell r="J523" t="str">
            <v/>
          </cell>
          <cell r="K523" t="str">
            <v/>
          </cell>
          <cell r="L523" t="str">
            <v/>
          </cell>
          <cell r="M523" t="str">
            <v/>
          </cell>
          <cell r="N523" t="str">
            <v/>
          </cell>
          <cell r="O523" t="str">
            <v/>
          </cell>
          <cell r="P523" t="str">
            <v/>
          </cell>
          <cell r="Q523" t="str">
            <v/>
          </cell>
        </row>
        <row r="524">
          <cell r="A524" t="str">
            <v>B20830</v>
          </cell>
          <cell r="B524" t="str">
            <v>B2083</v>
          </cell>
          <cell r="C524">
            <v>0</v>
          </cell>
          <cell r="D524" t="str">
            <v>B</v>
          </cell>
          <cell r="E524" t="str">
            <v>二次</v>
          </cell>
          <cell r="F524" t="str">
            <v>株式会社安川電機</v>
          </cell>
          <cell r="G524" t="str">
            <v>省エネ型ロボット工場新設事業</v>
          </cell>
          <cell r="J524" t="str">
            <v/>
          </cell>
          <cell r="K524" t="str">
            <v/>
          </cell>
          <cell r="L524" t="str">
            <v/>
          </cell>
          <cell r="M524" t="str">
            <v/>
          </cell>
          <cell r="N524" t="str">
            <v/>
          </cell>
          <cell r="O524" t="str">
            <v/>
          </cell>
          <cell r="P524" t="str">
            <v/>
          </cell>
          <cell r="Q524" t="str">
            <v/>
          </cell>
        </row>
        <row r="525">
          <cell r="A525" t="str">
            <v>B20840</v>
          </cell>
          <cell r="B525" t="str">
            <v>B2084</v>
          </cell>
          <cell r="C525">
            <v>0</v>
          </cell>
          <cell r="D525" t="str">
            <v>B</v>
          </cell>
          <cell r="E525" t="str">
            <v>二次</v>
          </cell>
          <cell r="F525" t="str">
            <v>株式会社中央ネームプレート製作所</v>
          </cell>
          <cell r="G525" t="str">
            <v>スマートグリッド向け「センサ内蔵自動開閉器用遠方制御器」の部材製造</v>
          </cell>
          <cell r="J525" t="str">
            <v/>
          </cell>
          <cell r="K525" t="str">
            <v/>
          </cell>
          <cell r="L525" t="str">
            <v/>
          </cell>
          <cell r="M525" t="str">
            <v/>
          </cell>
          <cell r="N525" t="str">
            <v/>
          </cell>
          <cell r="O525" t="str">
            <v/>
          </cell>
          <cell r="P525" t="str">
            <v/>
          </cell>
          <cell r="Q525" t="str">
            <v/>
          </cell>
        </row>
        <row r="526">
          <cell r="A526" t="str">
            <v>B20880</v>
          </cell>
          <cell r="B526" t="str">
            <v>B2088</v>
          </cell>
          <cell r="C526">
            <v>0</v>
          </cell>
          <cell r="D526" t="str">
            <v>B</v>
          </cell>
          <cell r="E526" t="str">
            <v>二次</v>
          </cell>
          <cell r="F526" t="str">
            <v>株式会社白老油脂</v>
          </cell>
          <cell r="G526" t="str">
            <v>バイオ燃料高度化事業</v>
          </cell>
          <cell r="J526" t="str">
            <v/>
          </cell>
          <cell r="K526" t="str">
            <v/>
          </cell>
          <cell r="L526" t="str">
            <v/>
          </cell>
          <cell r="M526" t="str">
            <v/>
          </cell>
          <cell r="N526" t="str">
            <v/>
          </cell>
          <cell r="O526" t="str">
            <v/>
          </cell>
          <cell r="P526" t="str">
            <v/>
          </cell>
          <cell r="Q526" t="str">
            <v/>
          </cell>
        </row>
        <row r="527">
          <cell r="A527" t="str">
            <v>B20890</v>
          </cell>
          <cell r="B527" t="str">
            <v>B2089</v>
          </cell>
          <cell r="C527">
            <v>0</v>
          </cell>
          <cell r="D527" t="str">
            <v>B</v>
          </cell>
          <cell r="E527" t="str">
            <v>二次</v>
          </cell>
          <cell r="F527" t="str">
            <v>株式会社丸信機械製作所</v>
          </cell>
          <cell r="G527" t="str">
            <v>ガスタービンコンバインドサイクル用 超大型機械加工機の導入によるガスタービン部品の製作</v>
          </cell>
          <cell r="J527" t="str">
            <v/>
          </cell>
          <cell r="K527" t="str">
            <v/>
          </cell>
          <cell r="L527" t="str">
            <v/>
          </cell>
          <cell r="M527" t="str">
            <v/>
          </cell>
          <cell r="N527" t="str">
            <v/>
          </cell>
          <cell r="O527" t="str">
            <v/>
          </cell>
          <cell r="P527" t="str">
            <v/>
          </cell>
          <cell r="Q527" t="str">
            <v/>
          </cell>
        </row>
        <row r="528">
          <cell r="A528" t="str">
            <v>B20900</v>
          </cell>
          <cell r="B528" t="str">
            <v>B2090</v>
          </cell>
          <cell r="C528">
            <v>0</v>
          </cell>
          <cell r="D528" t="str">
            <v>B</v>
          </cell>
          <cell r="E528" t="str">
            <v>二次</v>
          </cell>
          <cell r="F528" t="str">
            <v>株式会社東芝</v>
          </cell>
          <cell r="G528" t="str">
            <v>NAND型ﾌﾗｯｼｭﾒﾓﾘ微細化製品ﾗｲﾝ構築事業</v>
          </cell>
          <cell r="J528" t="str">
            <v/>
          </cell>
          <cell r="K528" t="str">
            <v/>
          </cell>
          <cell r="L528" t="str">
            <v/>
          </cell>
          <cell r="M528" t="str">
            <v/>
          </cell>
          <cell r="N528" t="str">
            <v/>
          </cell>
          <cell r="O528" t="str">
            <v/>
          </cell>
          <cell r="P528" t="str">
            <v/>
          </cell>
          <cell r="Q528" t="str">
            <v/>
          </cell>
        </row>
        <row r="529">
          <cell r="A529" t="str">
            <v>B20901</v>
          </cell>
          <cell r="B529" t="str">
            <v>B2090</v>
          </cell>
          <cell r="C529">
            <v>1</v>
          </cell>
          <cell r="D529" t="str">
            <v>B</v>
          </cell>
          <cell r="E529" t="str">
            <v>二次</v>
          </cell>
          <cell r="F529" t="str">
            <v>ｻﾝﾃﾞｨｽｸ株式会社</v>
          </cell>
          <cell r="G529" t="str">
            <v>NAND型ﾌﾗｯｼｭﾒﾓﾘ微細化製品ﾗｲﾝ構築事業</v>
          </cell>
          <cell r="J529" t="str">
            <v/>
          </cell>
          <cell r="K529" t="str">
            <v/>
          </cell>
          <cell r="L529" t="str">
            <v/>
          </cell>
          <cell r="M529" t="str">
            <v/>
          </cell>
          <cell r="N529" t="str">
            <v/>
          </cell>
          <cell r="O529" t="str">
            <v/>
          </cell>
          <cell r="P529" t="str">
            <v/>
          </cell>
          <cell r="Q529" t="str">
            <v/>
          </cell>
        </row>
        <row r="530">
          <cell r="A530" t="str">
            <v>B20902</v>
          </cell>
          <cell r="B530" t="str">
            <v>B2090</v>
          </cell>
          <cell r="C530">
            <v>2</v>
          </cell>
          <cell r="D530" t="str">
            <v>B</v>
          </cell>
          <cell r="E530" t="str">
            <v>二次</v>
          </cell>
          <cell r="F530" t="str">
            <v>ﾌﾗｯｼｭﾌｫﾜｰﾄﾞ合同会社</v>
          </cell>
          <cell r="G530" t="str">
            <v>NAND型ﾌﾗｯｼｭﾒﾓﾘ微細化製品ﾗｲﾝ構築事業</v>
          </cell>
          <cell r="J530" t="str">
            <v/>
          </cell>
          <cell r="K530" t="str">
            <v/>
          </cell>
          <cell r="L530" t="str">
            <v/>
          </cell>
          <cell r="M530" t="str">
            <v/>
          </cell>
          <cell r="N530" t="str">
            <v/>
          </cell>
          <cell r="O530" t="str">
            <v/>
          </cell>
          <cell r="P530" t="str">
            <v/>
          </cell>
          <cell r="Q530" t="str">
            <v/>
          </cell>
        </row>
        <row r="531">
          <cell r="A531" t="str">
            <v>B20903</v>
          </cell>
          <cell r="B531" t="str">
            <v>B2090</v>
          </cell>
          <cell r="C531">
            <v>3</v>
          </cell>
          <cell r="D531" t="str">
            <v>B</v>
          </cell>
          <cell r="E531" t="str">
            <v>二次</v>
          </cell>
          <cell r="F531" t="str">
            <v>ﾌﾗｯｼｭﾊﾟｰﾄﾅｰｽﾞ有限会社</v>
          </cell>
          <cell r="G531" t="str">
            <v>NAND型ﾌﾗｯｼｭﾒﾓﾘ微細化製品ﾗｲﾝ構築事業</v>
          </cell>
          <cell r="J531" t="str">
            <v/>
          </cell>
          <cell r="K531" t="str">
            <v/>
          </cell>
          <cell r="L531" t="str">
            <v/>
          </cell>
          <cell r="M531" t="str">
            <v/>
          </cell>
          <cell r="N531" t="str">
            <v/>
          </cell>
          <cell r="O531" t="str">
            <v/>
          </cell>
          <cell r="P531" t="str">
            <v/>
          </cell>
          <cell r="Q531" t="str">
            <v/>
          </cell>
        </row>
        <row r="532">
          <cell r="A532" t="str">
            <v>B20904</v>
          </cell>
          <cell r="B532" t="str">
            <v>B2090</v>
          </cell>
          <cell r="C532">
            <v>4</v>
          </cell>
          <cell r="D532" t="str">
            <v>B</v>
          </cell>
          <cell r="E532" t="str">
            <v>二次</v>
          </cell>
          <cell r="F532" t="str">
            <v>ﾌﾗｯｼｭｱﾗｲｱﾝｽ有限会社</v>
          </cell>
          <cell r="G532" t="str">
            <v>NAND型ﾌﾗｯｼｭﾒﾓﾘ微細化製品ﾗｲﾝ構築事業</v>
          </cell>
          <cell r="J532" t="str">
            <v/>
          </cell>
          <cell r="K532" t="str">
            <v/>
          </cell>
          <cell r="L532" t="str">
            <v/>
          </cell>
          <cell r="M532" t="str">
            <v/>
          </cell>
          <cell r="N532" t="str">
            <v/>
          </cell>
          <cell r="O532" t="str">
            <v/>
          </cell>
          <cell r="P532" t="str">
            <v/>
          </cell>
          <cell r="Q532" t="str">
            <v/>
          </cell>
        </row>
        <row r="533">
          <cell r="A533" t="str">
            <v>B20910</v>
          </cell>
          <cell r="B533" t="str">
            <v>B2091</v>
          </cell>
          <cell r="C533">
            <v>0</v>
          </cell>
          <cell r="D533" t="str">
            <v>B</v>
          </cell>
          <cell r="E533" t="str">
            <v>二次</v>
          </cell>
          <cell r="F533" t="str">
            <v>株式会社小金井精機製作所</v>
          </cell>
          <cell r="G533" t="str">
            <v>次世代自動車向け試作エンジンの多品種量産に係る設備導入事業</v>
          </cell>
          <cell r="J533" t="str">
            <v/>
          </cell>
          <cell r="K533" t="str">
            <v/>
          </cell>
          <cell r="L533" t="str">
            <v/>
          </cell>
          <cell r="M533" t="str">
            <v/>
          </cell>
          <cell r="N533" t="str">
            <v/>
          </cell>
          <cell r="O533" t="str">
            <v/>
          </cell>
          <cell r="P533" t="str">
            <v/>
          </cell>
          <cell r="Q533" t="str">
            <v/>
          </cell>
        </row>
        <row r="534">
          <cell r="A534" t="str">
            <v>B20911</v>
          </cell>
          <cell r="B534" t="str">
            <v>B2091</v>
          </cell>
          <cell r="C534">
            <v>1</v>
          </cell>
          <cell r="D534" t="str">
            <v>B</v>
          </cell>
          <cell r="E534" t="str">
            <v>二次</v>
          </cell>
          <cell r="F534" t="str">
            <v>前橋精密工業株式会社</v>
          </cell>
          <cell r="G534" t="str">
            <v>次世代自動車向け試作エンジンの多品種量産に係る設備導入事業</v>
          </cell>
          <cell r="J534" t="str">
            <v/>
          </cell>
          <cell r="K534" t="str">
            <v/>
          </cell>
          <cell r="L534" t="str">
            <v/>
          </cell>
          <cell r="M534" t="str">
            <v/>
          </cell>
          <cell r="N534" t="str">
            <v/>
          </cell>
          <cell r="O534" t="str">
            <v/>
          </cell>
          <cell r="P534" t="str">
            <v/>
          </cell>
          <cell r="Q534" t="str">
            <v/>
          </cell>
        </row>
        <row r="535">
          <cell r="A535" t="str">
            <v>B20912</v>
          </cell>
          <cell r="B535" t="str">
            <v>B2091</v>
          </cell>
          <cell r="C535">
            <v>2</v>
          </cell>
          <cell r="D535" t="str">
            <v>B</v>
          </cell>
          <cell r="E535" t="str">
            <v>二次</v>
          </cell>
          <cell r="F535" t="str">
            <v>株式会社プレシジョン・インダストリー</v>
          </cell>
          <cell r="G535" t="str">
            <v>次世代自動車向け試作エンジンの多品種量産に係る設備導入事業</v>
          </cell>
          <cell r="J535" t="str">
            <v/>
          </cell>
          <cell r="K535" t="str">
            <v/>
          </cell>
          <cell r="L535" t="str">
            <v/>
          </cell>
          <cell r="M535" t="str">
            <v/>
          </cell>
          <cell r="N535" t="str">
            <v/>
          </cell>
          <cell r="O535" t="str">
            <v/>
          </cell>
          <cell r="P535" t="str">
            <v/>
          </cell>
          <cell r="Q535" t="str">
            <v/>
          </cell>
        </row>
        <row r="536">
          <cell r="A536" t="str">
            <v>B20930</v>
          </cell>
          <cell r="B536" t="str">
            <v>B2093</v>
          </cell>
          <cell r="C536">
            <v>0</v>
          </cell>
          <cell r="D536" t="str">
            <v>B</v>
          </cell>
          <cell r="E536" t="str">
            <v>二次</v>
          </cell>
          <cell r="F536" t="str">
            <v>ミツミ電機株式会社</v>
          </cell>
          <cell r="G536" t="str">
            <v>パワー半導体用　８インチウェハ前工程製造ライン新設</v>
          </cell>
          <cell r="J536" t="str">
            <v/>
          </cell>
          <cell r="K536" t="str">
            <v/>
          </cell>
          <cell r="L536" t="str">
            <v/>
          </cell>
          <cell r="M536" t="str">
            <v/>
          </cell>
          <cell r="N536" t="str">
            <v/>
          </cell>
          <cell r="O536" t="str">
            <v/>
          </cell>
          <cell r="P536" t="str">
            <v/>
          </cell>
          <cell r="Q536" t="str">
            <v/>
          </cell>
        </row>
        <row r="537">
          <cell r="A537" t="str">
            <v>B20940</v>
          </cell>
          <cell r="B537" t="str">
            <v>B2094</v>
          </cell>
          <cell r="C537">
            <v>0</v>
          </cell>
          <cell r="D537" t="str">
            <v>B</v>
          </cell>
          <cell r="E537" t="str">
            <v>二次</v>
          </cell>
          <cell r="F537" t="str">
            <v>株式会社井口一世</v>
          </cell>
          <cell r="G537" t="str">
            <v>高精度・低コストを実現する独自の加工手法（金型レス・切削レス生産）による次世代自動車部品加工用製造ラインの導入</v>
          </cell>
          <cell r="J537" t="str">
            <v/>
          </cell>
          <cell r="K537" t="str">
            <v/>
          </cell>
          <cell r="L537" t="str">
            <v/>
          </cell>
          <cell r="M537" t="str">
            <v/>
          </cell>
          <cell r="N537" t="str">
            <v/>
          </cell>
          <cell r="O537" t="str">
            <v/>
          </cell>
          <cell r="P537" t="str">
            <v/>
          </cell>
          <cell r="Q537" t="str">
            <v/>
          </cell>
        </row>
        <row r="538">
          <cell r="A538" t="str">
            <v>B20950</v>
          </cell>
          <cell r="B538" t="str">
            <v>B2095</v>
          </cell>
          <cell r="C538">
            <v>0</v>
          </cell>
          <cell r="D538" t="str">
            <v>B</v>
          </cell>
          <cell r="E538" t="str">
            <v>二次</v>
          </cell>
          <cell r="F538" t="str">
            <v>株式会社岡野ｴﾚｸﾄﾛﾆｸｽ</v>
          </cell>
          <cell r="G538" t="str">
            <v>WL-CSPﾃｰﾋﾟﾝｸﾞ品生産拡大に伴う設備投資について</v>
          </cell>
          <cell r="J538" t="str">
            <v/>
          </cell>
          <cell r="K538" t="str">
            <v/>
          </cell>
          <cell r="L538" t="str">
            <v/>
          </cell>
          <cell r="M538" t="str">
            <v/>
          </cell>
          <cell r="N538" t="str">
            <v/>
          </cell>
          <cell r="O538" t="str">
            <v/>
          </cell>
          <cell r="P538" t="str">
            <v/>
          </cell>
          <cell r="Q538" t="str">
            <v/>
          </cell>
        </row>
        <row r="539">
          <cell r="A539" t="str">
            <v>B20960</v>
          </cell>
          <cell r="B539" t="str">
            <v>B2096</v>
          </cell>
          <cell r="C539">
            <v>0</v>
          </cell>
          <cell r="D539" t="str">
            <v>B</v>
          </cell>
          <cell r="E539" t="str">
            <v>二次</v>
          </cell>
          <cell r="F539" t="str">
            <v>黒田精工株式会社</v>
          </cell>
          <cell r="G539" t="str">
            <v>次世代HEV、EV自動車駆動用および他車載、発電モータ用モータコアの生産</v>
          </cell>
          <cell r="J539" t="str">
            <v/>
          </cell>
          <cell r="K539" t="str">
            <v/>
          </cell>
          <cell r="L539" t="str">
            <v/>
          </cell>
          <cell r="M539" t="str">
            <v/>
          </cell>
          <cell r="N539" t="str">
            <v/>
          </cell>
          <cell r="O539" t="str">
            <v/>
          </cell>
          <cell r="P539" t="str">
            <v/>
          </cell>
          <cell r="Q539" t="str">
            <v/>
          </cell>
        </row>
        <row r="540">
          <cell r="A540" t="str">
            <v>B20990</v>
          </cell>
          <cell r="B540" t="str">
            <v>B2099</v>
          </cell>
          <cell r="C540">
            <v>0</v>
          </cell>
          <cell r="D540" t="str">
            <v>B</v>
          </cell>
          <cell r="E540" t="str">
            <v>二次</v>
          </cell>
          <cell r="F540" t="str">
            <v>ジョンソン・マッセイ・ジャパン合同会社</v>
          </cell>
          <cell r="G540" t="str">
            <v>貴金属化合物（薬液）製造工場建設プロジェクト</v>
          </cell>
          <cell r="J540" t="str">
            <v/>
          </cell>
          <cell r="K540" t="str">
            <v/>
          </cell>
          <cell r="L540" t="str">
            <v/>
          </cell>
          <cell r="M540" t="str">
            <v/>
          </cell>
          <cell r="N540" t="str">
            <v/>
          </cell>
          <cell r="O540" t="str">
            <v/>
          </cell>
          <cell r="P540" t="str">
            <v/>
          </cell>
          <cell r="Q540" t="str">
            <v/>
          </cell>
        </row>
        <row r="541">
          <cell r="A541" t="str">
            <v>B21020</v>
          </cell>
          <cell r="B541" t="str">
            <v>B2102</v>
          </cell>
          <cell r="C541">
            <v>0</v>
          </cell>
          <cell r="D541" t="str">
            <v>B</v>
          </cell>
          <cell r="E541" t="str">
            <v>二次</v>
          </cell>
          <cell r="F541" t="str">
            <v>富士電機株式会社</v>
          </cell>
          <cell r="G541" t="str">
            <v>風力発電用発電機の製造設備</v>
          </cell>
          <cell r="J541" t="str">
            <v/>
          </cell>
          <cell r="K541" t="str">
            <v/>
          </cell>
          <cell r="L541" t="str">
            <v/>
          </cell>
          <cell r="M541" t="str">
            <v/>
          </cell>
          <cell r="N541" t="str">
            <v/>
          </cell>
          <cell r="O541" t="str">
            <v/>
          </cell>
          <cell r="P541" t="str">
            <v/>
          </cell>
          <cell r="Q541" t="str">
            <v/>
          </cell>
        </row>
        <row r="542">
          <cell r="A542" t="str">
            <v>B21040</v>
          </cell>
          <cell r="B542" t="str">
            <v>B2104</v>
          </cell>
          <cell r="C542">
            <v>0</v>
          </cell>
          <cell r="D542" t="str">
            <v>B</v>
          </cell>
          <cell r="E542" t="str">
            <v>二次</v>
          </cell>
          <cell r="F542" t="str">
            <v>ネクサスプレシジョン株式会社</v>
          </cell>
          <cell r="G542" t="str">
            <v>難材加工技術の構築による雇用確保</v>
          </cell>
          <cell r="J542" t="str">
            <v/>
          </cell>
          <cell r="K542" t="str">
            <v/>
          </cell>
          <cell r="L542" t="str">
            <v/>
          </cell>
          <cell r="M542" t="str">
            <v/>
          </cell>
          <cell r="N542" t="str">
            <v/>
          </cell>
          <cell r="O542" t="str">
            <v/>
          </cell>
          <cell r="P542" t="str">
            <v/>
          </cell>
          <cell r="Q542" t="str">
            <v/>
          </cell>
        </row>
        <row r="543">
          <cell r="A543" t="str">
            <v>B21050</v>
          </cell>
          <cell r="B543" t="str">
            <v>B2105</v>
          </cell>
          <cell r="C543">
            <v>0</v>
          </cell>
          <cell r="D543" t="str">
            <v>B</v>
          </cell>
          <cell r="E543" t="str">
            <v>二次</v>
          </cell>
          <cell r="F543" t="str">
            <v>日本ライフライン株式会社</v>
          </cell>
          <cell r="G543" t="str">
            <v>(仮)小山ファクトリー建設プロジェクト（第1期)</v>
          </cell>
          <cell r="J543" t="str">
            <v/>
          </cell>
          <cell r="K543" t="str">
            <v/>
          </cell>
          <cell r="L543" t="str">
            <v/>
          </cell>
          <cell r="M543" t="str">
            <v/>
          </cell>
          <cell r="N543" t="str">
            <v/>
          </cell>
          <cell r="O543" t="str">
            <v/>
          </cell>
          <cell r="P543" t="str">
            <v/>
          </cell>
          <cell r="Q543" t="str">
            <v/>
          </cell>
        </row>
        <row r="544">
          <cell r="A544" t="str">
            <v>B21080</v>
          </cell>
          <cell r="B544" t="str">
            <v>B2108</v>
          </cell>
          <cell r="C544">
            <v>0</v>
          </cell>
          <cell r="D544" t="str">
            <v>B</v>
          </cell>
          <cell r="E544" t="str">
            <v>二次</v>
          </cell>
          <cell r="F544" t="str">
            <v>株式会社野上技研</v>
          </cell>
          <cell r="G544" t="str">
            <v>リチウムイオン電池用電極等の超精密打抜き金型の生産設備増強事業</v>
          </cell>
          <cell r="J544" t="str">
            <v/>
          </cell>
          <cell r="K544" t="str">
            <v/>
          </cell>
          <cell r="L544" t="str">
            <v/>
          </cell>
          <cell r="M544" t="str">
            <v/>
          </cell>
          <cell r="N544" t="str">
            <v/>
          </cell>
          <cell r="O544" t="str">
            <v/>
          </cell>
          <cell r="P544" t="str">
            <v/>
          </cell>
          <cell r="Q544" t="str">
            <v/>
          </cell>
        </row>
        <row r="545">
          <cell r="A545" t="str">
            <v>B21100</v>
          </cell>
          <cell r="B545" t="str">
            <v>B2110</v>
          </cell>
          <cell r="C545">
            <v>0</v>
          </cell>
          <cell r="D545" t="str">
            <v>B</v>
          </cell>
          <cell r="E545" t="str">
            <v>二次</v>
          </cell>
          <cell r="F545" t="str">
            <v>富山化学工業株式会社</v>
          </cell>
          <cell r="G545" t="str">
            <v>医療用新機能点滴バッグ製造工場建設事業</v>
          </cell>
          <cell r="J545" t="str">
            <v/>
          </cell>
          <cell r="K545" t="str">
            <v/>
          </cell>
          <cell r="L545" t="str">
            <v/>
          </cell>
          <cell r="M545" t="str">
            <v/>
          </cell>
          <cell r="N545" t="str">
            <v/>
          </cell>
          <cell r="O545" t="str">
            <v/>
          </cell>
          <cell r="P545" t="str">
            <v/>
          </cell>
          <cell r="Q545" t="str">
            <v/>
          </cell>
        </row>
        <row r="546">
          <cell r="A546" t="str">
            <v>B21110</v>
          </cell>
          <cell r="B546" t="str">
            <v>B2111</v>
          </cell>
          <cell r="C546">
            <v>0</v>
          </cell>
          <cell r="D546" t="str">
            <v>B</v>
          </cell>
          <cell r="E546" t="str">
            <v>二次</v>
          </cell>
          <cell r="F546" t="str">
            <v>株式会社ウッドプラスチックテクノロジー</v>
          </cell>
          <cell r="G546" t="str">
            <v>木質バイオマスを用いたウッドプラスチック材料及びウッドプラスチック製製品の製造</v>
          </cell>
          <cell r="J546" t="str">
            <v/>
          </cell>
          <cell r="K546" t="str">
            <v/>
          </cell>
          <cell r="L546" t="str">
            <v/>
          </cell>
          <cell r="M546" t="str">
            <v/>
          </cell>
          <cell r="N546" t="str">
            <v/>
          </cell>
          <cell r="O546" t="str">
            <v/>
          </cell>
          <cell r="P546" t="str">
            <v/>
          </cell>
          <cell r="Q546" t="str">
            <v/>
          </cell>
        </row>
        <row r="547">
          <cell r="A547" t="str">
            <v>B21120</v>
          </cell>
          <cell r="B547" t="str">
            <v>B2112</v>
          </cell>
          <cell r="C547">
            <v>0</v>
          </cell>
          <cell r="D547" t="str">
            <v>B</v>
          </cell>
          <cell r="E547" t="str">
            <v>二次</v>
          </cell>
          <cell r="F547" t="str">
            <v>株式会社アタゴ製作所</v>
          </cell>
          <cell r="G547" t="str">
            <v>分散型発電のエンジンユニット量産設備導入</v>
          </cell>
          <cell r="J547" t="str">
            <v/>
          </cell>
          <cell r="K547" t="str">
            <v/>
          </cell>
          <cell r="L547" t="str">
            <v/>
          </cell>
          <cell r="M547" t="str">
            <v/>
          </cell>
          <cell r="N547" t="str">
            <v/>
          </cell>
          <cell r="O547" t="str">
            <v/>
          </cell>
          <cell r="P547" t="str">
            <v/>
          </cell>
          <cell r="Q547" t="str">
            <v/>
          </cell>
        </row>
        <row r="548">
          <cell r="A548" t="str">
            <v>B21130</v>
          </cell>
          <cell r="B548" t="str">
            <v>B2113</v>
          </cell>
          <cell r="C548">
            <v>0</v>
          </cell>
          <cell r="D548" t="str">
            <v>B</v>
          </cell>
          <cell r="E548" t="str">
            <v>二次</v>
          </cell>
          <cell r="F548" t="str">
            <v>エイベックス株式会社</v>
          </cell>
          <cell r="G548" t="str">
            <v>自動車燃費向上低炭素化商品「多段化最適ギア比ｵｰﾄﾏﾁｯｸﾄﾗﾝｽﾐｯｼｮﾝ」主要構成部品
「比例電磁弁内蔵ﾌﾟﾗﾝｼﾞｬ」難削材の最適大量加工設備の導入</v>
          </cell>
          <cell r="J548" t="str">
            <v/>
          </cell>
          <cell r="K548" t="str">
            <v/>
          </cell>
          <cell r="L548" t="str">
            <v/>
          </cell>
          <cell r="M548" t="str">
            <v/>
          </cell>
          <cell r="N548" t="str">
            <v/>
          </cell>
          <cell r="O548" t="str">
            <v/>
          </cell>
          <cell r="P548" t="str">
            <v/>
          </cell>
          <cell r="Q548" t="str">
            <v/>
          </cell>
        </row>
        <row r="549">
          <cell r="A549" t="str">
            <v>B21160</v>
          </cell>
          <cell r="B549" t="str">
            <v>B2116</v>
          </cell>
          <cell r="C549">
            <v>0</v>
          </cell>
          <cell r="D549" t="str">
            <v>B</v>
          </cell>
          <cell r="E549" t="str">
            <v>二次</v>
          </cell>
          <cell r="F549" t="str">
            <v>株式会社アイサイエンス</v>
          </cell>
          <cell r="G549" t="str">
            <v>高機能細菌培養資材製造工場の新設</v>
          </cell>
          <cell r="J549" t="str">
            <v/>
          </cell>
          <cell r="K549" t="str">
            <v/>
          </cell>
          <cell r="L549" t="str">
            <v/>
          </cell>
          <cell r="M549" t="str">
            <v/>
          </cell>
          <cell r="N549" t="str">
            <v/>
          </cell>
          <cell r="O549" t="str">
            <v/>
          </cell>
          <cell r="P549" t="str">
            <v/>
          </cell>
          <cell r="Q549" t="str">
            <v/>
          </cell>
        </row>
        <row r="550">
          <cell r="A550" t="str">
            <v>B21170</v>
          </cell>
          <cell r="B550" t="str">
            <v>B2117</v>
          </cell>
          <cell r="C550">
            <v>0</v>
          </cell>
          <cell r="D550" t="str">
            <v>B</v>
          </cell>
          <cell r="E550" t="str">
            <v>二次</v>
          </cell>
          <cell r="F550" t="str">
            <v>日本ゼオン株式会社</v>
          </cell>
          <cell r="G550" t="str">
            <v>リチウムイオン二次電池用バインダーの量産体制の確立</v>
          </cell>
          <cell r="J550" t="str">
            <v/>
          </cell>
          <cell r="K550" t="str">
            <v/>
          </cell>
          <cell r="L550" t="str">
            <v/>
          </cell>
          <cell r="M550" t="str">
            <v/>
          </cell>
          <cell r="N550" t="str">
            <v/>
          </cell>
          <cell r="O550" t="str">
            <v/>
          </cell>
          <cell r="P550" t="str">
            <v/>
          </cell>
          <cell r="Q550" t="str">
            <v/>
          </cell>
        </row>
        <row r="551">
          <cell r="A551" t="str">
            <v>B21190</v>
          </cell>
          <cell r="B551" t="str">
            <v>B2119</v>
          </cell>
          <cell r="C551">
            <v>0</v>
          </cell>
          <cell r="D551" t="str">
            <v>B</v>
          </cell>
          <cell r="E551" t="str">
            <v>二次</v>
          </cell>
          <cell r="F551" t="str">
            <v>株式会社山田製作所</v>
          </cell>
          <cell r="G551" t="str">
            <v>次世代自動車に搭載されるエンジン部品（オイルポンプ、ウォーターポンプ）及びミッション部品（無段変速機用油圧制御部品）にかかる製造ライン新設・増設事業</v>
          </cell>
          <cell r="J551" t="str">
            <v/>
          </cell>
          <cell r="K551" t="str">
            <v/>
          </cell>
          <cell r="L551" t="str">
            <v/>
          </cell>
          <cell r="M551" t="str">
            <v/>
          </cell>
          <cell r="N551" t="str">
            <v/>
          </cell>
          <cell r="O551" t="str">
            <v/>
          </cell>
          <cell r="P551" t="str">
            <v/>
          </cell>
          <cell r="Q551" t="str">
            <v/>
          </cell>
        </row>
        <row r="552">
          <cell r="A552" t="str">
            <v>B21200</v>
          </cell>
          <cell r="B552" t="str">
            <v>B2120</v>
          </cell>
          <cell r="C552">
            <v>0</v>
          </cell>
          <cell r="D552" t="str">
            <v>B</v>
          </cell>
          <cell r="E552" t="str">
            <v>二次</v>
          </cell>
          <cell r="F552" t="str">
            <v>株式会社戸畑ターレット工作所</v>
          </cell>
          <cell r="G552" t="str">
            <v>「アルミ高速恒温鍛造技術」を用いた低公害車向け軽量自動車部品の製造ライン構築</v>
          </cell>
          <cell r="J552" t="str">
            <v/>
          </cell>
          <cell r="K552" t="str">
            <v/>
          </cell>
          <cell r="L552" t="str">
            <v/>
          </cell>
          <cell r="M552" t="str">
            <v/>
          </cell>
          <cell r="N552" t="str">
            <v/>
          </cell>
          <cell r="O552" t="str">
            <v/>
          </cell>
          <cell r="P552" t="str">
            <v/>
          </cell>
          <cell r="Q552" t="str">
            <v/>
          </cell>
        </row>
        <row r="553">
          <cell r="A553" t="str">
            <v>B21210</v>
          </cell>
          <cell r="B553" t="str">
            <v>B2121</v>
          </cell>
          <cell r="C553">
            <v>0</v>
          </cell>
          <cell r="D553" t="str">
            <v>B</v>
          </cell>
          <cell r="E553" t="str">
            <v>二次</v>
          </cell>
          <cell r="F553" t="str">
            <v>睦月電機株式会社</v>
          </cell>
          <cell r="G553" t="str">
            <v>急成長する車両用大型リチウムイオン電池及び車両用大型リチウムイオンキャパシター向けセル構成樹脂部品における国内増産体制の確立</v>
          </cell>
          <cell r="J553" t="str">
            <v/>
          </cell>
          <cell r="K553" t="str">
            <v/>
          </cell>
          <cell r="L553" t="str">
            <v/>
          </cell>
          <cell r="M553" t="str">
            <v/>
          </cell>
          <cell r="N553" t="str">
            <v/>
          </cell>
          <cell r="O553" t="str">
            <v/>
          </cell>
          <cell r="P553" t="str">
            <v/>
          </cell>
          <cell r="Q553" t="str">
            <v/>
          </cell>
        </row>
        <row r="554">
          <cell r="A554" t="str">
            <v>B21220</v>
          </cell>
          <cell r="B554" t="str">
            <v>B2122</v>
          </cell>
          <cell r="C554">
            <v>0</v>
          </cell>
          <cell r="D554" t="str">
            <v>B</v>
          </cell>
          <cell r="E554" t="str">
            <v>二次</v>
          </cell>
          <cell r="F554" t="str">
            <v>関口産業株式会社</v>
          </cell>
          <cell r="G554" t="str">
            <v>サーボプレス装置と複動金型による冷間鍛造製品の高効率生産と国際競争力の確立</v>
          </cell>
          <cell r="J554" t="str">
            <v/>
          </cell>
          <cell r="K554" t="str">
            <v/>
          </cell>
          <cell r="L554" t="str">
            <v/>
          </cell>
          <cell r="M554" t="str">
            <v/>
          </cell>
          <cell r="N554" t="str">
            <v/>
          </cell>
          <cell r="O554" t="str">
            <v/>
          </cell>
          <cell r="P554" t="str">
            <v/>
          </cell>
          <cell r="Q554" t="str">
            <v/>
          </cell>
        </row>
        <row r="555">
          <cell r="A555" t="str">
            <v>B21260</v>
          </cell>
          <cell r="B555" t="str">
            <v>B2126</v>
          </cell>
          <cell r="C555">
            <v>0</v>
          </cell>
          <cell r="D555" t="str">
            <v>B</v>
          </cell>
          <cell r="E555" t="str">
            <v>二次</v>
          </cell>
          <cell r="F555" t="str">
            <v>株式会社黒田機型製作所</v>
          </cell>
          <cell r="G555" t="str">
            <v>自動車（ＥＶ，ＨＶ）外装部品プレス用金型セクショナルダイ加工設備導入事業</v>
          </cell>
          <cell r="J555" t="str">
            <v/>
          </cell>
          <cell r="K555" t="str">
            <v/>
          </cell>
          <cell r="L555" t="str">
            <v/>
          </cell>
          <cell r="M555" t="str">
            <v/>
          </cell>
          <cell r="N555" t="str">
            <v/>
          </cell>
          <cell r="O555" t="str">
            <v/>
          </cell>
          <cell r="P555" t="str">
            <v/>
          </cell>
          <cell r="Q555" t="str">
            <v/>
          </cell>
        </row>
        <row r="556">
          <cell r="A556" t="str">
            <v>B21261</v>
          </cell>
          <cell r="B556" t="str">
            <v>B2126</v>
          </cell>
          <cell r="C556">
            <v>1</v>
          </cell>
          <cell r="D556" t="str">
            <v>B</v>
          </cell>
          <cell r="E556" t="str">
            <v>二次</v>
          </cell>
          <cell r="F556" t="str">
            <v>ＪＡ三井リース株式会社</v>
          </cell>
          <cell r="G556" t="str">
            <v>自動車（ＥＶ，ＨＶ）外装部品プレス用金型セクショナルダイ加工設備導入事業</v>
          </cell>
          <cell r="J556" t="str">
            <v/>
          </cell>
          <cell r="K556" t="str">
            <v/>
          </cell>
          <cell r="L556" t="str">
            <v/>
          </cell>
          <cell r="M556" t="str">
            <v/>
          </cell>
          <cell r="N556" t="str">
            <v/>
          </cell>
          <cell r="O556" t="str">
            <v/>
          </cell>
          <cell r="P556" t="str">
            <v/>
          </cell>
          <cell r="Q556" t="str">
            <v/>
          </cell>
        </row>
        <row r="557">
          <cell r="A557" t="str">
            <v>B21270</v>
          </cell>
          <cell r="B557" t="str">
            <v>B2127</v>
          </cell>
          <cell r="C557">
            <v>0</v>
          </cell>
          <cell r="D557" t="str">
            <v>B</v>
          </cell>
          <cell r="E557" t="str">
            <v>二次</v>
          </cell>
          <cell r="F557" t="str">
            <v>信号電材株式会社</v>
          </cell>
          <cell r="G557" t="str">
            <v>ＬＥＤ灯器・ＬＥＤ灯具及び関連製品生産増強事業</v>
          </cell>
          <cell r="J557" t="str">
            <v/>
          </cell>
          <cell r="K557" t="str">
            <v/>
          </cell>
          <cell r="L557" t="str">
            <v/>
          </cell>
          <cell r="M557" t="str">
            <v/>
          </cell>
          <cell r="N557" t="str">
            <v/>
          </cell>
          <cell r="O557" t="str">
            <v/>
          </cell>
          <cell r="P557" t="str">
            <v/>
          </cell>
          <cell r="Q557" t="str">
            <v/>
          </cell>
        </row>
        <row r="558">
          <cell r="A558" t="str">
            <v>B21290</v>
          </cell>
          <cell r="B558" t="str">
            <v>B2129</v>
          </cell>
          <cell r="C558">
            <v>0</v>
          </cell>
          <cell r="D558" t="str">
            <v>B</v>
          </cell>
          <cell r="E558" t="str">
            <v>二次</v>
          </cell>
          <cell r="F558" t="str">
            <v>株式会社アドマテックス</v>
          </cell>
          <cell r="G558" t="str">
            <v>半導体材料用添加剤の生産設備の導入</v>
          </cell>
          <cell r="J558" t="str">
            <v/>
          </cell>
          <cell r="K558" t="str">
            <v/>
          </cell>
          <cell r="L558" t="str">
            <v/>
          </cell>
          <cell r="M558" t="str">
            <v/>
          </cell>
          <cell r="N558" t="str">
            <v/>
          </cell>
          <cell r="O558" t="str">
            <v/>
          </cell>
          <cell r="P558" t="str">
            <v/>
          </cell>
          <cell r="Q558" t="str">
            <v/>
          </cell>
        </row>
        <row r="559">
          <cell r="A559" t="str">
            <v>B21350</v>
          </cell>
          <cell r="B559" t="str">
            <v>B2135</v>
          </cell>
          <cell r="C559">
            <v>0</v>
          </cell>
          <cell r="D559" t="str">
            <v>B</v>
          </cell>
          <cell r="E559" t="str">
            <v>二次</v>
          </cell>
          <cell r="F559" t="str">
            <v>株式会社ナノオプトニクス・エナジー</v>
          </cell>
          <cell r="G559" t="str">
            <v>電動移動体（e-Mobility）の走行部・カスタムカーシステム部の生産設備の導入</v>
          </cell>
          <cell r="J559" t="str">
            <v/>
          </cell>
          <cell r="K559" t="str">
            <v/>
          </cell>
          <cell r="L559" t="str">
            <v/>
          </cell>
          <cell r="M559" t="str">
            <v/>
          </cell>
          <cell r="N559" t="str">
            <v/>
          </cell>
          <cell r="O559" t="str">
            <v/>
          </cell>
          <cell r="P559" t="str">
            <v/>
          </cell>
          <cell r="Q559" t="str">
            <v/>
          </cell>
        </row>
        <row r="560">
          <cell r="A560" t="str">
            <v>B21370</v>
          </cell>
          <cell r="B560" t="str">
            <v>B2137</v>
          </cell>
          <cell r="C560">
            <v>0</v>
          </cell>
          <cell r="D560" t="str">
            <v>B</v>
          </cell>
          <cell r="E560" t="str">
            <v>二次</v>
          </cell>
          <cell r="F560" t="str">
            <v>ダイハツ九州株式会社</v>
          </cell>
          <cell r="G560" t="str">
            <v>先進環境対応車搭載用エンジン生産ラインの新設</v>
          </cell>
          <cell r="J560" t="str">
            <v/>
          </cell>
          <cell r="K560" t="str">
            <v/>
          </cell>
          <cell r="L560" t="str">
            <v/>
          </cell>
          <cell r="M560" t="str">
            <v/>
          </cell>
          <cell r="N560" t="str">
            <v/>
          </cell>
          <cell r="O560" t="str">
            <v/>
          </cell>
          <cell r="P560" t="str">
            <v/>
          </cell>
          <cell r="Q560" t="str">
            <v/>
          </cell>
        </row>
        <row r="561">
          <cell r="A561" t="str">
            <v>B21390</v>
          </cell>
          <cell r="B561" t="str">
            <v>B2139</v>
          </cell>
          <cell r="C561">
            <v>0</v>
          </cell>
          <cell r="D561" t="str">
            <v>B</v>
          </cell>
          <cell r="E561" t="str">
            <v>二次</v>
          </cell>
          <cell r="F561" t="str">
            <v>株式会社日本アレフ</v>
          </cell>
          <cell r="G561" t="str">
            <v>CO2削減可能な家庭用燃料電池の集電板電極の新規生産ラインの新設</v>
          </cell>
          <cell r="J561" t="str">
            <v/>
          </cell>
          <cell r="K561" t="str">
            <v/>
          </cell>
          <cell r="L561" t="str">
            <v/>
          </cell>
          <cell r="M561" t="str">
            <v/>
          </cell>
          <cell r="N561" t="str">
            <v/>
          </cell>
          <cell r="O561" t="str">
            <v/>
          </cell>
          <cell r="P561" t="str">
            <v/>
          </cell>
          <cell r="Q561" t="str">
            <v/>
          </cell>
        </row>
        <row r="562">
          <cell r="A562" t="str">
            <v>B21410</v>
          </cell>
          <cell r="B562" t="str">
            <v>B2141</v>
          </cell>
          <cell r="C562">
            <v>0</v>
          </cell>
          <cell r="D562" t="str">
            <v>B</v>
          </cell>
          <cell r="E562" t="str">
            <v>二次</v>
          </cell>
          <cell r="F562" t="str">
            <v>株式会社モック</v>
          </cell>
          <cell r="G562" t="str">
            <v>特殊成型ペットボトル製造・ミネラルウォーター充填工場新設</v>
          </cell>
          <cell r="J562" t="str">
            <v/>
          </cell>
          <cell r="K562" t="str">
            <v/>
          </cell>
          <cell r="L562" t="str">
            <v/>
          </cell>
          <cell r="M562" t="str">
            <v/>
          </cell>
          <cell r="N562" t="str">
            <v/>
          </cell>
          <cell r="O562" t="str">
            <v/>
          </cell>
          <cell r="P562" t="str">
            <v/>
          </cell>
          <cell r="Q562" t="str">
            <v/>
          </cell>
        </row>
        <row r="563">
          <cell r="A563" t="str">
            <v>B21430</v>
          </cell>
          <cell r="B563" t="str">
            <v>B2143</v>
          </cell>
          <cell r="C563">
            <v>0</v>
          </cell>
          <cell r="D563" t="str">
            <v>B</v>
          </cell>
          <cell r="E563" t="str">
            <v>二次</v>
          </cell>
          <cell r="F563" t="str">
            <v>株式会社ハマダ</v>
          </cell>
          <cell r="G563" t="str">
            <v>エコカーに搭載される変速機用部品の生産ライン構築</v>
          </cell>
          <cell r="J563" t="str">
            <v/>
          </cell>
          <cell r="K563" t="str">
            <v/>
          </cell>
          <cell r="L563" t="str">
            <v/>
          </cell>
          <cell r="M563" t="str">
            <v/>
          </cell>
          <cell r="N563" t="str">
            <v/>
          </cell>
          <cell r="O563" t="str">
            <v/>
          </cell>
          <cell r="P563" t="str">
            <v/>
          </cell>
          <cell r="Q563" t="str">
            <v/>
          </cell>
        </row>
        <row r="564">
          <cell r="A564" t="str">
            <v>B21450</v>
          </cell>
          <cell r="B564" t="str">
            <v>B2145</v>
          </cell>
          <cell r="C564">
            <v>0</v>
          </cell>
          <cell r="D564" t="str">
            <v>B</v>
          </cell>
          <cell r="E564" t="str">
            <v>二次</v>
          </cell>
          <cell r="F564" t="str">
            <v>株式会社今橋製作所</v>
          </cell>
          <cell r="G564" t="str">
            <v>車載用リチウムイオン電池製造装置向けラミネートフィルム溶着装置の基幹部品増産対応事業</v>
          </cell>
          <cell r="J564" t="str">
            <v/>
          </cell>
          <cell r="K564" t="str">
            <v/>
          </cell>
          <cell r="L564" t="str">
            <v/>
          </cell>
          <cell r="M564" t="str">
            <v/>
          </cell>
          <cell r="N564" t="str">
            <v/>
          </cell>
          <cell r="O564" t="str">
            <v/>
          </cell>
          <cell r="P564" t="str">
            <v/>
          </cell>
          <cell r="Q564" t="str">
            <v/>
          </cell>
        </row>
        <row r="565">
          <cell r="A565" t="str">
            <v>B21470</v>
          </cell>
          <cell r="B565" t="str">
            <v>B2147</v>
          </cell>
          <cell r="C565">
            <v>0</v>
          </cell>
          <cell r="D565" t="str">
            <v>B</v>
          </cell>
          <cell r="E565" t="str">
            <v>二次</v>
          </cell>
          <cell r="F565" t="str">
            <v>日本ケミコン株式会社</v>
          </cell>
          <cell r="G565" t="str">
            <v>車載用低抵抗型電気二重層キャパシタ量産ラインの増設</v>
          </cell>
          <cell r="J565" t="str">
            <v/>
          </cell>
          <cell r="K565" t="str">
            <v/>
          </cell>
          <cell r="L565" t="str">
            <v/>
          </cell>
          <cell r="M565" t="str">
            <v/>
          </cell>
          <cell r="N565" t="str">
            <v/>
          </cell>
          <cell r="O565" t="str">
            <v/>
          </cell>
          <cell r="P565" t="str">
            <v/>
          </cell>
          <cell r="Q565" t="str">
            <v/>
          </cell>
        </row>
        <row r="566">
          <cell r="A566" t="str">
            <v>B21480</v>
          </cell>
          <cell r="B566" t="str">
            <v>B2148</v>
          </cell>
          <cell r="C566">
            <v>0</v>
          </cell>
          <cell r="D566" t="str">
            <v>B</v>
          </cell>
          <cell r="E566" t="str">
            <v>二次</v>
          </cell>
          <cell r="F566" t="str">
            <v>TOCキャパシタ株式会社</v>
          </cell>
          <cell r="G566" t="str">
            <v>電気二重層キャパシタの開発および製造</v>
          </cell>
          <cell r="J566" t="str">
            <v/>
          </cell>
          <cell r="K566" t="str">
            <v/>
          </cell>
          <cell r="L566" t="str">
            <v/>
          </cell>
          <cell r="M566" t="str">
            <v/>
          </cell>
          <cell r="N566" t="str">
            <v/>
          </cell>
          <cell r="O566" t="str">
            <v/>
          </cell>
          <cell r="P566" t="str">
            <v/>
          </cell>
          <cell r="Q566" t="str">
            <v/>
          </cell>
        </row>
        <row r="567">
          <cell r="A567" t="str">
            <v>B21490</v>
          </cell>
          <cell r="B567" t="str">
            <v>B2149</v>
          </cell>
          <cell r="C567">
            <v>0</v>
          </cell>
          <cell r="D567" t="str">
            <v>B</v>
          </cell>
          <cell r="E567" t="str">
            <v>二次</v>
          </cell>
          <cell r="F567" t="str">
            <v>大地化成株式会社</v>
          </cell>
          <cell r="G567" t="str">
            <v>ジェネリック医薬品向け原薬製造工場建設事業</v>
          </cell>
          <cell r="J567" t="str">
            <v/>
          </cell>
          <cell r="K567" t="str">
            <v/>
          </cell>
          <cell r="L567" t="str">
            <v/>
          </cell>
          <cell r="M567" t="str">
            <v/>
          </cell>
          <cell r="N567" t="str">
            <v/>
          </cell>
          <cell r="O567" t="str">
            <v/>
          </cell>
          <cell r="P567" t="str">
            <v/>
          </cell>
          <cell r="Q567" t="str">
            <v/>
          </cell>
        </row>
        <row r="568">
          <cell r="A568" t="str">
            <v>B21500</v>
          </cell>
          <cell r="B568" t="str">
            <v>B2150</v>
          </cell>
          <cell r="C568">
            <v>0</v>
          </cell>
          <cell r="D568" t="str">
            <v>B</v>
          </cell>
          <cell r="E568" t="str">
            <v>二次</v>
          </cell>
          <cell r="F568" t="str">
            <v>株式会社アヤボ</v>
          </cell>
          <cell r="G568" t="str">
            <v>再生可能エネルギー分野および原子力発電分野等で用いられる高精度深穴ＢＴＡ工具およびソリッド・刃先交換式ドリルの製造・リサイクル処理の事業化</v>
          </cell>
          <cell r="J568" t="str">
            <v/>
          </cell>
          <cell r="K568" t="str">
            <v/>
          </cell>
          <cell r="L568" t="str">
            <v/>
          </cell>
          <cell r="M568" t="str">
            <v/>
          </cell>
          <cell r="N568" t="str">
            <v/>
          </cell>
          <cell r="O568" t="str">
            <v/>
          </cell>
          <cell r="P568" t="str">
            <v/>
          </cell>
          <cell r="Q568" t="str">
            <v/>
          </cell>
        </row>
        <row r="569">
          <cell r="A569" t="str">
            <v>B21510</v>
          </cell>
          <cell r="B569" t="str">
            <v>B2151</v>
          </cell>
          <cell r="C569">
            <v>0</v>
          </cell>
          <cell r="D569" t="str">
            <v>B</v>
          </cell>
          <cell r="E569" t="str">
            <v>二次</v>
          </cell>
          <cell r="F569" t="str">
            <v>グラフィカ株式会社</v>
          </cell>
          <cell r="G569" t="str">
            <v>高効率LED照明ユニバーサルスポット製造新工場建設</v>
          </cell>
          <cell r="J569" t="str">
            <v/>
          </cell>
          <cell r="K569" t="str">
            <v/>
          </cell>
          <cell r="L569" t="str">
            <v/>
          </cell>
          <cell r="M569" t="str">
            <v/>
          </cell>
          <cell r="N569" t="str">
            <v/>
          </cell>
          <cell r="O569" t="str">
            <v/>
          </cell>
          <cell r="P569" t="str">
            <v/>
          </cell>
          <cell r="Q569" t="str">
            <v/>
          </cell>
        </row>
        <row r="570">
          <cell r="A570" t="str">
            <v>B21511</v>
          </cell>
          <cell r="B570" t="str">
            <v>B2151</v>
          </cell>
          <cell r="C570">
            <v>1</v>
          </cell>
          <cell r="D570" t="str">
            <v>B</v>
          </cell>
          <cell r="E570" t="str">
            <v>二次</v>
          </cell>
          <cell r="F570" t="str">
            <v>ブルーウェーブテクノロジーズ株式会社</v>
          </cell>
          <cell r="G570" t="str">
            <v>高効率LED照明ユニバーサルスポット製造新工場建設</v>
          </cell>
          <cell r="J570" t="str">
            <v/>
          </cell>
          <cell r="K570" t="str">
            <v/>
          </cell>
          <cell r="L570" t="str">
            <v/>
          </cell>
          <cell r="M570" t="str">
            <v/>
          </cell>
          <cell r="N570" t="str">
            <v/>
          </cell>
          <cell r="O570" t="str">
            <v/>
          </cell>
          <cell r="P570" t="str">
            <v/>
          </cell>
          <cell r="Q570" t="str">
            <v/>
          </cell>
        </row>
        <row r="571">
          <cell r="A571" t="str">
            <v>B21550</v>
          </cell>
          <cell r="B571" t="str">
            <v>B2155</v>
          </cell>
          <cell r="C571">
            <v>0</v>
          </cell>
          <cell r="D571" t="str">
            <v>B</v>
          </cell>
          <cell r="E571" t="str">
            <v>二次</v>
          </cell>
          <cell r="F571" t="str">
            <v>杉原エス・イー・アイ株式会社</v>
          </cell>
          <cell r="G571" t="str">
            <v>家庭やビルにおけるエネルギー管理システム（HEMS・BEMS)に不可欠なセンサーネットワーク機器の製造ライン整備事業</v>
          </cell>
          <cell r="J571" t="str">
            <v/>
          </cell>
          <cell r="K571" t="str">
            <v/>
          </cell>
          <cell r="L571" t="str">
            <v/>
          </cell>
          <cell r="M571" t="str">
            <v/>
          </cell>
          <cell r="N571" t="str">
            <v/>
          </cell>
          <cell r="O571" t="str">
            <v/>
          </cell>
          <cell r="P571" t="str">
            <v/>
          </cell>
          <cell r="Q571" t="str">
            <v/>
          </cell>
        </row>
        <row r="572">
          <cell r="A572" t="str">
            <v>B21560</v>
          </cell>
          <cell r="B572" t="str">
            <v>B2156</v>
          </cell>
          <cell r="C572">
            <v>0</v>
          </cell>
          <cell r="D572" t="str">
            <v>B</v>
          </cell>
          <cell r="E572" t="str">
            <v>二次</v>
          </cell>
          <cell r="F572" t="str">
            <v>旭化成せんい株式会社</v>
          </cell>
          <cell r="G572" t="str">
            <v>ベンベルグ生産設備増設工事</v>
          </cell>
          <cell r="J572" t="str">
            <v/>
          </cell>
          <cell r="K572" t="str">
            <v/>
          </cell>
          <cell r="L572" t="str">
            <v/>
          </cell>
          <cell r="M572" t="str">
            <v/>
          </cell>
          <cell r="N572" t="str">
            <v/>
          </cell>
          <cell r="O572" t="str">
            <v/>
          </cell>
          <cell r="P572" t="str">
            <v/>
          </cell>
          <cell r="Q572" t="str">
            <v/>
          </cell>
        </row>
        <row r="573">
          <cell r="A573" t="str">
            <v>B21570</v>
          </cell>
          <cell r="B573" t="str">
            <v>B2157</v>
          </cell>
          <cell r="C573">
            <v>0</v>
          </cell>
          <cell r="D573" t="str">
            <v>B</v>
          </cell>
          <cell r="E573" t="str">
            <v>二次</v>
          </cell>
          <cell r="F573" t="str">
            <v>フジプレアム株式会社</v>
          </cell>
          <cell r="G573" t="str">
            <v>超軽量高効率高信頼性太陽電池モジュールの製造に係る事業</v>
          </cell>
          <cell r="J573" t="str">
            <v/>
          </cell>
          <cell r="K573" t="str">
            <v/>
          </cell>
          <cell r="L573" t="str">
            <v/>
          </cell>
          <cell r="M573" t="str">
            <v/>
          </cell>
          <cell r="N573" t="str">
            <v/>
          </cell>
          <cell r="O573" t="str">
            <v/>
          </cell>
          <cell r="P573" t="str">
            <v/>
          </cell>
          <cell r="Q573" t="str">
            <v/>
          </cell>
        </row>
        <row r="574">
          <cell r="A574" t="str">
            <v>B21580</v>
          </cell>
          <cell r="B574" t="str">
            <v>B2158</v>
          </cell>
          <cell r="C574">
            <v>0</v>
          </cell>
          <cell r="D574" t="str">
            <v>B</v>
          </cell>
          <cell r="E574" t="str">
            <v>二次</v>
          </cell>
          <cell r="F574" t="str">
            <v>理研鍛造株式会社</v>
          </cell>
          <cell r="G574" t="str">
            <v>ハイブリッドトラック用鍛造品熱処理設備</v>
          </cell>
          <cell r="J574" t="str">
            <v/>
          </cell>
          <cell r="K574" t="str">
            <v/>
          </cell>
          <cell r="L574" t="str">
            <v/>
          </cell>
          <cell r="M574" t="str">
            <v/>
          </cell>
          <cell r="N574" t="str">
            <v/>
          </cell>
          <cell r="O574" t="str">
            <v/>
          </cell>
          <cell r="P574" t="str">
            <v/>
          </cell>
          <cell r="Q574" t="str">
            <v/>
          </cell>
        </row>
        <row r="575">
          <cell r="A575" t="str">
            <v>B21600</v>
          </cell>
          <cell r="B575" t="str">
            <v>B2160</v>
          </cell>
          <cell r="C575">
            <v>0</v>
          </cell>
          <cell r="D575" t="str">
            <v>B</v>
          </cell>
          <cell r="E575" t="str">
            <v>二次</v>
          </cell>
          <cell r="F575" t="str">
            <v>株式会社きしろ</v>
          </cell>
          <cell r="G575" t="str">
            <v>チタン及び高合金素材の加工設備の増強</v>
          </cell>
          <cell r="J575" t="str">
            <v/>
          </cell>
          <cell r="K575" t="str">
            <v/>
          </cell>
          <cell r="L575" t="str">
            <v/>
          </cell>
          <cell r="M575" t="str">
            <v/>
          </cell>
          <cell r="N575" t="str">
            <v/>
          </cell>
          <cell r="O575" t="str">
            <v/>
          </cell>
          <cell r="P575" t="str">
            <v/>
          </cell>
          <cell r="Q575" t="str">
            <v/>
          </cell>
        </row>
        <row r="576">
          <cell r="A576" t="str">
            <v>B21620</v>
          </cell>
          <cell r="B576" t="str">
            <v>B2162</v>
          </cell>
          <cell r="C576">
            <v>0</v>
          </cell>
          <cell r="D576" t="str">
            <v>B</v>
          </cell>
          <cell r="E576" t="str">
            <v>二次</v>
          </cell>
          <cell r="F576" t="str">
            <v>富士重工業株式会社</v>
          </cell>
          <cell r="G576" t="str">
            <v>先進環境対応車生産拡大の為の生産設備投資事業</v>
          </cell>
          <cell r="J576" t="str">
            <v/>
          </cell>
          <cell r="K576" t="str">
            <v/>
          </cell>
          <cell r="L576" t="str">
            <v/>
          </cell>
          <cell r="M576" t="str">
            <v/>
          </cell>
          <cell r="N576" t="str">
            <v/>
          </cell>
          <cell r="O576" t="str">
            <v/>
          </cell>
          <cell r="P576" t="str">
            <v/>
          </cell>
          <cell r="Q576" t="str">
            <v/>
          </cell>
        </row>
        <row r="577">
          <cell r="A577" t="str">
            <v>B21640</v>
          </cell>
          <cell r="B577" t="str">
            <v>B2164</v>
          </cell>
          <cell r="C577">
            <v>0</v>
          </cell>
          <cell r="D577" t="str">
            <v>B</v>
          </cell>
          <cell r="E577" t="str">
            <v>二次</v>
          </cell>
          <cell r="F577" t="str">
            <v>明光工業株式会社</v>
          </cell>
          <cell r="G577" t="str">
            <v>IGBTパワーモジュールヒートシンク表面処理ライン</v>
          </cell>
          <cell r="J577" t="str">
            <v/>
          </cell>
          <cell r="K577" t="str">
            <v/>
          </cell>
          <cell r="L577" t="str">
            <v/>
          </cell>
          <cell r="M577" t="str">
            <v/>
          </cell>
          <cell r="N577" t="str">
            <v/>
          </cell>
          <cell r="O577" t="str">
            <v/>
          </cell>
          <cell r="P577" t="str">
            <v/>
          </cell>
          <cell r="Q577" t="str">
            <v/>
          </cell>
        </row>
        <row r="578">
          <cell r="A578" t="str">
            <v>B21660</v>
          </cell>
          <cell r="B578" t="str">
            <v>B2166</v>
          </cell>
          <cell r="C578">
            <v>0</v>
          </cell>
          <cell r="D578" t="str">
            <v>B</v>
          </cell>
          <cell r="E578" t="str">
            <v>二次</v>
          </cell>
          <cell r="F578" t="str">
            <v>株式会社ワーテックス</v>
          </cell>
          <cell r="G578" t="str">
            <v>トラック用エンジン停止時稼働エアコンにおける装置の工場新設</v>
          </cell>
          <cell r="J578" t="str">
            <v/>
          </cell>
          <cell r="K578" t="str">
            <v/>
          </cell>
          <cell r="L578" t="str">
            <v/>
          </cell>
          <cell r="M578" t="str">
            <v/>
          </cell>
          <cell r="N578" t="str">
            <v/>
          </cell>
          <cell r="O578" t="str">
            <v/>
          </cell>
          <cell r="P578" t="str">
            <v/>
          </cell>
          <cell r="Q578" t="str">
            <v/>
          </cell>
        </row>
        <row r="579">
          <cell r="A579" t="str">
            <v>B21670</v>
          </cell>
          <cell r="B579" t="str">
            <v>B2167</v>
          </cell>
          <cell r="C579">
            <v>0</v>
          </cell>
          <cell r="D579" t="str">
            <v>B</v>
          </cell>
          <cell r="E579" t="str">
            <v>二次</v>
          </cell>
          <cell r="F579" t="str">
            <v>北日本造船株式会社</v>
          </cell>
          <cell r="G579" t="str">
            <v>高付加価値船舶建造に伴う設備拡張事業計画</v>
          </cell>
        </row>
        <row r="580">
          <cell r="A580" t="str">
            <v>C30020</v>
          </cell>
          <cell r="B580" t="str">
            <v>C3002</v>
          </cell>
          <cell r="C580">
            <v>0</v>
          </cell>
          <cell r="D580" t="str">
            <v>C</v>
          </cell>
          <cell r="E580" t="str">
            <v>二次</v>
          </cell>
          <cell r="F580" t="str">
            <v>新中央工業株式会社</v>
          </cell>
          <cell r="G580" t="str">
            <v>航空機用降着装置部品の広域的一貫共同生産</v>
          </cell>
          <cell r="J580" t="str">
            <v/>
          </cell>
          <cell r="K580" t="str">
            <v/>
          </cell>
          <cell r="L580" t="str">
            <v/>
          </cell>
          <cell r="M580" t="str">
            <v/>
          </cell>
          <cell r="N580" t="str">
            <v/>
          </cell>
          <cell r="O580" t="str">
            <v/>
          </cell>
          <cell r="P580" t="str">
            <v/>
          </cell>
          <cell r="Q580" t="str">
            <v/>
          </cell>
        </row>
        <row r="581">
          <cell r="A581" t="str">
            <v>C30021</v>
          </cell>
          <cell r="B581" t="str">
            <v>C3002</v>
          </cell>
          <cell r="C581">
            <v>1</v>
          </cell>
          <cell r="D581" t="str">
            <v>C</v>
          </cell>
          <cell r="E581" t="str">
            <v>二次</v>
          </cell>
          <cell r="F581" t="str">
            <v>株式会社高林製作所</v>
          </cell>
          <cell r="G581" t="str">
            <v>航空機用降着装置部品の広域的一貫共同生産</v>
          </cell>
          <cell r="J581" t="str">
            <v/>
          </cell>
          <cell r="K581" t="str">
            <v/>
          </cell>
          <cell r="L581" t="str">
            <v/>
          </cell>
          <cell r="M581" t="str">
            <v/>
          </cell>
          <cell r="N581" t="str">
            <v/>
          </cell>
          <cell r="O581" t="str">
            <v/>
          </cell>
          <cell r="P581" t="str">
            <v/>
          </cell>
          <cell r="Q581" t="str">
            <v/>
          </cell>
        </row>
        <row r="582">
          <cell r="A582" t="str">
            <v>C30022</v>
          </cell>
          <cell r="B582" t="str">
            <v>C3002</v>
          </cell>
          <cell r="C582">
            <v>2</v>
          </cell>
          <cell r="D582" t="str">
            <v>C</v>
          </cell>
          <cell r="E582" t="str">
            <v>二次</v>
          </cell>
          <cell r="F582" t="str">
            <v>浅下鍍金株式会社</v>
          </cell>
          <cell r="G582" t="str">
            <v>航空機用降着装置部品の広域的一貫共同生産</v>
          </cell>
          <cell r="J582" t="str">
            <v/>
          </cell>
          <cell r="K582" t="str">
            <v/>
          </cell>
          <cell r="L582" t="str">
            <v/>
          </cell>
          <cell r="M582" t="str">
            <v/>
          </cell>
          <cell r="N582" t="str">
            <v/>
          </cell>
          <cell r="O582" t="str">
            <v/>
          </cell>
          <cell r="P582" t="str">
            <v/>
          </cell>
          <cell r="Q582" t="str">
            <v/>
          </cell>
        </row>
        <row r="583">
          <cell r="A583" t="str">
            <v>C30030</v>
          </cell>
          <cell r="B583" t="str">
            <v>C3003</v>
          </cell>
          <cell r="C583">
            <v>0</v>
          </cell>
          <cell r="D583" t="str">
            <v>C</v>
          </cell>
          <cell r="E583" t="str">
            <v>二次</v>
          </cell>
          <cell r="F583" t="str">
            <v>多摩川精機株式会社</v>
          </cell>
          <cell r="G583" t="str">
            <v>航空宇宙部品の一貫生産を可能とすることによるサプライチェーンの構築</v>
          </cell>
          <cell r="J583" t="str">
            <v/>
          </cell>
          <cell r="K583" t="str">
            <v/>
          </cell>
          <cell r="L583" t="str">
            <v/>
          </cell>
          <cell r="M583" t="str">
            <v/>
          </cell>
          <cell r="N583" t="str">
            <v/>
          </cell>
          <cell r="O583" t="str">
            <v/>
          </cell>
          <cell r="P583" t="str">
            <v/>
          </cell>
          <cell r="Q583" t="str">
            <v/>
          </cell>
        </row>
        <row r="584">
          <cell r="A584" t="str">
            <v>C30031</v>
          </cell>
          <cell r="B584" t="str">
            <v>C3003</v>
          </cell>
          <cell r="C584">
            <v>1</v>
          </cell>
          <cell r="D584" t="str">
            <v>C</v>
          </cell>
          <cell r="E584" t="str">
            <v>二次</v>
          </cell>
          <cell r="F584" t="str">
            <v>株式会社赤羽製作所</v>
          </cell>
          <cell r="G584" t="str">
            <v>航空宇宙部品の一貫生産を可能とすることによるサプライチェーンの構築</v>
          </cell>
          <cell r="J584" t="str">
            <v/>
          </cell>
          <cell r="K584" t="str">
            <v/>
          </cell>
          <cell r="L584" t="str">
            <v/>
          </cell>
          <cell r="M584" t="str">
            <v/>
          </cell>
          <cell r="N584" t="str">
            <v/>
          </cell>
          <cell r="O584" t="str">
            <v/>
          </cell>
          <cell r="P584" t="str">
            <v/>
          </cell>
          <cell r="Q584" t="str">
            <v/>
          </cell>
        </row>
        <row r="585">
          <cell r="A585" t="str">
            <v>C30032</v>
          </cell>
          <cell r="B585" t="str">
            <v>C3003</v>
          </cell>
          <cell r="C585">
            <v>2</v>
          </cell>
          <cell r="D585" t="str">
            <v>C</v>
          </cell>
          <cell r="E585" t="str">
            <v>二次</v>
          </cell>
          <cell r="F585" t="str">
            <v>株式会社エヌ・イー</v>
          </cell>
          <cell r="G585" t="str">
            <v>航空宇宙部品の一貫生産を可能とすることによるサプライチェーンの構築</v>
          </cell>
          <cell r="J585" t="str">
            <v/>
          </cell>
          <cell r="K585" t="str">
            <v/>
          </cell>
          <cell r="L585" t="str">
            <v/>
          </cell>
          <cell r="M585" t="str">
            <v/>
          </cell>
          <cell r="N585" t="str">
            <v/>
          </cell>
          <cell r="O585" t="str">
            <v/>
          </cell>
          <cell r="P585" t="str">
            <v/>
          </cell>
          <cell r="Q585" t="str">
            <v/>
          </cell>
        </row>
        <row r="586">
          <cell r="A586" t="str">
            <v>C30040</v>
          </cell>
          <cell r="B586" t="str">
            <v>C3004</v>
          </cell>
          <cell r="C586">
            <v>0</v>
          </cell>
          <cell r="D586" t="str">
            <v>C</v>
          </cell>
          <cell r="E586" t="str">
            <v>二次</v>
          </cell>
          <cell r="F586" t="str">
            <v>東北電子工業株式会社</v>
          </cell>
          <cell r="G586" t="str">
            <v>自動車内装品の製造設備の導入①ヒ-ターコントローラー②レジスタ</v>
          </cell>
          <cell r="J586" t="str">
            <v/>
          </cell>
          <cell r="K586" t="str">
            <v/>
          </cell>
          <cell r="L586" t="str">
            <v/>
          </cell>
          <cell r="M586" t="str">
            <v/>
          </cell>
          <cell r="N586" t="str">
            <v/>
          </cell>
          <cell r="O586" t="str">
            <v/>
          </cell>
          <cell r="P586" t="str">
            <v/>
          </cell>
          <cell r="Q586" t="str">
            <v/>
          </cell>
        </row>
        <row r="587">
          <cell r="A587" t="str">
            <v>C30041</v>
          </cell>
          <cell r="B587" t="str">
            <v>C3004</v>
          </cell>
          <cell r="C587">
            <v>1</v>
          </cell>
          <cell r="D587" t="str">
            <v>C</v>
          </cell>
          <cell r="E587" t="str">
            <v>二次</v>
          </cell>
          <cell r="F587" t="str">
            <v>株式会社緒方製作所</v>
          </cell>
          <cell r="G587" t="str">
            <v>自動車内装品の製造設備の導入①ヒ-ターコントローラー②レジスタ</v>
          </cell>
          <cell r="J587" t="str">
            <v/>
          </cell>
          <cell r="K587" t="str">
            <v/>
          </cell>
          <cell r="L587" t="str">
            <v/>
          </cell>
          <cell r="M587" t="str">
            <v/>
          </cell>
          <cell r="N587" t="str">
            <v/>
          </cell>
          <cell r="O587" t="str">
            <v/>
          </cell>
          <cell r="P587" t="str">
            <v/>
          </cell>
          <cell r="Q587" t="str">
            <v/>
          </cell>
        </row>
        <row r="588">
          <cell r="A588" t="str">
            <v>C30042</v>
          </cell>
          <cell r="B588" t="str">
            <v>C3004</v>
          </cell>
          <cell r="C588">
            <v>2</v>
          </cell>
          <cell r="D588" t="str">
            <v>C</v>
          </cell>
          <cell r="E588" t="str">
            <v>二次</v>
          </cell>
          <cell r="F588" t="str">
            <v>東北レジスタ株式会社</v>
          </cell>
          <cell r="G588" t="str">
            <v>自動車内装品の製造設備の導入①ヒ-ターコントローラー②レジスタ</v>
          </cell>
          <cell r="J588" t="str">
            <v/>
          </cell>
          <cell r="K588" t="str">
            <v/>
          </cell>
          <cell r="L588" t="str">
            <v/>
          </cell>
          <cell r="M588" t="str">
            <v/>
          </cell>
          <cell r="N588" t="str">
            <v/>
          </cell>
          <cell r="O588" t="str">
            <v/>
          </cell>
          <cell r="P588" t="str">
            <v/>
          </cell>
          <cell r="Q588" t="str">
            <v/>
          </cell>
        </row>
        <row r="589">
          <cell r="A589" t="str">
            <v>C30050</v>
          </cell>
          <cell r="B589" t="str">
            <v>C3005</v>
          </cell>
          <cell r="C589">
            <v>0</v>
          </cell>
          <cell r="D589" t="str">
            <v>C</v>
          </cell>
          <cell r="E589" t="str">
            <v>二次</v>
          </cell>
          <cell r="F589" t="str">
            <v>有限会社渡辺鋳造所</v>
          </cell>
          <cell r="G589" t="str">
            <v>プリハードン鋳造材を利用した温調金型の生産性向上</v>
          </cell>
          <cell r="J589" t="str">
            <v/>
          </cell>
          <cell r="K589" t="str">
            <v/>
          </cell>
          <cell r="L589" t="str">
            <v/>
          </cell>
          <cell r="M589" t="str">
            <v/>
          </cell>
          <cell r="N589" t="str">
            <v/>
          </cell>
          <cell r="O589" t="str">
            <v/>
          </cell>
          <cell r="P589" t="str">
            <v/>
          </cell>
          <cell r="Q589" t="str">
            <v/>
          </cell>
        </row>
        <row r="590">
          <cell r="A590" t="str">
            <v>C30051</v>
          </cell>
          <cell r="B590" t="str">
            <v>C3005</v>
          </cell>
          <cell r="C590">
            <v>1</v>
          </cell>
          <cell r="D590" t="str">
            <v>C</v>
          </cell>
          <cell r="E590" t="str">
            <v>二次</v>
          </cell>
          <cell r="F590" t="str">
            <v>株式会社ナガセ</v>
          </cell>
          <cell r="G590" t="str">
            <v>プリハードン鋳造材を利用した温調金型の生産性向上</v>
          </cell>
          <cell r="J590" t="str">
            <v/>
          </cell>
          <cell r="K590" t="str">
            <v/>
          </cell>
          <cell r="L590" t="str">
            <v/>
          </cell>
          <cell r="M590" t="str">
            <v/>
          </cell>
          <cell r="N590" t="str">
            <v/>
          </cell>
          <cell r="O590" t="str">
            <v/>
          </cell>
          <cell r="P590" t="str">
            <v/>
          </cell>
          <cell r="Q590" t="str">
            <v/>
          </cell>
        </row>
        <row r="591">
          <cell r="A591" t="str">
            <v>C30060</v>
          </cell>
          <cell r="B591" t="str">
            <v>C3006</v>
          </cell>
          <cell r="C591">
            <v>0</v>
          </cell>
          <cell r="D591" t="str">
            <v>C</v>
          </cell>
          <cell r="E591" t="str">
            <v>二次</v>
          </cell>
          <cell r="F591" t="str">
            <v>オリンピア工業株式会社</v>
          </cell>
          <cell r="G591" t="str">
            <v>排熱回収システムを使用した熱機器の普及拡大</v>
          </cell>
          <cell r="J591" t="str">
            <v/>
          </cell>
          <cell r="K591" t="str">
            <v/>
          </cell>
          <cell r="L591" t="str">
            <v/>
          </cell>
          <cell r="M591" t="str">
            <v/>
          </cell>
          <cell r="N591" t="str">
            <v/>
          </cell>
          <cell r="O591" t="str">
            <v/>
          </cell>
          <cell r="P591" t="str">
            <v/>
          </cell>
          <cell r="Q591" t="str">
            <v/>
          </cell>
        </row>
        <row r="592">
          <cell r="A592" t="str">
            <v>C30061</v>
          </cell>
          <cell r="B592" t="str">
            <v>C3006</v>
          </cell>
          <cell r="C592">
            <v>1</v>
          </cell>
          <cell r="D592" t="str">
            <v>C</v>
          </cell>
          <cell r="E592" t="str">
            <v>二次</v>
          </cell>
          <cell r="F592" t="str">
            <v>九州オリンピア工業株式会社</v>
          </cell>
          <cell r="G592" t="str">
            <v>排熱回収システムを使用した熱機器の普及拡大</v>
          </cell>
          <cell r="J592" t="str">
            <v/>
          </cell>
          <cell r="K592" t="str">
            <v/>
          </cell>
          <cell r="L592" t="str">
            <v/>
          </cell>
          <cell r="M592" t="str">
            <v/>
          </cell>
          <cell r="N592" t="str">
            <v/>
          </cell>
          <cell r="O592" t="str">
            <v/>
          </cell>
          <cell r="P592" t="str">
            <v/>
          </cell>
          <cell r="Q592" t="str">
            <v/>
          </cell>
        </row>
        <row r="593">
          <cell r="A593" t="str">
            <v>C30062</v>
          </cell>
          <cell r="B593" t="str">
            <v>C3006</v>
          </cell>
          <cell r="C593">
            <v>2</v>
          </cell>
          <cell r="D593" t="str">
            <v>C</v>
          </cell>
          <cell r="E593" t="str">
            <v>二次</v>
          </cell>
          <cell r="F593" t="str">
            <v>三菱電機クレジット株式会社</v>
          </cell>
          <cell r="G593" t="str">
            <v>排熱回収システムを使用した熱機器の普及拡大</v>
          </cell>
          <cell r="J593" t="str">
            <v/>
          </cell>
          <cell r="K593" t="str">
            <v/>
          </cell>
          <cell r="L593" t="str">
            <v/>
          </cell>
          <cell r="M593" t="str">
            <v/>
          </cell>
          <cell r="N593" t="str">
            <v/>
          </cell>
          <cell r="O593" t="str">
            <v/>
          </cell>
          <cell r="P593" t="str">
            <v/>
          </cell>
          <cell r="Q593" t="str">
            <v/>
          </cell>
        </row>
        <row r="594">
          <cell r="A594" t="str">
            <v>C30070</v>
          </cell>
          <cell r="B594" t="str">
            <v>C3007</v>
          </cell>
          <cell r="C594">
            <v>0</v>
          </cell>
          <cell r="D594" t="str">
            <v>C</v>
          </cell>
          <cell r="E594" t="str">
            <v>二次</v>
          </cell>
          <cell r="F594" t="str">
            <v>共栄エンジニアリング株式会社</v>
          </cell>
          <cell r="G594" t="str">
            <v>「ナノカーボン素材及び分散技術による電極材、炭素系複合材料の生産事業と沖縄を拠点とした産業集積」</v>
          </cell>
          <cell r="J594" t="str">
            <v/>
          </cell>
          <cell r="K594" t="str">
            <v/>
          </cell>
          <cell r="L594" t="str">
            <v/>
          </cell>
          <cell r="M594" t="str">
            <v/>
          </cell>
          <cell r="N594" t="str">
            <v/>
          </cell>
          <cell r="O594" t="str">
            <v/>
          </cell>
          <cell r="P594" t="str">
            <v/>
          </cell>
          <cell r="Q594" t="str">
            <v/>
          </cell>
        </row>
        <row r="595">
          <cell r="A595" t="str">
            <v>C30071</v>
          </cell>
          <cell r="B595" t="str">
            <v>C3007</v>
          </cell>
          <cell r="C595">
            <v>1</v>
          </cell>
          <cell r="D595" t="str">
            <v>C</v>
          </cell>
          <cell r="E595" t="str">
            <v>二次</v>
          </cell>
          <cell r="F595" t="str">
            <v>株式会社沖縄ウェルネス</v>
          </cell>
          <cell r="G595" t="str">
            <v>「ナノカーボン素材及び分散技術による電極材、炭素系複合材料の生産事業と沖縄を拠点とした産業集積」</v>
          </cell>
          <cell r="J595" t="str">
            <v/>
          </cell>
          <cell r="K595" t="str">
            <v/>
          </cell>
          <cell r="L595" t="str">
            <v/>
          </cell>
          <cell r="M595" t="str">
            <v/>
          </cell>
          <cell r="N595" t="str">
            <v/>
          </cell>
          <cell r="O595" t="str">
            <v/>
          </cell>
          <cell r="P595" t="str">
            <v/>
          </cell>
          <cell r="Q595" t="str">
            <v/>
          </cell>
        </row>
        <row r="596">
          <cell r="A596" t="str">
            <v>C30072</v>
          </cell>
          <cell r="B596" t="str">
            <v>C3007</v>
          </cell>
          <cell r="C596">
            <v>2</v>
          </cell>
          <cell r="D596" t="str">
            <v>C</v>
          </cell>
          <cell r="E596" t="str">
            <v>二次</v>
          </cell>
          <cell r="F596" t="str">
            <v>株式会社ダイイチ</v>
          </cell>
          <cell r="G596" t="str">
            <v>「ナノカーボン素材及び分散技術による電極材、炭素系複合材料の生産事業と沖縄を拠点とした産業集積」</v>
          </cell>
          <cell r="J596" t="str">
            <v/>
          </cell>
          <cell r="K596" t="str">
            <v/>
          </cell>
          <cell r="L596" t="str">
            <v/>
          </cell>
          <cell r="M596" t="str">
            <v/>
          </cell>
          <cell r="N596" t="str">
            <v/>
          </cell>
          <cell r="O596" t="str">
            <v/>
          </cell>
          <cell r="P596" t="str">
            <v/>
          </cell>
          <cell r="Q596" t="str">
            <v/>
          </cell>
        </row>
        <row r="597">
          <cell r="A597" t="str">
            <v>C30080</v>
          </cell>
          <cell r="B597" t="str">
            <v>C3008</v>
          </cell>
          <cell r="C597">
            <v>0</v>
          </cell>
          <cell r="D597" t="str">
            <v>C</v>
          </cell>
          <cell r="E597" t="str">
            <v>二次</v>
          </cell>
          <cell r="F597" t="str">
            <v>株式会社ベティスミス</v>
          </cell>
          <cell r="G597" t="str">
            <v>国産ジーンズ製造ノウハウを生かした新カジュアルジーンズ（カラージーンズ、ショートパンツ、スカート等の顧客ニーズによる変化対応商品）の増産事業</v>
          </cell>
          <cell r="J597" t="str">
            <v/>
          </cell>
          <cell r="K597" t="str">
            <v/>
          </cell>
          <cell r="L597" t="str">
            <v/>
          </cell>
          <cell r="M597" t="str">
            <v/>
          </cell>
          <cell r="N597" t="str">
            <v/>
          </cell>
          <cell r="O597" t="str">
            <v/>
          </cell>
          <cell r="P597" t="str">
            <v/>
          </cell>
          <cell r="Q597" t="str">
            <v/>
          </cell>
        </row>
        <row r="598">
          <cell r="A598" t="str">
            <v>C30081</v>
          </cell>
          <cell r="B598" t="str">
            <v>C3008</v>
          </cell>
          <cell r="C598">
            <v>1</v>
          </cell>
          <cell r="D598" t="str">
            <v>C</v>
          </cell>
          <cell r="E598" t="str">
            <v>二次</v>
          </cell>
          <cell r="F598" t="str">
            <v>徳島大島被服株式会社</v>
          </cell>
          <cell r="G598" t="str">
            <v>国産ジーンズ製造ノウハウを生かした新カジュアルジーンズ（カラージーンズ、ショートパンツ、スカート等の顧客ニーズによる変化対応商品）の増産事業</v>
          </cell>
          <cell r="J598" t="str">
            <v/>
          </cell>
          <cell r="K598" t="str">
            <v/>
          </cell>
          <cell r="L598" t="str">
            <v/>
          </cell>
          <cell r="M598" t="str">
            <v/>
          </cell>
          <cell r="N598" t="str">
            <v/>
          </cell>
          <cell r="O598" t="str">
            <v/>
          </cell>
          <cell r="P598" t="str">
            <v/>
          </cell>
          <cell r="Q598" t="str">
            <v/>
          </cell>
        </row>
        <row r="599">
          <cell r="A599" t="str">
            <v>C30082</v>
          </cell>
          <cell r="B599" t="str">
            <v>C3008</v>
          </cell>
          <cell r="C599">
            <v>2</v>
          </cell>
          <cell r="D599" t="str">
            <v>C</v>
          </cell>
          <cell r="E599" t="str">
            <v>二次</v>
          </cell>
          <cell r="F599" t="str">
            <v>徳島三加茂ソーイング株式会社</v>
          </cell>
          <cell r="G599" t="str">
            <v>国産ジーンズ製造ノウハウを生かした新カジュアルジーンズ（カラージーンズ、ショートパンツ、スカート等の顧客ニーズによる変化対応商品）の増産事業</v>
          </cell>
          <cell r="J599" t="str">
            <v/>
          </cell>
          <cell r="K599" t="str">
            <v/>
          </cell>
          <cell r="L599" t="str">
            <v/>
          </cell>
          <cell r="M599" t="str">
            <v/>
          </cell>
          <cell r="N599" t="str">
            <v/>
          </cell>
          <cell r="O599" t="str">
            <v/>
          </cell>
          <cell r="P599" t="str">
            <v/>
          </cell>
          <cell r="Q599" t="str">
            <v/>
          </cell>
        </row>
        <row r="600">
          <cell r="A600" t="str">
            <v>C30083</v>
          </cell>
          <cell r="B600" t="str">
            <v>C3008</v>
          </cell>
          <cell r="C600">
            <v>3</v>
          </cell>
          <cell r="D600" t="str">
            <v>C</v>
          </cell>
          <cell r="E600" t="str">
            <v>二次</v>
          </cell>
          <cell r="F600" t="str">
            <v>株式会社ウエルズ</v>
          </cell>
          <cell r="G600" t="str">
            <v>国産ジーンズ製造ノウハウを生かした新カジュアルジーンズ（カラージーンズ、ショートパンツ、スカート等の顧客ニーズによる変化対応商品）の増産事業</v>
          </cell>
          <cell r="J600" t="str">
            <v/>
          </cell>
          <cell r="K600" t="str">
            <v/>
          </cell>
          <cell r="L600" t="str">
            <v/>
          </cell>
          <cell r="M600" t="str">
            <v/>
          </cell>
          <cell r="N600" t="str">
            <v/>
          </cell>
          <cell r="O600" t="str">
            <v/>
          </cell>
          <cell r="P600" t="str">
            <v/>
          </cell>
          <cell r="Q600" t="str">
            <v/>
          </cell>
        </row>
        <row r="601">
          <cell r="A601" t="str">
            <v>C30090</v>
          </cell>
          <cell r="B601" t="str">
            <v>C3009</v>
          </cell>
          <cell r="C601">
            <v>0</v>
          </cell>
          <cell r="D601" t="str">
            <v>C</v>
          </cell>
          <cell r="E601" t="str">
            <v>二次</v>
          </cell>
          <cell r="F601" t="str">
            <v>加治金属工業株式会社</v>
          </cell>
          <cell r="G601" t="str">
            <v>大型航空機・宇宙機部品等の協業体制による一貫生産設備の増設</v>
          </cell>
          <cell r="J601" t="str">
            <v/>
          </cell>
          <cell r="K601" t="str">
            <v/>
          </cell>
          <cell r="L601" t="str">
            <v/>
          </cell>
          <cell r="M601" t="str">
            <v/>
          </cell>
          <cell r="N601" t="str">
            <v/>
          </cell>
          <cell r="O601" t="str">
            <v/>
          </cell>
          <cell r="P601" t="str">
            <v/>
          </cell>
          <cell r="Q601" t="str">
            <v/>
          </cell>
        </row>
        <row r="602">
          <cell r="A602" t="str">
            <v>C30091</v>
          </cell>
          <cell r="B602" t="str">
            <v>C3009</v>
          </cell>
          <cell r="C602">
            <v>1</v>
          </cell>
          <cell r="D602" t="str">
            <v>C</v>
          </cell>
          <cell r="E602" t="str">
            <v>二次</v>
          </cell>
          <cell r="F602" t="str">
            <v>平和産業株式会社</v>
          </cell>
          <cell r="G602" t="str">
            <v>大型航空機・宇宙機部品等の協業体制による一貫生産設備の増設</v>
          </cell>
          <cell r="J602" t="str">
            <v/>
          </cell>
          <cell r="K602" t="str">
            <v/>
          </cell>
          <cell r="L602" t="str">
            <v/>
          </cell>
          <cell r="M602" t="str">
            <v/>
          </cell>
          <cell r="N602" t="str">
            <v/>
          </cell>
          <cell r="O602" t="str">
            <v/>
          </cell>
          <cell r="P602" t="str">
            <v/>
          </cell>
          <cell r="Q602" t="str">
            <v/>
          </cell>
        </row>
        <row r="603">
          <cell r="A603" t="str">
            <v>C30100</v>
          </cell>
          <cell r="B603" t="str">
            <v>C3010</v>
          </cell>
          <cell r="C603">
            <v>0</v>
          </cell>
          <cell r="D603" t="str">
            <v>C</v>
          </cell>
          <cell r="E603" t="str">
            <v>二次</v>
          </cell>
          <cell r="F603" t="str">
            <v>株式会社ＤＳコーポレーション</v>
          </cell>
          <cell r="G603" t="str">
            <v>高付加価値反射板の生産</v>
          </cell>
          <cell r="J603" t="str">
            <v/>
          </cell>
          <cell r="K603" t="str">
            <v/>
          </cell>
          <cell r="L603" t="str">
            <v/>
          </cell>
          <cell r="M603" t="str">
            <v/>
          </cell>
          <cell r="N603" t="str">
            <v/>
          </cell>
          <cell r="O603" t="str">
            <v/>
          </cell>
          <cell r="P603" t="str">
            <v/>
          </cell>
          <cell r="Q603" t="str">
            <v/>
          </cell>
        </row>
        <row r="604">
          <cell r="A604" t="str">
            <v>C30101</v>
          </cell>
          <cell r="B604" t="str">
            <v>C3010</v>
          </cell>
          <cell r="C604">
            <v>1</v>
          </cell>
          <cell r="D604" t="str">
            <v>C</v>
          </cell>
          <cell r="E604" t="str">
            <v>二次</v>
          </cell>
          <cell r="F604" t="str">
            <v>ユニオンエンジニアリング株式会社</v>
          </cell>
          <cell r="G604" t="str">
            <v>高付加価値反射板の生産</v>
          </cell>
          <cell r="J604" t="str">
            <v/>
          </cell>
          <cell r="K604" t="str">
            <v/>
          </cell>
          <cell r="L604" t="str">
            <v/>
          </cell>
          <cell r="M604" t="str">
            <v/>
          </cell>
          <cell r="N604" t="str">
            <v/>
          </cell>
          <cell r="O604" t="str">
            <v/>
          </cell>
          <cell r="P604" t="str">
            <v/>
          </cell>
          <cell r="Q604" t="str">
            <v/>
          </cell>
        </row>
        <row r="605">
          <cell r="A605" t="str">
            <v>C30110</v>
          </cell>
          <cell r="B605" t="str">
            <v>C3011</v>
          </cell>
          <cell r="C605">
            <v>0</v>
          </cell>
          <cell r="D605" t="str">
            <v>C</v>
          </cell>
          <cell r="E605" t="str">
            <v>二次</v>
          </cell>
          <cell r="F605" t="str">
            <v>株式会社ワイテック</v>
          </cell>
          <cell r="G605"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5" t="str">
            <v/>
          </cell>
          <cell r="K605" t="str">
            <v/>
          </cell>
          <cell r="L605" t="str">
            <v/>
          </cell>
          <cell r="M605" t="str">
            <v/>
          </cell>
          <cell r="N605" t="str">
            <v/>
          </cell>
          <cell r="O605" t="str">
            <v/>
          </cell>
          <cell r="P605" t="str">
            <v/>
          </cell>
          <cell r="Q605" t="str">
            <v/>
          </cell>
        </row>
        <row r="606">
          <cell r="A606" t="str">
            <v>C30111</v>
          </cell>
          <cell r="B606" t="str">
            <v>C3011</v>
          </cell>
          <cell r="C606">
            <v>1</v>
          </cell>
          <cell r="D606" t="str">
            <v>C</v>
          </cell>
          <cell r="E606" t="str">
            <v>二次</v>
          </cell>
          <cell r="F606" t="str">
            <v>株式会社オートテクニカ</v>
          </cell>
          <cell r="G6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6" t="str">
            <v/>
          </cell>
          <cell r="K606" t="str">
            <v/>
          </cell>
          <cell r="L606" t="str">
            <v/>
          </cell>
          <cell r="M606" t="str">
            <v/>
          </cell>
          <cell r="N606" t="str">
            <v/>
          </cell>
          <cell r="O606" t="str">
            <v/>
          </cell>
          <cell r="P606" t="str">
            <v/>
          </cell>
          <cell r="Q606" t="str">
            <v/>
          </cell>
        </row>
        <row r="607">
          <cell r="A607" t="str">
            <v>C30130</v>
          </cell>
          <cell r="B607" t="str">
            <v>C3013</v>
          </cell>
          <cell r="C607">
            <v>0</v>
          </cell>
          <cell r="D607" t="str">
            <v>C</v>
          </cell>
          <cell r="E607" t="str">
            <v>二次</v>
          </cell>
          <cell r="F607" t="str">
            <v>天龍エアロコンポーネント株式会社</v>
          </cell>
          <cell r="G607" t="str">
            <v>中小企業による航空機部品の一貫生産に向けた体制整備（表面処理・浸透探傷検査設備等の整備）</v>
          </cell>
          <cell r="J607" t="str">
            <v/>
          </cell>
          <cell r="K607" t="str">
            <v/>
          </cell>
          <cell r="L607" t="str">
            <v/>
          </cell>
          <cell r="M607" t="str">
            <v/>
          </cell>
          <cell r="N607" t="str">
            <v/>
          </cell>
          <cell r="O607" t="str">
            <v/>
          </cell>
          <cell r="P607" t="str">
            <v/>
          </cell>
          <cell r="Q607" t="str">
            <v/>
          </cell>
        </row>
        <row r="608">
          <cell r="A608" t="str">
            <v>C30131</v>
          </cell>
          <cell r="B608" t="str">
            <v>C3013</v>
          </cell>
          <cell r="C608">
            <v>1</v>
          </cell>
          <cell r="D608" t="str">
            <v>C</v>
          </cell>
          <cell r="E608" t="str">
            <v>二次</v>
          </cell>
          <cell r="F608" t="str">
            <v>榎本ビーエー株式会社</v>
          </cell>
          <cell r="G608" t="str">
            <v>中小企業による航空機部品の一貫生産に向けた体制整備（表面処理・浸透探傷検査設備等の整備）</v>
          </cell>
          <cell r="J608" t="str">
            <v/>
          </cell>
          <cell r="K608" t="str">
            <v/>
          </cell>
          <cell r="L608" t="str">
            <v/>
          </cell>
          <cell r="M608" t="str">
            <v/>
          </cell>
          <cell r="N608" t="str">
            <v/>
          </cell>
          <cell r="O608" t="str">
            <v/>
          </cell>
          <cell r="P608" t="str">
            <v/>
          </cell>
          <cell r="Q608" t="str">
            <v/>
          </cell>
        </row>
        <row r="609">
          <cell r="A609" t="str">
            <v>C30132</v>
          </cell>
          <cell r="B609" t="str">
            <v>C3013</v>
          </cell>
          <cell r="C609">
            <v>2</v>
          </cell>
          <cell r="D609" t="str">
            <v>C</v>
          </cell>
          <cell r="E609" t="str">
            <v>二次</v>
          </cell>
          <cell r="F609" t="str">
            <v>株式会社水野鉄工所</v>
          </cell>
          <cell r="G609" t="str">
            <v>中小企業による航空機部品の一貫生産に向けた体制整備（表面処理・浸透探傷検査設備等の整備）</v>
          </cell>
          <cell r="J609" t="str">
            <v/>
          </cell>
          <cell r="K609" t="str">
            <v/>
          </cell>
          <cell r="L609" t="str">
            <v/>
          </cell>
          <cell r="M609" t="str">
            <v/>
          </cell>
          <cell r="N609" t="str">
            <v/>
          </cell>
          <cell r="O609" t="str">
            <v/>
          </cell>
          <cell r="P609" t="str">
            <v/>
          </cell>
          <cell r="Q609" t="str">
            <v/>
          </cell>
        </row>
        <row r="610">
          <cell r="A610" t="str">
            <v>C30133</v>
          </cell>
          <cell r="B610" t="str">
            <v>C3013</v>
          </cell>
          <cell r="C610">
            <v>3</v>
          </cell>
          <cell r="D610" t="str">
            <v>C</v>
          </cell>
          <cell r="E610" t="str">
            <v>二次</v>
          </cell>
          <cell r="F610" t="str">
            <v>徳田工業株式会社</v>
          </cell>
          <cell r="G610" t="str">
            <v>中小企業による航空機部品の一貫生産に向けた体制整備（表面処理・浸透探傷検査設備等の整備）</v>
          </cell>
          <cell r="J610" t="str">
            <v/>
          </cell>
          <cell r="K610" t="str">
            <v/>
          </cell>
          <cell r="L610" t="str">
            <v/>
          </cell>
          <cell r="M610" t="str">
            <v/>
          </cell>
          <cell r="N610" t="str">
            <v/>
          </cell>
          <cell r="O610" t="str">
            <v/>
          </cell>
          <cell r="P610" t="str">
            <v/>
          </cell>
          <cell r="Q610" t="str">
            <v/>
          </cell>
        </row>
        <row r="611">
          <cell r="A611" t="str">
            <v>C30140</v>
          </cell>
          <cell r="B611" t="str">
            <v>C3014</v>
          </cell>
          <cell r="C611">
            <v>0</v>
          </cell>
          <cell r="D611" t="str">
            <v>C</v>
          </cell>
          <cell r="E611" t="str">
            <v>二次</v>
          </cell>
          <cell r="F611" t="str">
            <v>株式会社　狭山金型製作所</v>
          </cell>
          <cell r="G611" t="str">
            <v>超精密インサート成形マイクロコネクターの一貫生産体制構築及び超精密コネクター開発・拡販に向けた事業</v>
          </cell>
          <cell r="J611" t="str">
            <v/>
          </cell>
          <cell r="K611" t="str">
            <v/>
          </cell>
          <cell r="L611" t="str">
            <v/>
          </cell>
          <cell r="M611" t="str">
            <v/>
          </cell>
          <cell r="N611" t="str">
            <v/>
          </cell>
          <cell r="O611" t="str">
            <v/>
          </cell>
          <cell r="P611" t="str">
            <v/>
          </cell>
          <cell r="Q611" t="str">
            <v/>
          </cell>
        </row>
        <row r="612">
          <cell r="A612" t="str">
            <v>C30141</v>
          </cell>
          <cell r="B612" t="str">
            <v>C3014</v>
          </cell>
          <cell r="C612">
            <v>1</v>
          </cell>
          <cell r="D612" t="str">
            <v>C</v>
          </cell>
          <cell r="E612" t="str">
            <v>二次</v>
          </cell>
          <cell r="F612" t="str">
            <v>株式会社アルコム</v>
          </cell>
          <cell r="G612" t="str">
            <v>超精密インサート成形マイクロコネクターの一貫生産体制構築及び超精密コネクター開発・拡販に向けた事業</v>
          </cell>
          <cell r="J612" t="str">
            <v/>
          </cell>
          <cell r="K612" t="str">
            <v/>
          </cell>
          <cell r="L612" t="str">
            <v/>
          </cell>
          <cell r="M612" t="str">
            <v/>
          </cell>
          <cell r="N612" t="str">
            <v/>
          </cell>
          <cell r="O612" t="str">
            <v/>
          </cell>
          <cell r="P612" t="str">
            <v/>
          </cell>
          <cell r="Q612" t="str">
            <v/>
          </cell>
        </row>
        <row r="613">
          <cell r="A613" t="str">
            <v>C30142</v>
          </cell>
          <cell r="B613" t="str">
            <v>C3014</v>
          </cell>
          <cell r="C613">
            <v>2</v>
          </cell>
          <cell r="D613" t="str">
            <v>C</v>
          </cell>
          <cell r="E613" t="str">
            <v>二次</v>
          </cell>
          <cell r="F613" t="str">
            <v>株式会社　松下製作所</v>
          </cell>
          <cell r="G613" t="str">
            <v>超精密インサート成形マイクロコネクターの一貫生産体制構築及び超精密コネクター開発・拡販に向けた事業</v>
          </cell>
          <cell r="J613" t="str">
            <v/>
          </cell>
          <cell r="K613" t="str">
            <v/>
          </cell>
          <cell r="L613" t="str">
            <v/>
          </cell>
          <cell r="M613" t="str">
            <v/>
          </cell>
          <cell r="N613" t="str">
            <v/>
          </cell>
          <cell r="O613" t="str">
            <v/>
          </cell>
          <cell r="P613" t="str">
            <v/>
          </cell>
          <cell r="Q613" t="str">
            <v/>
          </cell>
        </row>
        <row r="614">
          <cell r="A614" t="str">
            <v>C30143</v>
          </cell>
          <cell r="B614" t="str">
            <v>C3014</v>
          </cell>
          <cell r="C614">
            <v>3</v>
          </cell>
          <cell r="D614" t="str">
            <v>C</v>
          </cell>
          <cell r="E614" t="str">
            <v>二次</v>
          </cell>
          <cell r="F614" t="str">
            <v>樋脇精工株式会社</v>
          </cell>
          <cell r="G614" t="str">
            <v>超精密インサート成形マイクロコネクターの一貫生産体制構築及び超精密コネクター開発・拡販に向けた事業</v>
          </cell>
          <cell r="J614" t="str">
            <v/>
          </cell>
          <cell r="K614" t="str">
            <v/>
          </cell>
          <cell r="L614" t="str">
            <v/>
          </cell>
          <cell r="M614" t="str">
            <v/>
          </cell>
          <cell r="N614" t="str">
            <v/>
          </cell>
          <cell r="O614" t="str">
            <v/>
          </cell>
          <cell r="P614" t="str">
            <v/>
          </cell>
          <cell r="Q614" t="str">
            <v/>
          </cell>
        </row>
        <row r="615">
          <cell r="A615" t="str">
            <v>C30160</v>
          </cell>
          <cell r="B615" t="str">
            <v>C3016</v>
          </cell>
          <cell r="C615">
            <v>0</v>
          </cell>
          <cell r="D615" t="str">
            <v>C</v>
          </cell>
          <cell r="E615" t="str">
            <v>二次</v>
          </cell>
          <cell r="F615" t="str">
            <v>株式会社エフ・ピー・エス</v>
          </cell>
          <cell r="G615" t="str">
            <v>超高性能ナノファイバーフィルター量産化プラント構築と、その素材製品の製造・販売</v>
          </cell>
          <cell r="J615" t="str">
            <v/>
          </cell>
          <cell r="K615" t="str">
            <v/>
          </cell>
          <cell r="L615" t="str">
            <v/>
          </cell>
          <cell r="M615" t="str">
            <v/>
          </cell>
          <cell r="N615" t="str">
            <v/>
          </cell>
          <cell r="O615" t="str">
            <v/>
          </cell>
          <cell r="P615" t="str">
            <v/>
          </cell>
          <cell r="Q615" t="str">
            <v/>
          </cell>
        </row>
        <row r="616">
          <cell r="A616" t="str">
            <v>C30161</v>
          </cell>
          <cell r="B616" t="str">
            <v>C3016</v>
          </cell>
          <cell r="C616">
            <v>1</v>
          </cell>
          <cell r="D616" t="str">
            <v>C</v>
          </cell>
          <cell r="E616" t="str">
            <v>二次</v>
          </cell>
          <cell r="F616" t="str">
            <v>河合石灰工業株式会社</v>
          </cell>
          <cell r="G616" t="str">
            <v>超高性能ナノファイバーフィルター量産化プラント構築と、その素材製品の製造・販売</v>
          </cell>
          <cell r="J616" t="str">
            <v/>
          </cell>
          <cell r="K616" t="str">
            <v/>
          </cell>
          <cell r="L616" t="str">
            <v/>
          </cell>
          <cell r="M616" t="str">
            <v/>
          </cell>
          <cell r="N616" t="str">
            <v/>
          </cell>
          <cell r="O616" t="str">
            <v/>
          </cell>
          <cell r="P616" t="str">
            <v/>
          </cell>
          <cell r="Q616" t="str">
            <v/>
          </cell>
        </row>
        <row r="617">
          <cell r="A617" t="str">
            <v>C30170</v>
          </cell>
          <cell r="B617" t="str">
            <v>C3017</v>
          </cell>
          <cell r="C617">
            <v>0</v>
          </cell>
          <cell r="D617" t="str">
            <v>C</v>
          </cell>
          <cell r="E617" t="str">
            <v>二次</v>
          </cell>
          <cell r="F617" t="str">
            <v>小川工業株式会社</v>
          </cell>
          <cell r="G617" t="str">
            <v>ポールパーキングの生産体制の強化事業</v>
          </cell>
          <cell r="J617" t="str">
            <v/>
          </cell>
          <cell r="K617" t="str">
            <v/>
          </cell>
          <cell r="L617" t="str">
            <v/>
          </cell>
          <cell r="M617" t="str">
            <v/>
          </cell>
          <cell r="N617" t="str">
            <v/>
          </cell>
          <cell r="O617" t="str">
            <v/>
          </cell>
          <cell r="P617" t="str">
            <v/>
          </cell>
          <cell r="Q617" t="str">
            <v/>
          </cell>
        </row>
        <row r="618">
          <cell r="A618" t="str">
            <v>C30171</v>
          </cell>
          <cell r="B618" t="str">
            <v>C3017</v>
          </cell>
          <cell r="C618">
            <v>1</v>
          </cell>
          <cell r="D618" t="str">
            <v>C</v>
          </cell>
          <cell r="E618" t="str">
            <v>二次</v>
          </cell>
          <cell r="F618" t="str">
            <v>オリックス株式会社</v>
          </cell>
          <cell r="G618" t="str">
            <v>ポールパーキングの生産体制の強化事業</v>
          </cell>
          <cell r="J618" t="str">
            <v/>
          </cell>
          <cell r="K618" t="str">
            <v/>
          </cell>
          <cell r="L618" t="str">
            <v/>
          </cell>
          <cell r="M618" t="str">
            <v/>
          </cell>
          <cell r="N618" t="str">
            <v/>
          </cell>
          <cell r="O618" t="str">
            <v/>
          </cell>
          <cell r="P618" t="str">
            <v/>
          </cell>
          <cell r="Q618" t="str">
            <v/>
          </cell>
        </row>
        <row r="619">
          <cell r="A619" t="str">
            <v>C30172</v>
          </cell>
          <cell r="B619" t="str">
            <v>C3017</v>
          </cell>
          <cell r="C619">
            <v>2</v>
          </cell>
          <cell r="D619" t="str">
            <v>C</v>
          </cell>
          <cell r="E619" t="str">
            <v>二次</v>
          </cell>
          <cell r="F619" t="str">
            <v>北辰精工株式会社</v>
          </cell>
          <cell r="G619" t="str">
            <v>ポールパーキングの生産体制の強化事業</v>
          </cell>
          <cell r="J619" t="str">
            <v/>
          </cell>
          <cell r="K619" t="str">
            <v/>
          </cell>
          <cell r="L619" t="str">
            <v/>
          </cell>
          <cell r="M619" t="str">
            <v/>
          </cell>
          <cell r="N619" t="str">
            <v/>
          </cell>
          <cell r="O619" t="str">
            <v/>
          </cell>
          <cell r="P619" t="str">
            <v/>
          </cell>
          <cell r="Q619" t="str">
            <v/>
          </cell>
        </row>
        <row r="620">
          <cell r="A620" t="str">
            <v>C30173</v>
          </cell>
          <cell r="B620" t="str">
            <v>C3017</v>
          </cell>
          <cell r="C620">
            <v>3</v>
          </cell>
          <cell r="D620" t="str">
            <v>C</v>
          </cell>
          <cell r="E620" t="str">
            <v>二次</v>
          </cell>
          <cell r="F620" t="str">
            <v>株式会社東研サーモテック</v>
          </cell>
          <cell r="G620" t="str">
            <v>ポールパーキングの生産体制の強化事業</v>
          </cell>
          <cell r="J620" t="str">
            <v/>
          </cell>
          <cell r="K620" t="str">
            <v/>
          </cell>
          <cell r="L620" t="str">
            <v/>
          </cell>
          <cell r="M620" t="str">
            <v/>
          </cell>
          <cell r="N620" t="str">
            <v/>
          </cell>
          <cell r="O620" t="str">
            <v/>
          </cell>
          <cell r="P620" t="str">
            <v/>
          </cell>
          <cell r="Q620" t="str">
            <v/>
          </cell>
        </row>
        <row r="621">
          <cell r="A621" t="str">
            <v>C30180</v>
          </cell>
          <cell r="B621" t="str">
            <v>C3018</v>
          </cell>
          <cell r="C621">
            <v>0</v>
          </cell>
          <cell r="D621" t="str">
            <v>C</v>
          </cell>
          <cell r="E621" t="str">
            <v>二次</v>
          </cell>
          <cell r="F621" t="str">
            <v>菊地歯車株式会社</v>
          </cell>
          <cell r="G621" t="str">
            <v>低燃費型次世代航空機エンジン等部品の生産設備増強事業</v>
          </cell>
          <cell r="J621" t="str">
            <v/>
          </cell>
          <cell r="K621" t="str">
            <v/>
          </cell>
          <cell r="L621" t="str">
            <v/>
          </cell>
          <cell r="M621" t="str">
            <v/>
          </cell>
          <cell r="N621" t="str">
            <v/>
          </cell>
          <cell r="O621" t="str">
            <v/>
          </cell>
          <cell r="P621" t="str">
            <v/>
          </cell>
          <cell r="Q621" t="str">
            <v/>
          </cell>
        </row>
        <row r="622">
          <cell r="A622" t="str">
            <v>C30181</v>
          </cell>
          <cell r="B622" t="str">
            <v>C3018</v>
          </cell>
          <cell r="C622">
            <v>1</v>
          </cell>
          <cell r="D622" t="str">
            <v>C</v>
          </cell>
          <cell r="E622" t="str">
            <v>二次</v>
          </cell>
          <cell r="F622" t="str">
            <v>株式会社KOYO熱錬</v>
          </cell>
          <cell r="G622" t="str">
            <v>低燃費型次世代航空機エンジン等部品の生産設備増強事業</v>
          </cell>
          <cell r="J622" t="str">
            <v/>
          </cell>
          <cell r="K622" t="str">
            <v/>
          </cell>
          <cell r="L622" t="str">
            <v/>
          </cell>
          <cell r="M622" t="str">
            <v/>
          </cell>
          <cell r="N622" t="str">
            <v/>
          </cell>
          <cell r="O622" t="str">
            <v/>
          </cell>
          <cell r="P622" t="str">
            <v/>
          </cell>
          <cell r="Q622" t="str">
            <v/>
          </cell>
        </row>
        <row r="623">
          <cell r="A623" t="str">
            <v>C30182</v>
          </cell>
          <cell r="B623" t="str">
            <v>C3018</v>
          </cell>
          <cell r="C623">
            <v>2</v>
          </cell>
          <cell r="D623" t="str">
            <v>C</v>
          </cell>
          <cell r="E623" t="str">
            <v>二次</v>
          </cell>
          <cell r="F623" t="str">
            <v>多摩冶金株式会社</v>
          </cell>
          <cell r="G623" t="str">
            <v>低燃費型次世代航空機エンジン等部品の生産設備増強事業</v>
          </cell>
          <cell r="J623" t="str">
            <v/>
          </cell>
          <cell r="K623" t="str">
            <v/>
          </cell>
          <cell r="L623" t="str">
            <v/>
          </cell>
          <cell r="M623" t="str">
            <v/>
          </cell>
          <cell r="N623" t="str">
            <v/>
          </cell>
          <cell r="O623" t="str">
            <v/>
          </cell>
          <cell r="P623" t="str">
            <v/>
          </cell>
          <cell r="Q623" t="str">
            <v/>
          </cell>
        </row>
        <row r="624">
          <cell r="A624" t="str">
            <v>C30190</v>
          </cell>
          <cell r="B624" t="str">
            <v>C3019</v>
          </cell>
          <cell r="C624">
            <v>0</v>
          </cell>
          <cell r="D624" t="str">
            <v>C</v>
          </cell>
          <cell r="E624" t="str">
            <v>二次</v>
          </cell>
          <cell r="F624" t="str">
            <v>ヒルタ工業株式会社</v>
          </cell>
          <cell r="G624" t="str">
            <v>板金・パイプ加工自動車部品の製造グループによるサプライチェーンの分散化・複線化生産体制の確立</v>
          </cell>
          <cell r="J624" t="str">
            <v/>
          </cell>
          <cell r="K624" t="str">
            <v/>
          </cell>
          <cell r="L624" t="str">
            <v/>
          </cell>
          <cell r="M624" t="str">
            <v/>
          </cell>
          <cell r="N624" t="str">
            <v/>
          </cell>
          <cell r="O624" t="str">
            <v/>
          </cell>
          <cell r="P624" t="str">
            <v/>
          </cell>
          <cell r="Q624" t="str">
            <v/>
          </cell>
        </row>
        <row r="625">
          <cell r="A625" t="str">
            <v>C30191</v>
          </cell>
          <cell r="B625" t="str">
            <v>C3019</v>
          </cell>
          <cell r="C625">
            <v>1</v>
          </cell>
          <cell r="D625" t="str">
            <v>C</v>
          </cell>
          <cell r="E625" t="str">
            <v>二次</v>
          </cell>
          <cell r="F625" t="str">
            <v>株式会社 東名</v>
          </cell>
          <cell r="G625" t="str">
            <v>板金・パイプ加工自動車部品の製造グループによるサプライチェーンの分散化・複線化生産体制の確立</v>
          </cell>
          <cell r="J625" t="str">
            <v/>
          </cell>
          <cell r="K625" t="str">
            <v/>
          </cell>
          <cell r="L625" t="str">
            <v/>
          </cell>
          <cell r="M625" t="str">
            <v/>
          </cell>
          <cell r="N625" t="str">
            <v/>
          </cell>
          <cell r="O625" t="str">
            <v/>
          </cell>
          <cell r="P625" t="str">
            <v/>
          </cell>
          <cell r="Q625" t="str">
            <v/>
          </cell>
        </row>
        <row r="626">
          <cell r="A626" t="str">
            <v>C30200</v>
          </cell>
          <cell r="B626" t="str">
            <v>C3020</v>
          </cell>
          <cell r="C626">
            <v>0</v>
          </cell>
          <cell r="D626" t="str">
            <v>C</v>
          </cell>
          <cell r="E626" t="str">
            <v>二次</v>
          </cell>
          <cell r="F626" t="str">
            <v>葛城工業株式会社</v>
          </cell>
          <cell r="G626" t="str">
            <v>溶接レスユニットバスフレームの生産</v>
          </cell>
          <cell r="J626" t="str">
            <v/>
          </cell>
          <cell r="K626" t="str">
            <v/>
          </cell>
          <cell r="L626" t="str">
            <v/>
          </cell>
          <cell r="M626" t="str">
            <v/>
          </cell>
          <cell r="N626" t="str">
            <v/>
          </cell>
          <cell r="O626" t="str">
            <v/>
          </cell>
          <cell r="P626" t="str">
            <v/>
          </cell>
          <cell r="Q626" t="str">
            <v/>
          </cell>
        </row>
        <row r="627">
          <cell r="A627" t="str">
            <v>C30201</v>
          </cell>
          <cell r="B627" t="str">
            <v>C3020</v>
          </cell>
          <cell r="C627">
            <v>1</v>
          </cell>
          <cell r="D627" t="str">
            <v>C</v>
          </cell>
          <cell r="E627" t="str">
            <v>二次</v>
          </cell>
          <cell r="F627" t="str">
            <v>株式会社林パイプ工業所</v>
          </cell>
          <cell r="G627" t="str">
            <v>溶接レスユニットバスフレームの生産</v>
          </cell>
          <cell r="J627" t="str">
            <v/>
          </cell>
          <cell r="K627" t="str">
            <v/>
          </cell>
          <cell r="L627" t="str">
            <v/>
          </cell>
          <cell r="M627" t="str">
            <v/>
          </cell>
          <cell r="N627" t="str">
            <v/>
          </cell>
          <cell r="O627" t="str">
            <v/>
          </cell>
          <cell r="P627" t="str">
            <v/>
          </cell>
          <cell r="Q627" t="str">
            <v/>
          </cell>
        </row>
        <row r="628">
          <cell r="A628" t="str">
            <v>C30220</v>
          </cell>
          <cell r="B628" t="str">
            <v>C3022</v>
          </cell>
          <cell r="C628">
            <v>0</v>
          </cell>
          <cell r="D628" t="str">
            <v>C</v>
          </cell>
          <cell r="E628" t="str">
            <v>二次</v>
          </cell>
          <cell r="F628" t="str">
            <v>JASPA株式会社</v>
          </cell>
          <cell r="G628" t="str">
            <v>航空機市場拡大に伴う専門共同工場への製造設備整備</v>
          </cell>
          <cell r="J628" t="str">
            <v/>
          </cell>
          <cell r="K628" t="str">
            <v/>
          </cell>
          <cell r="L628" t="str">
            <v/>
          </cell>
          <cell r="M628" t="str">
            <v/>
          </cell>
          <cell r="N628" t="str">
            <v/>
          </cell>
          <cell r="O628" t="str">
            <v/>
          </cell>
          <cell r="P628" t="str">
            <v/>
          </cell>
          <cell r="Q628" t="str">
            <v/>
          </cell>
        </row>
        <row r="629">
          <cell r="A629" t="str">
            <v>C30221</v>
          </cell>
          <cell r="B629" t="str">
            <v>C3022</v>
          </cell>
          <cell r="C629">
            <v>1</v>
          </cell>
          <cell r="D629" t="str">
            <v>C</v>
          </cell>
          <cell r="E629" t="str">
            <v>二次</v>
          </cell>
          <cell r="F629" t="str">
            <v>YSEC株式会社</v>
          </cell>
          <cell r="G629" t="str">
            <v>航空機市場拡大に伴う専門共同工場への製造設備整備</v>
          </cell>
          <cell r="J629" t="str">
            <v/>
          </cell>
          <cell r="K629" t="str">
            <v/>
          </cell>
          <cell r="L629" t="str">
            <v/>
          </cell>
          <cell r="M629" t="str">
            <v/>
          </cell>
          <cell r="N629" t="str">
            <v/>
          </cell>
          <cell r="O629" t="str">
            <v/>
          </cell>
          <cell r="P629" t="str">
            <v/>
          </cell>
          <cell r="Q629" t="str">
            <v/>
          </cell>
        </row>
        <row r="630">
          <cell r="A630" t="str">
            <v>C30222</v>
          </cell>
          <cell r="B630" t="str">
            <v>C3022</v>
          </cell>
          <cell r="C630">
            <v>2</v>
          </cell>
          <cell r="D630" t="str">
            <v>C</v>
          </cell>
          <cell r="E630" t="str">
            <v>二次</v>
          </cell>
          <cell r="F630" t="str">
            <v>株式会社羽生田鉄工所</v>
          </cell>
          <cell r="G630" t="str">
            <v>航空機市場拡大に伴う専門共同工場への製造設備整備</v>
          </cell>
          <cell r="J630" t="str">
            <v/>
          </cell>
          <cell r="K630" t="str">
            <v/>
          </cell>
          <cell r="L630" t="str">
            <v/>
          </cell>
          <cell r="M630" t="str">
            <v/>
          </cell>
          <cell r="N630" t="str">
            <v/>
          </cell>
          <cell r="O630" t="str">
            <v/>
          </cell>
          <cell r="P630" t="str">
            <v/>
          </cell>
          <cell r="Q630" t="str">
            <v/>
          </cell>
        </row>
        <row r="631">
          <cell r="A631" t="str">
            <v>C30223</v>
          </cell>
          <cell r="B631" t="str">
            <v>C3022</v>
          </cell>
          <cell r="C631">
            <v>3</v>
          </cell>
          <cell r="D631" t="str">
            <v>C</v>
          </cell>
          <cell r="E631" t="str">
            <v>二次</v>
          </cell>
          <cell r="F631" t="str">
            <v>株式会社山之内製作所</v>
          </cell>
          <cell r="G631" t="str">
            <v>航空機市場拡大に伴う専門共同工場への製造設備整備</v>
          </cell>
          <cell r="J631" t="str">
            <v/>
          </cell>
          <cell r="K631" t="str">
            <v/>
          </cell>
          <cell r="L631" t="str">
            <v/>
          </cell>
          <cell r="M631" t="str">
            <v/>
          </cell>
          <cell r="N631" t="str">
            <v/>
          </cell>
          <cell r="O631" t="str">
            <v/>
          </cell>
          <cell r="P631" t="str">
            <v/>
          </cell>
          <cell r="Q631" t="str">
            <v/>
          </cell>
        </row>
      </sheetData>
      <sheetData sheetId="4"/>
      <sheetData sheetId="5"/>
      <sheetData sheetId="6"/>
      <sheetData sheetId="7">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補助事業概要産業分類（大分類）</v>
          </cell>
          <cell r="I1" t="str">
            <v>補助事業概要産業分類（中分類）</v>
          </cell>
          <cell r="J1" t="str">
            <v>補助事業概要大企業/中小企業</v>
          </cell>
          <cell r="K1" t="str">
            <v>担当（事務局）主担当</v>
          </cell>
          <cell r="L1" t="str">
            <v>担当（事務局）副担当</v>
          </cell>
          <cell r="M1" t="str">
            <v>担当（METI）本省</v>
          </cell>
          <cell r="N1" t="str">
            <v>担当（METI）経済産業局</v>
          </cell>
          <cell r="O1" t="str">
            <v>担当（事業者）会社名</v>
          </cell>
          <cell r="P1" t="str">
            <v>担当（事業者）部署</v>
          </cell>
          <cell r="Q1" t="str">
            <v>担当（事業者）役職</v>
          </cell>
          <cell r="R1" t="str">
            <v>担当（事業者）氏名</v>
          </cell>
          <cell r="S1" t="str">
            <v>担当（事業者）電話番号</v>
          </cell>
          <cell r="T1" t="str">
            <v>担当（事業者）メールアドレス</v>
          </cell>
          <cell r="U1" t="str">
            <v>担当（事業者）郵便番号</v>
          </cell>
          <cell r="V1" t="str">
            <v>担当（事業者）住所</v>
          </cell>
          <cell r="W1" t="str">
            <v>事業者側代表者代表者役職</v>
          </cell>
          <cell r="X1" t="str">
            <v>事業者側代表者代表者名</v>
          </cell>
          <cell r="Y1" t="str">
            <v>公募申請内容開始予定日</v>
          </cell>
          <cell r="Z1" t="str">
            <v>公募申請内容完了予定日</v>
          </cell>
          <cell r="AA1" t="str">
            <v>公募申請内容延長</v>
          </cell>
          <cell r="AB1" t="str">
            <v>公募申請内容補助事業に要する経費</v>
          </cell>
          <cell r="AC1" t="str">
            <v>公募申請内容補助対象経費</v>
          </cell>
          <cell r="AD1" t="str">
            <v>公募申請内容補助率</v>
          </cell>
          <cell r="AE1" t="str">
            <v>公募申請内容補助金交付申請額</v>
          </cell>
          <cell r="AF1" t="str">
            <v>交付申請内容開始予定日</v>
          </cell>
          <cell r="AG1" t="str">
            <v>交付申請内容完了予定日</v>
          </cell>
          <cell r="AH1" t="str">
            <v>交付申請内容延長</v>
          </cell>
          <cell r="AI1" t="str">
            <v>交付申請内容補助事業に要する経費</v>
          </cell>
          <cell r="AJ1" t="str">
            <v>交付申請内容補助対象経費</v>
          </cell>
          <cell r="AK1" t="str">
            <v>交付申請内容補助率</v>
          </cell>
          <cell r="AL1" t="str">
            <v>交付申請内容補助金交付申請額</v>
          </cell>
          <cell r="AM1" t="str">
            <v>交付申請書確認状況申請日</v>
          </cell>
          <cell r="AN1" t="str">
            <v>交付申請書確認状況初回到着日</v>
          </cell>
          <cell r="AO1" t="str">
            <v>交付申請書確認状況最新到着日（差戻中は○）</v>
          </cell>
          <cell r="AP1" t="str">
            <v>交付申請書確認状況収益納付有無</v>
          </cell>
          <cell r="AQ1" t="str">
            <v>交付申請書確認状況交付決定上の懸念事項</v>
          </cell>
          <cell r="AR1" t="str">
            <v>交付申請書確認状況担当者確認（正）</v>
          </cell>
          <cell r="AS1" t="str">
            <v>交付申請書確認状況担当者確認（副）</v>
          </cell>
          <cell r="AT1" t="str">
            <v>交付決定通知発行状況METI確認依頼日</v>
          </cell>
          <cell r="AU1" t="str">
            <v>交付決定通知発行状況交付決定日</v>
          </cell>
          <cell r="AV1" t="str">
            <v>交付決定通知発行状況通知書発送日</v>
          </cell>
          <cell r="AW1" t="str">
            <v>交付決定後の留意点交付決定後の留意点</v>
          </cell>
          <cell r="AX1" t="str">
            <v>交付決定後の留意点次回検査実施予定日</v>
          </cell>
          <cell r="AY1" t="str">
            <v>事業実施場所①都道府県</v>
          </cell>
          <cell r="AZ1" t="str">
            <v>事業実施場所①市区郡町村</v>
          </cell>
          <cell r="BA1" t="str">
            <v>事業実施場所①字番地建物名</v>
          </cell>
          <cell r="BB1" t="str">
            <v>事業実施場所②都道府県</v>
          </cell>
          <cell r="BC1" t="str">
            <v>事業実施場所②市区郡町村</v>
          </cell>
          <cell r="BD1" t="str">
            <v>事業実施場所②字番地建物名</v>
          </cell>
          <cell r="BE1" t="str">
            <v>事業実施場所③都道府県</v>
          </cell>
          <cell r="BF1" t="str">
            <v>事業実施場所③市区郡町村</v>
          </cell>
          <cell r="BG1" t="str">
            <v>事業実施場所③字番地建物名</v>
          </cell>
          <cell r="BH1" t="str">
            <v>事業実施場所④都道府県</v>
          </cell>
          <cell r="BI1" t="str">
            <v>事業実施場所④市区郡町村</v>
          </cell>
          <cell r="BJ1" t="str">
            <v>事業実施場所④字番地建物名</v>
          </cell>
          <cell r="BK1" t="str">
            <v>事業実施場所⑤都道府県</v>
          </cell>
          <cell r="BL1" t="str">
            <v>事業実施場所⑤市区郡町村</v>
          </cell>
          <cell r="BM1" t="str">
            <v>事業実施場所⑤字番地建物名</v>
          </cell>
          <cell r="BN1" t="str">
            <v>事業実施場所⑥都道府県</v>
          </cell>
          <cell r="BO1" t="str">
            <v>事業実施場所⑥市区郡町村</v>
          </cell>
          <cell r="BP1" t="str">
            <v>事業実施場所⑥字番地建物名</v>
          </cell>
          <cell r="BQ1" t="str">
            <v>計画変更①変更日</v>
          </cell>
          <cell r="BR1" t="str">
            <v>計画変更①提出書類</v>
          </cell>
          <cell r="BS1" t="str">
            <v>計画変更①変更内容</v>
          </cell>
          <cell r="BT1" t="str">
            <v>計画変更②変更日</v>
          </cell>
          <cell r="BU1" t="str">
            <v>計画変更②提出書類</v>
          </cell>
          <cell r="BV1" t="str">
            <v>計画変更②変更内容</v>
          </cell>
          <cell r="BW1" t="str">
            <v>計画変更③変更日</v>
          </cell>
          <cell r="BX1" t="str">
            <v>計画変更③提出書類</v>
          </cell>
          <cell r="BY1" t="str">
            <v>計画変更③変更内容</v>
          </cell>
          <cell r="BZ1" t="str">
            <v>計画変更④変更日</v>
          </cell>
          <cell r="CA1" t="str">
            <v>計画変更④提出書類</v>
          </cell>
          <cell r="CB1" t="str">
            <v>計画変更④変更内容</v>
          </cell>
          <cell r="CC1" t="str">
            <v>計画変更⑤変更日</v>
          </cell>
          <cell r="CD1" t="str">
            <v>計画変更⑤提出書類</v>
          </cell>
          <cell r="CE1" t="str">
            <v>計画変更⑤変更内容</v>
          </cell>
          <cell r="CF1" t="str">
            <v>中間検査①実施日</v>
          </cell>
          <cell r="CG1" t="str">
            <v>中間検査①実施場所</v>
          </cell>
          <cell r="CH1" t="str">
            <v>中間検査①担当①</v>
          </cell>
          <cell r="CI1" t="str">
            <v>中間検査①担当②</v>
          </cell>
          <cell r="CJ1" t="str">
            <v>中間検査①同行者①</v>
          </cell>
          <cell r="CK1" t="str">
            <v>中間検査①同行者②</v>
          </cell>
          <cell r="CL1" t="str">
            <v>中間検査①指示・確認内容</v>
          </cell>
          <cell r="CM1" t="str">
            <v>中間検査①備考</v>
          </cell>
          <cell r="CN1" t="str">
            <v>中間検査②実施日</v>
          </cell>
          <cell r="CO1" t="str">
            <v>中間検査②実施場所</v>
          </cell>
          <cell r="CP1" t="str">
            <v>中間検査②担当①</v>
          </cell>
          <cell r="CQ1" t="str">
            <v>中間検査②担当②</v>
          </cell>
          <cell r="CR1" t="str">
            <v>中間検査②同行者①</v>
          </cell>
          <cell r="CS1" t="str">
            <v>中間検査②同行者②</v>
          </cell>
          <cell r="CT1" t="str">
            <v>中間検査②指示・確認内容</v>
          </cell>
          <cell r="CU1" t="str">
            <v>中間検査②備考</v>
          </cell>
          <cell r="CV1" t="str">
            <v>中間検査③実施日</v>
          </cell>
          <cell r="CW1" t="str">
            <v>中間検査③実施場所</v>
          </cell>
          <cell r="CX1" t="str">
            <v>中間検査③担当①</v>
          </cell>
          <cell r="CY1" t="str">
            <v>中間検査③担当②</v>
          </cell>
          <cell r="CZ1" t="str">
            <v>中間検査③同行者①</v>
          </cell>
          <cell r="DA1" t="str">
            <v>中間検査③同行者②</v>
          </cell>
          <cell r="DB1" t="str">
            <v>中間検査③指示・確認内容</v>
          </cell>
          <cell r="DC1" t="str">
            <v>中間検査③備考</v>
          </cell>
          <cell r="DD1" t="str">
            <v>中間検査④実施日</v>
          </cell>
          <cell r="DE1" t="str">
            <v>中間検査④実施場所</v>
          </cell>
          <cell r="DF1" t="str">
            <v>中間検査④担当①</v>
          </cell>
          <cell r="DG1" t="str">
            <v>中間検査④担当②</v>
          </cell>
          <cell r="DH1" t="str">
            <v>中間検査④同行者①</v>
          </cell>
          <cell r="DI1" t="str">
            <v>中間検査④同行者②</v>
          </cell>
          <cell r="DJ1" t="str">
            <v>中間検査④指示・確認内容</v>
          </cell>
          <cell r="DK1" t="str">
            <v>中間検査④備考</v>
          </cell>
          <cell r="DL1" t="str">
            <v>確定検査①実施日</v>
          </cell>
          <cell r="DM1" t="str">
            <v>確定検査①実施場所</v>
          </cell>
          <cell r="DN1" t="str">
            <v>確定検査①担当①</v>
          </cell>
          <cell r="DO1" t="str">
            <v>確定検査①担当②</v>
          </cell>
          <cell r="DP1" t="str">
            <v>確定検査①同行者①</v>
          </cell>
          <cell r="DQ1" t="str">
            <v>確定検査①同行者②</v>
          </cell>
          <cell r="DR1" t="str">
            <v>確定検査①指示・確認内容</v>
          </cell>
          <cell r="DS1" t="str">
            <v>確定検査①備考</v>
          </cell>
          <cell r="DT1" t="str">
            <v>確定検査②実施日</v>
          </cell>
          <cell r="DU1" t="str">
            <v>確定検査②実施場所</v>
          </cell>
          <cell r="DV1" t="str">
            <v>確定検査②担当①</v>
          </cell>
          <cell r="DW1" t="str">
            <v>確定検査②担当②</v>
          </cell>
          <cell r="DX1" t="str">
            <v>確定検査②同行者①</v>
          </cell>
          <cell r="DY1" t="str">
            <v>確定検査②同行者②</v>
          </cell>
          <cell r="DZ1" t="str">
            <v>確定検査②指示・確認内容</v>
          </cell>
          <cell r="EA1" t="str">
            <v>確定検査②備考</v>
          </cell>
          <cell r="EB1" t="str">
            <v>確定検査③実施日</v>
          </cell>
          <cell r="EC1" t="str">
            <v>確定検査③実施場所</v>
          </cell>
          <cell r="ED1" t="str">
            <v>確定検査③担当①</v>
          </cell>
          <cell r="EE1" t="str">
            <v>確定検査③担当②</v>
          </cell>
          <cell r="EF1" t="str">
            <v>確定検査③同行者①</v>
          </cell>
          <cell r="EG1" t="str">
            <v>確定検査③同行者②</v>
          </cell>
          <cell r="EH1" t="str">
            <v>確定検査③指示・確認内容</v>
          </cell>
          <cell r="EI1" t="str">
            <v>確定検査③備考</v>
          </cell>
          <cell r="EJ1" t="str">
            <v>確定検査④実施日</v>
          </cell>
          <cell r="EK1" t="str">
            <v>確定検査④実施場所</v>
          </cell>
          <cell r="EL1" t="str">
            <v>確定検査④担当①</v>
          </cell>
          <cell r="EM1" t="str">
            <v>確定検査④担当②</v>
          </cell>
          <cell r="EN1" t="str">
            <v>確定検査④同行者①</v>
          </cell>
          <cell r="EO1" t="str">
            <v>確定検査④同行者②</v>
          </cell>
          <cell r="EP1" t="str">
            <v>確定検査④指示・確認内容</v>
          </cell>
          <cell r="EQ1" t="str">
            <v>確定検査④備考</v>
          </cell>
          <cell r="ER1" t="str">
            <v>事業取りやめ事業取りやめ</v>
          </cell>
          <cell r="ES1" t="str">
            <v>作業列事業実施場所①</v>
          </cell>
          <cell r="ET1" t="str">
            <v>作業列事業実施場所②</v>
          </cell>
          <cell r="EU1" t="str">
            <v>作業列事業実施場所③</v>
          </cell>
          <cell r="EV1" t="str">
            <v>作業列事業実施場所④</v>
          </cell>
          <cell r="EW1" t="str">
            <v>作業列事業実施場所⑤</v>
          </cell>
          <cell r="EX1" t="str">
            <v>作業列事業実施場所⑥</v>
          </cell>
          <cell r="EY1" t="str">
            <v>作業列事業実施場所（まとめ）</v>
          </cell>
          <cell r="EZ1" t="str">
            <v>作業列計画変更（まとめ）</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2 自動車の中核部品またはその材料</v>
          </cell>
          <cell r="I5" t="str">
            <v>エンジン又はその部品・材料</v>
          </cell>
          <cell r="J5" t="str">
            <v>大企業</v>
          </cell>
          <cell r="K5" t="str">
            <v>中間</v>
          </cell>
          <cell r="L5" t="str">
            <v>梶野</v>
          </cell>
          <cell r="M5" t="str">
            <v>化学課</v>
          </cell>
          <cell r="N5" t="str">
            <v>関東</v>
          </cell>
          <cell r="O5" t="str">
            <v>藤倉ゴム工業株式会社</v>
          </cell>
          <cell r="P5" t="str">
            <v>取締役</v>
          </cell>
          <cell r="Q5" t="str">
            <v>経営企画室長</v>
          </cell>
          <cell r="R5" t="str">
            <v>植松　克夫</v>
          </cell>
          <cell r="S5" t="str">
            <v>03-3527-8397</v>
          </cell>
          <cell r="T5" t="str">
            <v>uematsuk@fc.fujikura.co.jp</v>
          </cell>
          <cell r="U5">
            <v>1350063</v>
          </cell>
          <cell r="V5" t="str">
            <v>東京都江東区有明3-5-7  ＴＯＣ有明イーストタワー１０階</v>
          </cell>
          <cell r="W5" t="str">
            <v>取締役社長</v>
          </cell>
          <cell r="X5" t="str">
            <v>中 光好</v>
          </cell>
          <cell r="Y5" t="str">
            <v/>
          </cell>
          <cell r="Z5" t="str">
            <v/>
          </cell>
          <cell r="AA5" t="str">
            <v/>
          </cell>
          <cell r="AC5">
            <v>946915000</v>
          </cell>
          <cell r="AD5">
            <v>0.33333333333333331</v>
          </cell>
          <cell r="AE5">
            <v>315638333</v>
          </cell>
          <cell r="AF5" t="str">
            <v/>
          </cell>
          <cell r="AG5" t="str">
            <v/>
          </cell>
          <cell r="AH5" t="str">
            <v/>
          </cell>
          <cell r="AI5" t="str">
            <v/>
          </cell>
          <cell r="AJ5" t="str">
            <v/>
          </cell>
          <cell r="AK5">
            <v>0.33333333333333331</v>
          </cell>
          <cell r="AL5" t="str">
            <v/>
          </cell>
          <cell r="AM5" t="str">
            <v/>
          </cell>
          <cell r="AN5">
            <v>41158</v>
          </cell>
          <cell r="AO5" t="str">
            <v/>
          </cell>
          <cell r="AP5" t="str">
            <v/>
          </cell>
          <cell r="AQ5" t="str">
            <v>・雇用の計画大きく変更、24年度は雇用マイナス？
・カーボン系の製品も作りたいとの打診あり。かなり交付決定も遅れているので、まずは現行の計画で交付決定を済ませてから、と伝える</v>
          </cell>
          <cell r="AR5" t="str">
            <v>中間</v>
          </cell>
          <cell r="AS5" t="str">
            <v/>
          </cell>
          <cell r="AT5" t="str">
            <v/>
          </cell>
          <cell r="AU5" t="str">
            <v/>
          </cell>
          <cell r="AV5" t="str">
            <v/>
          </cell>
          <cell r="AW5" t="str">
            <v/>
          </cell>
          <cell r="AX5" t="str">
            <v/>
          </cell>
          <cell r="AY5" t="str">
            <v>埼玉県</v>
          </cell>
          <cell r="AZ5" t="str">
            <v>加須市</v>
          </cell>
          <cell r="BA5" t="str">
            <v>新利根1丁目4 番4</v>
          </cell>
          <cell r="BC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埼玉県加須市新利根1丁目4 番4</v>
          </cell>
          <cell r="ET5" t="str">
            <v/>
          </cell>
          <cell r="EU5" t="str">
            <v/>
          </cell>
          <cell r="EV5" t="str">
            <v/>
          </cell>
          <cell r="EW5" t="str">
            <v/>
          </cell>
          <cell r="EX5" t="str">
            <v/>
          </cell>
          <cell r="EY5" t="str">
            <v>埼玉県加須市新利根1丁目4 番4</v>
          </cell>
          <cell r="EZ5" t="str">
            <v>なし</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1 グリーンイノベーション／エネルギー産業</v>
          </cell>
          <cell r="I6" t="str">
            <v>蓄電地又はその部品</v>
          </cell>
          <cell r="J6" t="str">
            <v>大企業</v>
          </cell>
          <cell r="K6" t="str">
            <v>米山</v>
          </cell>
          <cell r="L6" t="str">
            <v>高本</v>
          </cell>
          <cell r="M6" t="str">
            <v>自動車課</v>
          </cell>
          <cell r="N6" t="str">
            <v>関東</v>
          </cell>
          <cell r="O6" t="str">
            <v>オートモーティブエナジーサプライ株式会社</v>
          </cell>
          <cell r="P6" t="str">
            <v>Project推進部</v>
          </cell>
          <cell r="Q6" t="str">
            <v>シニアマネージャー</v>
          </cell>
          <cell r="R6" t="str">
            <v>水原　義孝</v>
          </cell>
          <cell r="S6" t="str">
            <v>046-291-4005</v>
          </cell>
          <cell r="T6" t="str">
            <v>mihara-y@eco-aesc.com</v>
          </cell>
          <cell r="U6">
            <v>2520012</v>
          </cell>
          <cell r="V6" t="str">
            <v xml:space="preserve">神奈川県座間市広野台二丁目10番１号 </v>
          </cell>
          <cell r="W6" t="str">
            <v>代表取締役社長</v>
          </cell>
          <cell r="X6" t="str">
            <v>松本　昌一</v>
          </cell>
          <cell r="Y6" t="str">
            <v/>
          </cell>
          <cell r="Z6" t="str">
            <v/>
          </cell>
          <cell r="AA6" t="str">
            <v/>
          </cell>
          <cell r="AC6">
            <v>1039772000</v>
          </cell>
          <cell r="AD6">
            <v>0.16666666666666666</v>
          </cell>
          <cell r="AE6">
            <v>173295333</v>
          </cell>
          <cell r="AF6" t="str">
            <v/>
          </cell>
          <cell r="AG6" t="str">
            <v/>
          </cell>
          <cell r="AH6" t="str">
            <v/>
          </cell>
          <cell r="AI6" t="str">
            <v/>
          </cell>
          <cell r="AJ6" t="str">
            <v/>
          </cell>
          <cell r="AK6">
            <v>0.16666666666666666</v>
          </cell>
          <cell r="AL6" t="str">
            <v/>
          </cell>
          <cell r="AM6" t="str">
            <v/>
          </cell>
          <cell r="AN6">
            <v>41011</v>
          </cell>
          <cell r="AO6" t="str">
            <v/>
          </cell>
          <cell r="AP6" t="str">
            <v/>
          </cell>
          <cell r="AQ6" t="str">
            <v/>
          </cell>
          <cell r="AR6" t="str">
            <v/>
          </cell>
          <cell r="AS6" t="str">
            <v/>
          </cell>
          <cell r="AT6" t="str">
            <v/>
          </cell>
          <cell r="AU6" t="str">
            <v/>
          </cell>
          <cell r="AV6" t="str">
            <v/>
          </cell>
          <cell r="AW6" t="str">
            <v/>
          </cell>
          <cell r="AX6" t="str">
            <v/>
          </cell>
          <cell r="AY6" t="str">
            <v>神奈川県</v>
          </cell>
          <cell r="AZ6" t="str">
            <v>座間市</v>
          </cell>
          <cell r="BA6" t="str">
            <v>広野台二丁目10番1号</v>
          </cell>
          <cell r="BC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神奈川県座間市広野台二丁目10番1号</v>
          </cell>
          <cell r="ET6" t="str">
            <v/>
          </cell>
          <cell r="EU6" t="str">
            <v/>
          </cell>
          <cell r="EV6" t="str">
            <v/>
          </cell>
          <cell r="EW6" t="str">
            <v/>
          </cell>
          <cell r="EX6" t="str">
            <v/>
          </cell>
          <cell r="EY6" t="str">
            <v>神奈川県座間市広野台二丁目10番1号</v>
          </cell>
          <cell r="EZ6" t="str">
            <v>なし</v>
          </cell>
        </row>
        <row r="7">
          <cell r="A7" t="str">
            <v>60000</v>
          </cell>
          <cell r="B7">
            <v>6</v>
          </cell>
          <cell r="C7">
            <v>0</v>
          </cell>
          <cell r="D7" t="str">
            <v>A</v>
          </cell>
          <cell r="E7" t="str">
            <v>一次</v>
          </cell>
          <cell r="F7" t="str">
            <v>株式会社リコー</v>
          </cell>
          <cell r="G7" t="str">
            <v>重合トナーの製造設備の導入</v>
          </cell>
          <cell r="H7" t="str">
            <v>1 電子機器の中核部品またはその材料</v>
          </cell>
          <cell r="I7" t="str">
            <v>その他の電子機器の中核部品・材料</v>
          </cell>
          <cell r="J7" t="str">
            <v>大企業</v>
          </cell>
          <cell r="K7" t="str">
            <v>梶野</v>
          </cell>
          <cell r="L7" t="str">
            <v>中間</v>
          </cell>
          <cell r="M7" t="str">
            <v>情通課</v>
          </cell>
          <cell r="N7" t="str">
            <v>東北</v>
          </cell>
          <cell r="O7" t="str">
            <v>株式会社リコー</v>
          </cell>
          <cell r="P7" t="str">
            <v>生産事業本部 RS 事業部 事業企画室</v>
          </cell>
          <cell r="Q7" t="str">
            <v>副室長</v>
          </cell>
          <cell r="R7" t="str">
            <v>辻 高史</v>
          </cell>
          <cell r="S7" t="str">
            <v/>
          </cell>
          <cell r="T7" t="str">
            <v>takashi.tsuji@nts.ricoh.co.jp</v>
          </cell>
          <cell r="U7">
            <v>9891695</v>
          </cell>
          <cell r="V7" t="str">
            <v xml:space="preserve">宮城県柴田郡柴田町中名生神明堂3‐1 </v>
          </cell>
          <cell r="W7" t="str">
            <v>代表取締役　社長執行役員</v>
          </cell>
          <cell r="X7" t="str">
            <v>近藤 史朗</v>
          </cell>
          <cell r="Y7" t="str">
            <v/>
          </cell>
          <cell r="Z7" t="str">
            <v/>
          </cell>
          <cell r="AA7" t="str">
            <v/>
          </cell>
          <cell r="AC7">
            <v>9342900000</v>
          </cell>
          <cell r="AD7">
            <v>0.33333333333333331</v>
          </cell>
          <cell r="AE7">
            <v>3114300000</v>
          </cell>
          <cell r="AF7">
            <v>40940</v>
          </cell>
          <cell r="AG7">
            <v>41425</v>
          </cell>
          <cell r="AH7" t="str">
            <v/>
          </cell>
          <cell r="AI7">
            <v>9342900000</v>
          </cell>
          <cell r="AJ7">
            <v>9342900000</v>
          </cell>
          <cell r="AK7">
            <v>0.33333333333333331</v>
          </cell>
          <cell r="AL7">
            <v>3114300000</v>
          </cell>
          <cell r="AM7">
            <v>40969</v>
          </cell>
          <cell r="AN7">
            <v>40997</v>
          </cell>
          <cell r="AO7">
            <v>41062</v>
          </cell>
          <cell r="AP7" t="str">
            <v>不要</v>
          </cell>
          <cell r="AQ7" t="str">
            <v>（6/26）㈱リコーから東北リコー㈱に生産委託がなされている（確認済み）ため、㈱リコーの財務状況に基づいて収益納付不要と判断。</v>
          </cell>
          <cell r="AR7" t="str">
            <v>梶野</v>
          </cell>
          <cell r="AS7" t="str">
            <v>中間</v>
          </cell>
          <cell r="AT7">
            <v>41086</v>
          </cell>
          <cell r="AU7">
            <v>41088</v>
          </cell>
          <cell r="AV7">
            <v>41088</v>
          </cell>
          <cell r="AW7" t="str">
            <v/>
          </cell>
          <cell r="AX7" t="str">
            <v/>
          </cell>
          <cell r="AY7" t="str">
            <v>宮城県</v>
          </cell>
          <cell r="AZ7" t="str">
            <v>柴田郡</v>
          </cell>
          <cell r="BA7" t="str">
            <v>柴田町神明堂3-1</v>
          </cell>
          <cell r="BC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宮城県柴田郡柴田町神明堂3-1</v>
          </cell>
          <cell r="ET7" t="str">
            <v/>
          </cell>
          <cell r="EU7" t="str">
            <v/>
          </cell>
          <cell r="EV7" t="str">
            <v/>
          </cell>
          <cell r="EW7" t="str">
            <v/>
          </cell>
          <cell r="EX7" t="str">
            <v/>
          </cell>
          <cell r="EY7" t="str">
            <v>宮城県柴田郡柴田町神明堂3-1</v>
          </cell>
          <cell r="EZ7" t="str">
            <v>なし</v>
          </cell>
        </row>
        <row r="8">
          <cell r="A8" t="str">
            <v>60001</v>
          </cell>
          <cell r="B8">
            <v>6</v>
          </cell>
          <cell r="C8">
            <v>1</v>
          </cell>
          <cell r="D8" t="str">
            <v>A</v>
          </cell>
          <cell r="E8" t="str">
            <v>一次</v>
          </cell>
          <cell r="F8" t="str">
            <v>東北リコー株式会社</v>
          </cell>
          <cell r="G8" t="str">
            <v>重合トナーの製造設備の導入</v>
          </cell>
          <cell r="H8" t="str">
            <v>1 電子機器の中核部品またはその材料</v>
          </cell>
          <cell r="I8" t="str">
            <v>その他の電子機器の中核部品・材料</v>
          </cell>
          <cell r="J8" t="str">
            <v>大企業</v>
          </cell>
          <cell r="K8" t="str">
            <v>梶野</v>
          </cell>
          <cell r="L8" t="str">
            <v>中間</v>
          </cell>
          <cell r="M8" t="str">
            <v>情通課</v>
          </cell>
          <cell r="N8" t="str">
            <v>東北</v>
          </cell>
          <cell r="O8" t="str">
            <v>東北リコー株式会社</v>
          </cell>
          <cell r="P8" t="str">
            <v>経営企画本部
経営企画本部 経営企画室</v>
          </cell>
          <cell r="Q8" t="str">
            <v>本部長
室長</v>
          </cell>
          <cell r="R8" t="str">
            <v>吉野 透
村上　宏幸</v>
          </cell>
          <cell r="S8" t="str">
            <v>0224-58-3882
0224-58-1615</v>
          </cell>
          <cell r="T8" t="str">
            <v>toru.yoshino@tohoku.ricoh.co.jp
hiroyuki.murakami@tohoku.ricoh.co.jp</v>
          </cell>
          <cell r="U8">
            <v>4100004</v>
          </cell>
          <cell r="V8" t="str">
            <v xml:space="preserve">静岡県沼津市本田町16-1 </v>
          </cell>
          <cell r="W8" t="str">
            <v>代表取締役　社長執行役員</v>
          </cell>
          <cell r="X8" t="str">
            <v>敦賀 博</v>
          </cell>
          <cell r="Y8" t="str">
            <v/>
          </cell>
          <cell r="Z8" t="str">
            <v/>
          </cell>
          <cell r="AA8" t="str">
            <v/>
          </cell>
          <cell r="AC8">
            <v>9342900000</v>
          </cell>
          <cell r="AD8">
            <v>0.33333333333333331</v>
          </cell>
          <cell r="AE8">
            <v>3114300000</v>
          </cell>
          <cell r="AF8">
            <v>40940</v>
          </cell>
          <cell r="AG8">
            <v>41425</v>
          </cell>
          <cell r="AH8" t="str">
            <v/>
          </cell>
          <cell r="AI8">
            <v>9342900000</v>
          </cell>
          <cell r="AJ8">
            <v>9342900000</v>
          </cell>
          <cell r="AK8">
            <v>0.33333333333333331</v>
          </cell>
          <cell r="AL8">
            <v>3114300000</v>
          </cell>
          <cell r="AM8">
            <v>40969</v>
          </cell>
          <cell r="AN8">
            <v>40997</v>
          </cell>
          <cell r="AO8">
            <v>41062</v>
          </cell>
          <cell r="AP8" t="str">
            <v>不要</v>
          </cell>
          <cell r="AQ8" t="str">
            <v>（6/26）㈱リコーから東北リコー㈱に生産委託がなされている（確認済み）ため、㈱リコーの財務状況に基づいて収益納付不要と判断。</v>
          </cell>
          <cell r="AR8" t="str">
            <v>梶野</v>
          </cell>
          <cell r="AS8" t="str">
            <v>中間</v>
          </cell>
          <cell r="AT8">
            <v>41086</v>
          </cell>
          <cell r="AU8">
            <v>41088</v>
          </cell>
          <cell r="AV8">
            <v>41088</v>
          </cell>
          <cell r="AW8" t="str">
            <v/>
          </cell>
          <cell r="AX8" t="str">
            <v/>
          </cell>
          <cell r="AY8" t="str">
            <v>宮城県</v>
          </cell>
          <cell r="AZ8" t="str">
            <v>柴田郡</v>
          </cell>
          <cell r="BA8" t="str">
            <v>柴田町神明堂3-1</v>
          </cell>
          <cell r="BC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宮城県柴田郡柴田町神明堂3-1</v>
          </cell>
          <cell r="ET8" t="str">
            <v/>
          </cell>
          <cell r="EU8" t="str">
            <v/>
          </cell>
          <cell r="EV8" t="str">
            <v/>
          </cell>
          <cell r="EW8" t="str">
            <v/>
          </cell>
          <cell r="EX8" t="str">
            <v/>
          </cell>
          <cell r="EY8" t="str">
            <v>宮城県柴田郡柴田町神明堂3-1</v>
          </cell>
          <cell r="EZ8" t="str">
            <v>なし</v>
          </cell>
        </row>
        <row r="9">
          <cell r="A9" t="str">
            <v>70000</v>
          </cell>
          <cell r="B9">
            <v>7</v>
          </cell>
          <cell r="C9">
            <v>0</v>
          </cell>
          <cell r="D9" t="str">
            <v>A</v>
          </cell>
          <cell r="E9" t="str">
            <v>一次</v>
          </cell>
          <cell r="F9" t="str">
            <v>昭和電工株式会社</v>
          </cell>
          <cell r="G9" t="str">
            <v>パワー半導体SiCウェハ事業</v>
          </cell>
          <cell r="H9" t="str">
            <v>1 電子機器の中核部品またはその材料</v>
          </cell>
          <cell r="I9" t="str">
            <v>半導体又はその材料</v>
          </cell>
          <cell r="J9" t="str">
            <v>大企業</v>
          </cell>
          <cell r="K9" t="str">
            <v>梶野</v>
          </cell>
          <cell r="L9" t="str">
            <v>中間</v>
          </cell>
          <cell r="M9" t="str">
            <v>非鉄課</v>
          </cell>
          <cell r="N9" t="str">
            <v/>
          </cell>
          <cell r="O9" t="str">
            <v>昭和電工株式会社　秩父事業所内</v>
          </cell>
          <cell r="P9" t="str">
            <v>研究開発センター（秩父）</v>
          </cell>
          <cell r="Q9" t="str">
            <v>リーダー</v>
          </cell>
          <cell r="R9" t="str">
            <v>佐藤 貴幸</v>
          </cell>
          <cell r="S9" t="str">
            <v>0494-23-6112</v>
          </cell>
          <cell r="T9" t="str">
            <v>Takayuki_Sato@sdk.co.jp</v>
          </cell>
          <cell r="U9">
            <v>3691871</v>
          </cell>
          <cell r="V9" t="str">
            <v xml:space="preserve">埼玉県秩父市下影森１５０５  </v>
          </cell>
          <cell r="W9" t="str">
            <v>代表取締役社長</v>
          </cell>
          <cell r="X9" t="str">
            <v>市川 秀夫</v>
          </cell>
          <cell r="Y9">
            <v>40940</v>
          </cell>
          <cell r="Z9">
            <v>41729</v>
          </cell>
          <cell r="AA9" t="str">
            <v/>
          </cell>
          <cell r="AC9">
            <v>4130000000</v>
          </cell>
          <cell r="AD9">
            <v>0.16666666666666666</v>
          </cell>
          <cell r="AE9">
            <v>688333333</v>
          </cell>
          <cell r="AF9">
            <v>40940</v>
          </cell>
          <cell r="AG9">
            <v>41729</v>
          </cell>
          <cell r="AH9" t="str">
            <v/>
          </cell>
          <cell r="AI9">
            <v>4130000000</v>
          </cell>
          <cell r="AJ9">
            <v>4130000000</v>
          </cell>
          <cell r="AK9">
            <v>0.16666666666666666</v>
          </cell>
          <cell r="AL9">
            <v>688333333</v>
          </cell>
          <cell r="AM9">
            <v>40955</v>
          </cell>
          <cell r="AN9">
            <v>40956</v>
          </cell>
          <cell r="AO9" t="str">
            <v/>
          </cell>
          <cell r="AP9" t="str">
            <v>不要</v>
          </cell>
          <cell r="AQ9" t="str">
            <v/>
          </cell>
          <cell r="AR9" t="str">
            <v>中間</v>
          </cell>
          <cell r="AS9" t="str">
            <v>梶野</v>
          </cell>
          <cell r="AT9">
            <v>40963</v>
          </cell>
          <cell r="AU9">
            <v>40966</v>
          </cell>
          <cell r="AV9">
            <v>40969</v>
          </cell>
          <cell r="AW9" t="str">
            <v/>
          </cell>
          <cell r="AX9" t="str">
            <v/>
          </cell>
          <cell r="AY9" t="str">
            <v>埼玉県</v>
          </cell>
          <cell r="AZ9" t="str">
            <v>秩父市</v>
          </cell>
          <cell r="BA9" t="str">
            <v>下影森1505</v>
          </cell>
          <cell r="BB9" t="str">
            <v>滋賀県</v>
          </cell>
          <cell r="BC9" t="str">
            <v>彦根市</v>
          </cell>
          <cell r="BD9" t="str">
            <v>清崎町60</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埼玉県秩父市下影森1505</v>
          </cell>
          <cell r="ET9" t="str">
            <v>滋賀県彦根市清崎町60</v>
          </cell>
          <cell r="EU9" t="str">
            <v/>
          </cell>
          <cell r="EV9" t="str">
            <v/>
          </cell>
          <cell r="EW9" t="str">
            <v/>
          </cell>
          <cell r="EX9" t="str">
            <v/>
          </cell>
          <cell r="EY9" t="str">
            <v>埼玉県秩父市下影森1505
滋賀県彦根市清崎町60</v>
          </cell>
          <cell r="EZ9" t="str">
            <v>なし</v>
          </cell>
        </row>
        <row r="10">
          <cell r="A10" t="str">
            <v>80000</v>
          </cell>
          <cell r="B10">
            <v>8</v>
          </cell>
          <cell r="C10">
            <v>0</v>
          </cell>
          <cell r="D10" t="str">
            <v>B</v>
          </cell>
          <cell r="E10" t="str">
            <v>一次</v>
          </cell>
          <cell r="F10" t="str">
            <v>パナソニック株式会社</v>
          </cell>
          <cell r="G10" t="str">
            <v>新規ディスプレイ用デバイスの量産</v>
          </cell>
          <cell r="H10" t="str">
            <v>1 グリーンイノベーション／エネルギー産業</v>
          </cell>
          <cell r="I10" t="str">
            <v>省エネルギー型情報機器又は関連部品</v>
          </cell>
          <cell r="J10" t="str">
            <v>大企業</v>
          </cell>
          <cell r="K10" t="str">
            <v>高本</v>
          </cell>
          <cell r="L10" t="str">
            <v>米山</v>
          </cell>
          <cell r="M10" t="str">
            <v>情通課</v>
          </cell>
          <cell r="N10" t="str">
            <v>近畿</v>
          </cell>
          <cell r="O10" t="str">
            <v>パナソニック株式会社</v>
          </cell>
          <cell r="P10" t="str">
            <v>OLED事業推進部</v>
          </cell>
          <cell r="Q10" t="str">
            <v>室長</v>
          </cell>
          <cell r="R10" t="str">
            <v>牧田　篤哉</v>
          </cell>
          <cell r="S10" t="str">
            <v>050-3787-7355</v>
          </cell>
          <cell r="T10" t="str">
            <v>makita.atsuya@jp.panasonic.com</v>
          </cell>
          <cell r="U10">
            <v>5710044</v>
          </cell>
          <cell r="V10" t="str">
            <v xml:space="preserve">大阪府門真市松生町1番15号 </v>
          </cell>
          <cell r="W10" t="str">
            <v>代表取締役専務</v>
          </cell>
          <cell r="X10" t="str">
            <v>津賀　一宏</v>
          </cell>
          <cell r="Y10">
            <v>41000</v>
          </cell>
          <cell r="Z10">
            <v>41729</v>
          </cell>
          <cell r="AA10" t="str">
            <v/>
          </cell>
          <cell r="AC10">
            <v>29836000000</v>
          </cell>
          <cell r="AD10">
            <v>0.16666666666666666</v>
          </cell>
          <cell r="AE10">
            <v>4972666666</v>
          </cell>
          <cell r="AF10">
            <v>41000</v>
          </cell>
          <cell r="AG10">
            <v>41729</v>
          </cell>
          <cell r="AH10" t="str">
            <v/>
          </cell>
          <cell r="AI10">
            <v>57737595000</v>
          </cell>
          <cell r="AJ10">
            <v>29033000000</v>
          </cell>
          <cell r="AK10">
            <v>0.16666666666666666</v>
          </cell>
          <cell r="AL10">
            <v>4838833332</v>
          </cell>
          <cell r="AM10">
            <v>40994</v>
          </cell>
          <cell r="AN10">
            <v>40977</v>
          </cell>
          <cell r="AO10" t="str">
            <v/>
          </cell>
          <cell r="AP10" t="str">
            <v>不要</v>
          </cell>
          <cell r="AQ10" t="str">
            <v>公募申請時より約8億円減額。（2012/4/27METI確認済）</v>
          </cell>
          <cell r="AR10" t="str">
            <v>高本</v>
          </cell>
          <cell r="AS10" t="str">
            <v>米山</v>
          </cell>
          <cell r="AT10">
            <v>41012</v>
          </cell>
          <cell r="AU10">
            <v>41015</v>
          </cell>
          <cell r="AV10">
            <v>41031</v>
          </cell>
          <cell r="AW10" t="str">
            <v/>
          </cell>
          <cell r="AX10" t="str">
            <v/>
          </cell>
          <cell r="AY10" t="str">
            <v>兵庫県</v>
          </cell>
          <cell r="AZ10" t="str">
            <v>姫路市</v>
          </cell>
          <cell r="BA10" t="str">
            <v>飾磨区妻鹿日田町1番6号</v>
          </cell>
          <cell r="BC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兵庫県姫路市飾磨区妻鹿日田町1番6号</v>
          </cell>
          <cell r="ET10" t="str">
            <v/>
          </cell>
          <cell r="EU10" t="str">
            <v/>
          </cell>
          <cell r="EV10" t="str">
            <v/>
          </cell>
          <cell r="EW10" t="str">
            <v/>
          </cell>
          <cell r="EX10" t="str">
            <v/>
          </cell>
          <cell r="EY10" t="str">
            <v>兵庫県姫路市飾磨区妻鹿日田町1番6号</v>
          </cell>
          <cell r="EZ10" t="str">
            <v>なし</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2 自動車の中核部品またはその材料</v>
          </cell>
          <cell r="I11" t="str">
            <v>排ガス装置及び車体・内装品又はその材料</v>
          </cell>
          <cell r="J11" t="str">
            <v>大企業</v>
          </cell>
          <cell r="K11" t="str">
            <v>中間</v>
          </cell>
          <cell r="L11" t="str">
            <v>梶野</v>
          </cell>
          <cell r="M11" t="str">
            <v>繊維課</v>
          </cell>
          <cell r="N11" t="str">
            <v>近畿</v>
          </cell>
          <cell r="O11" t="str">
            <v>セーレン株式会社</v>
          </cell>
          <cell r="P11" t="str">
            <v>ビスコテックス部門</v>
          </cell>
          <cell r="Q11" t="str">
            <v>企画業務部　課長　</v>
          </cell>
          <cell r="R11" t="str">
            <v>大嶋雄二</v>
          </cell>
          <cell r="S11" t="str">
            <v>0776-82-7000</v>
          </cell>
          <cell r="T11" t="str">
            <v>ohshima@tpf.co.jp</v>
          </cell>
          <cell r="U11">
            <v>9130036</v>
          </cell>
          <cell r="V11" t="str">
            <v xml:space="preserve">福井県坂井市三国町米納津48-113-2 </v>
          </cell>
          <cell r="W11" t="str">
            <v>代表取締役会長 兼 社長</v>
          </cell>
          <cell r="X11" t="str">
            <v>川田 達男</v>
          </cell>
          <cell r="Y11">
            <v>40909</v>
          </cell>
          <cell r="Z11">
            <v>41729</v>
          </cell>
          <cell r="AA11" t="str">
            <v/>
          </cell>
          <cell r="AC11">
            <v>1164000000</v>
          </cell>
          <cell r="AD11">
            <v>0.33333333333333331</v>
          </cell>
          <cell r="AE11">
            <v>388000000</v>
          </cell>
          <cell r="AF11">
            <v>40909</v>
          </cell>
          <cell r="AG11">
            <v>41729</v>
          </cell>
          <cell r="AH11" t="str">
            <v/>
          </cell>
          <cell r="AI11">
            <v>1164000000</v>
          </cell>
          <cell r="AJ11">
            <v>1164000000</v>
          </cell>
          <cell r="AK11">
            <v>0.33333333333333331</v>
          </cell>
          <cell r="AL11">
            <v>387999997</v>
          </cell>
          <cell r="AM11">
            <v>40956</v>
          </cell>
          <cell r="AN11">
            <v>40960</v>
          </cell>
          <cell r="AO11" t="str">
            <v/>
          </cell>
          <cell r="AP11" t="str">
            <v>不要</v>
          </cell>
          <cell r="AQ11" t="str">
            <v/>
          </cell>
          <cell r="AR11" t="str">
            <v>梶野</v>
          </cell>
          <cell r="AS11" t="str">
            <v>中間</v>
          </cell>
          <cell r="AT11">
            <v>40963</v>
          </cell>
          <cell r="AU11">
            <v>40966</v>
          </cell>
          <cell r="AV11">
            <v>40969</v>
          </cell>
          <cell r="AW11" t="str">
            <v/>
          </cell>
          <cell r="AX11" t="str">
            <v/>
          </cell>
          <cell r="AY11" t="str">
            <v>福井県</v>
          </cell>
          <cell r="AZ11" t="str">
            <v>坂井市</v>
          </cell>
          <cell r="BA11" t="str">
            <v>三国町米納津48-113-2</v>
          </cell>
          <cell r="BB11" t="str">
            <v>福井県</v>
          </cell>
          <cell r="BC11" t="str">
            <v>福井市</v>
          </cell>
          <cell r="BD11" t="str">
            <v>二日市町18-1</v>
          </cell>
          <cell r="BE11" t="str">
            <v>福井県</v>
          </cell>
          <cell r="BF11" t="str">
            <v>福井市</v>
          </cell>
          <cell r="BG11" t="str">
            <v>毛矢1丁目10-1</v>
          </cell>
          <cell r="BQ11">
            <v>40998</v>
          </cell>
          <cell r="BR11" t="str">
            <v/>
          </cell>
          <cell r="BS11" t="str">
            <v>生産設備の一部の設置場所変更</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福井県坂井市三国町米納津48-113-2</v>
          </cell>
          <cell r="ET11" t="str">
            <v>福井県福井市二日市町18-1</v>
          </cell>
          <cell r="EU11" t="str">
            <v>福井県福井市毛矢1丁目10-1</v>
          </cell>
          <cell r="EV11" t="str">
            <v/>
          </cell>
          <cell r="EW11" t="str">
            <v/>
          </cell>
          <cell r="EX11" t="str">
            <v/>
          </cell>
          <cell r="EY11" t="str">
            <v>福井県坂井市三国町米納津48-113-2
福井県福井市二日市町18-1
福井県福井市毛矢1丁目10-1</v>
          </cell>
          <cell r="EZ11" t="str">
            <v>（平成24年03月30日）生産設備の一部の設置場所変更</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1 電子機器の中核部品またはその材料</v>
          </cell>
          <cell r="I12" t="str">
            <v>キャパシタ又はその材料</v>
          </cell>
          <cell r="J12" t="str">
            <v>中小企業</v>
          </cell>
          <cell r="K12" t="str">
            <v>梶野</v>
          </cell>
          <cell r="L12" t="str">
            <v>中間</v>
          </cell>
          <cell r="M12" t="str">
            <v>化学課</v>
          </cell>
          <cell r="N12" t="str">
            <v>近畿</v>
          </cell>
          <cell r="O12" t="str">
            <v>岡村製油株式会社</v>
          </cell>
          <cell r="P12" t="str">
            <v>取締役</v>
          </cell>
          <cell r="Q12" t="str">
            <v>製造部長</v>
          </cell>
          <cell r="R12" t="str">
            <v>井上　清美</v>
          </cell>
          <cell r="S12" t="str">
            <v>072-971-3781</v>
          </cell>
          <cell r="T12" t="str">
            <v>inoue@okamura-seiyu.co.jp</v>
          </cell>
          <cell r="U12">
            <v>5820004</v>
          </cell>
          <cell r="V12" t="str">
            <v xml:space="preserve">大阪府柏原市河原町４番５号 </v>
          </cell>
          <cell r="W12" t="str">
            <v>代表取締役</v>
          </cell>
          <cell r="X12" t="str">
            <v>岡村　博光</v>
          </cell>
          <cell r="Y12">
            <v>40969</v>
          </cell>
          <cell r="Z12">
            <v>41729</v>
          </cell>
          <cell r="AA12" t="str">
            <v/>
          </cell>
          <cell r="AC12">
            <v>1575000000</v>
          </cell>
          <cell r="AD12">
            <v>0.33333333333333331</v>
          </cell>
          <cell r="AE12">
            <v>525000000</v>
          </cell>
          <cell r="AF12">
            <v>40969</v>
          </cell>
          <cell r="AG12">
            <v>41729</v>
          </cell>
          <cell r="AH12" t="str">
            <v/>
          </cell>
          <cell r="AI12">
            <v>2167000000</v>
          </cell>
          <cell r="AJ12">
            <v>1575000000</v>
          </cell>
          <cell r="AK12">
            <v>0.33333333333333331</v>
          </cell>
          <cell r="AL12">
            <v>525000000</v>
          </cell>
          <cell r="AM12">
            <v>40956</v>
          </cell>
          <cell r="AN12">
            <v>40959</v>
          </cell>
          <cell r="AO12">
            <v>40965</v>
          </cell>
          <cell r="AP12" t="str">
            <v>要</v>
          </cell>
          <cell r="AQ12" t="str">
            <v/>
          </cell>
          <cell r="AR12" t="str">
            <v>梶野</v>
          </cell>
          <cell r="AS12" t="str">
            <v>中間</v>
          </cell>
          <cell r="AT12">
            <v>40963</v>
          </cell>
          <cell r="AU12">
            <v>40966</v>
          </cell>
          <cell r="AV12">
            <v>40969</v>
          </cell>
          <cell r="AW12" t="str">
            <v/>
          </cell>
          <cell r="AX12" t="str">
            <v/>
          </cell>
          <cell r="AY12" t="str">
            <v>和歌山県</v>
          </cell>
          <cell r="AZ12" t="str">
            <v>橋本市</v>
          </cell>
          <cell r="BA12" t="str">
            <v>紀ノ光台3丁目Ｇ6街区</v>
          </cell>
          <cell r="BC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和歌山県橋本市紀ノ光台3丁目Ｇ6街区</v>
          </cell>
          <cell r="ET12" t="str">
            <v/>
          </cell>
          <cell r="EU12" t="str">
            <v/>
          </cell>
          <cell r="EV12" t="str">
            <v/>
          </cell>
          <cell r="EW12" t="str">
            <v/>
          </cell>
          <cell r="EX12" t="str">
            <v/>
          </cell>
          <cell r="EY12" t="str">
            <v>和歌山県橋本市紀ノ光台3丁目Ｇ6街区</v>
          </cell>
          <cell r="EZ12" t="str">
            <v>なし</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1 電子機器の中核部品またはその材料</v>
          </cell>
          <cell r="I13" t="str">
            <v>キャパシタ又はその材料</v>
          </cell>
          <cell r="J13" t="str">
            <v>大企業</v>
          </cell>
          <cell r="K13" t="str">
            <v>梶野</v>
          </cell>
          <cell r="L13" t="str">
            <v>中間</v>
          </cell>
          <cell r="M13" t="str">
            <v>紙業課</v>
          </cell>
          <cell r="N13" t="str">
            <v>近畿</v>
          </cell>
          <cell r="O13" t="str">
            <v>デュポン帝人アドバンスドペーパー株式会社</v>
          </cell>
          <cell r="P13" t="str">
            <v>戦略企画</v>
          </cell>
          <cell r="Q13" t="str">
            <v>担当部長</v>
          </cell>
          <cell r="R13" t="str">
            <v>西川 満</v>
          </cell>
          <cell r="S13" t="str">
            <v>03-5521-2807</v>
          </cell>
          <cell r="T13" t="str">
            <v>mitsuru.nishikawa@jpn.dupont.com</v>
          </cell>
          <cell r="U13">
            <v>1006111</v>
          </cell>
          <cell r="V13" t="str">
            <v xml:space="preserve">東京都千代田区永田町２－１１－１ </v>
          </cell>
          <cell r="W13" t="str">
            <v>代表取締役社長</v>
          </cell>
          <cell r="X13" t="str">
            <v>山本 安信</v>
          </cell>
          <cell r="Y13">
            <v>40877</v>
          </cell>
          <cell r="Z13">
            <v>41305</v>
          </cell>
          <cell r="AA13" t="str">
            <v/>
          </cell>
          <cell r="AC13">
            <v>735000000</v>
          </cell>
          <cell r="AD13">
            <v>0.16666666666666666</v>
          </cell>
          <cell r="AE13">
            <v>122500000</v>
          </cell>
          <cell r="AF13">
            <v>40877</v>
          </cell>
          <cell r="AG13">
            <v>41305</v>
          </cell>
          <cell r="AH13" t="str">
            <v/>
          </cell>
          <cell r="AI13">
            <v>829000000</v>
          </cell>
          <cell r="AJ13">
            <v>705000000</v>
          </cell>
          <cell r="AK13">
            <v>0.16666666666666666</v>
          </cell>
          <cell r="AL13">
            <v>117500000</v>
          </cell>
          <cell r="AM13">
            <v>40980</v>
          </cell>
          <cell r="AN13">
            <v>40963</v>
          </cell>
          <cell r="AO13">
            <v>40994</v>
          </cell>
          <cell r="AP13" t="str">
            <v>要</v>
          </cell>
          <cell r="AQ13" t="str">
            <v>日本製紙パピリアに生産委託のため、共同申請に変更。</v>
          </cell>
          <cell r="AR13" t="str">
            <v>中間</v>
          </cell>
          <cell r="AS13" t="str">
            <v>中間</v>
          </cell>
          <cell r="AT13">
            <v>41001</v>
          </cell>
          <cell r="AU13">
            <v>41002</v>
          </cell>
          <cell r="AV13">
            <v>41003</v>
          </cell>
          <cell r="AW13" t="str">
            <v/>
          </cell>
          <cell r="AX13" t="str">
            <v/>
          </cell>
          <cell r="AY13" t="str">
            <v>大阪府</v>
          </cell>
          <cell r="AZ13" t="str">
            <v>吹田市</v>
          </cell>
          <cell r="BA13" t="str">
            <v>東御旅町11-46</v>
          </cell>
          <cell r="BC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大阪府吹田市東御旅町11-46</v>
          </cell>
          <cell r="ET13" t="str">
            <v/>
          </cell>
          <cell r="EU13" t="str">
            <v/>
          </cell>
          <cell r="EV13" t="str">
            <v/>
          </cell>
          <cell r="EW13" t="str">
            <v/>
          </cell>
          <cell r="EX13" t="str">
            <v/>
          </cell>
          <cell r="EY13" t="str">
            <v>大阪府吹田市東御旅町11-46</v>
          </cell>
          <cell r="EZ13" t="str">
            <v>なし</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1 電子機器の中核部品またはその材料</v>
          </cell>
          <cell r="I14" t="str">
            <v>キャパシタ又はその材料</v>
          </cell>
          <cell r="J14" t="str">
            <v>大企業</v>
          </cell>
          <cell r="K14" t="str">
            <v>梶野</v>
          </cell>
          <cell r="L14" t="str">
            <v>中間</v>
          </cell>
          <cell r="M14" t="str">
            <v>紙業課</v>
          </cell>
          <cell r="N14" t="str">
            <v>近畿</v>
          </cell>
          <cell r="O14" t="str">
            <v/>
          </cell>
          <cell r="P14" t="str">
            <v/>
          </cell>
          <cell r="Q14" t="str">
            <v/>
          </cell>
          <cell r="R14" t="str">
            <v/>
          </cell>
          <cell r="S14" t="str">
            <v/>
          </cell>
          <cell r="T14" t="str">
            <v/>
          </cell>
          <cell r="U14" t="str">
            <v/>
          </cell>
          <cell r="V14" t="str">
            <v/>
          </cell>
          <cell r="W14" t="str">
            <v>代表取締役社長</v>
          </cell>
          <cell r="X14" t="str">
            <v>平川　昌宏</v>
          </cell>
          <cell r="Y14">
            <v>40877</v>
          </cell>
          <cell r="Z14">
            <v>41305</v>
          </cell>
          <cell r="AA14" t="str">
            <v/>
          </cell>
          <cell r="AC14">
            <v>735000000</v>
          </cell>
          <cell r="AD14">
            <v>0.16666666666666666</v>
          </cell>
          <cell r="AE14">
            <v>122500000</v>
          </cell>
          <cell r="AF14">
            <v>40877</v>
          </cell>
          <cell r="AG14">
            <v>41305</v>
          </cell>
          <cell r="AH14" t="str">
            <v/>
          </cell>
          <cell r="AI14">
            <v>829000000</v>
          </cell>
          <cell r="AJ14">
            <v>705000000</v>
          </cell>
          <cell r="AK14">
            <v>0.16666666666666666</v>
          </cell>
          <cell r="AL14">
            <v>117500000</v>
          </cell>
          <cell r="AM14">
            <v>40980</v>
          </cell>
          <cell r="AN14">
            <v>40963</v>
          </cell>
          <cell r="AO14">
            <v>40994</v>
          </cell>
          <cell r="AP14" t="str">
            <v>要</v>
          </cell>
          <cell r="AQ14" t="str">
            <v>日本製紙パピリアに生産委託のため、共同申請に変更。</v>
          </cell>
          <cell r="AR14" t="str">
            <v>中間</v>
          </cell>
          <cell r="AS14" t="str">
            <v>中間</v>
          </cell>
          <cell r="AT14">
            <v>41001</v>
          </cell>
          <cell r="AU14">
            <v>41002</v>
          </cell>
          <cell r="AV14">
            <v>41003</v>
          </cell>
          <cell r="AW14" t="str">
            <v/>
          </cell>
          <cell r="AX14" t="str">
            <v/>
          </cell>
          <cell r="AY14" t="str">
            <v>大阪府</v>
          </cell>
          <cell r="AZ14" t="str">
            <v>吹田市</v>
          </cell>
          <cell r="BA14" t="str">
            <v>東御旅町11-46</v>
          </cell>
          <cell r="BC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大阪府吹田市東御旅町11-46</v>
          </cell>
          <cell r="ET14" t="str">
            <v/>
          </cell>
          <cell r="EU14" t="str">
            <v/>
          </cell>
          <cell r="EV14" t="str">
            <v/>
          </cell>
          <cell r="EW14" t="str">
            <v/>
          </cell>
          <cell r="EX14" t="str">
            <v/>
          </cell>
          <cell r="EY14" t="str">
            <v>大阪府吹田市東御旅町11-46</v>
          </cell>
          <cell r="EZ14" t="str">
            <v>なし</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5 機能性化学品</v>
          </cell>
          <cell r="I15" t="str">
            <v>その他の機能性化学品</v>
          </cell>
          <cell r="J15" t="str">
            <v>中小企業</v>
          </cell>
          <cell r="K15" t="str">
            <v>栗生澤</v>
          </cell>
          <cell r="L15" t="str">
            <v>宮田</v>
          </cell>
          <cell r="M15" t="str">
            <v>化学課</v>
          </cell>
          <cell r="N15" t="str">
            <v>関東</v>
          </cell>
          <cell r="O15" t="str">
            <v>富山薬品工業株式会社</v>
          </cell>
          <cell r="P15" t="str">
            <v/>
          </cell>
          <cell r="Q15" t="str">
            <v>資材部長</v>
          </cell>
          <cell r="R15" t="str">
            <v>鴇　英明</v>
          </cell>
          <cell r="S15" t="str">
            <v>03-3242-5149</v>
          </cell>
          <cell r="T15" t="str">
            <v>toki@tomypure.co.jp</v>
          </cell>
          <cell r="U15">
            <v>1030023</v>
          </cell>
          <cell r="V15" t="str">
            <v>東京都中央区日本橋本町1-2-6  共同ビル（本町）</v>
          </cell>
          <cell r="W15" t="str">
            <v>代表取締役社長</v>
          </cell>
          <cell r="X15" t="str">
            <v>加山　信弘</v>
          </cell>
          <cell r="Y15" t="str">
            <v/>
          </cell>
          <cell r="Z15" t="str">
            <v/>
          </cell>
          <cell r="AA15" t="str">
            <v/>
          </cell>
          <cell r="AC15">
            <v>3980000000</v>
          </cell>
          <cell r="AD15">
            <v>0.5</v>
          </cell>
          <cell r="AE15">
            <v>1990000000</v>
          </cell>
          <cell r="AF15">
            <v>40904</v>
          </cell>
          <cell r="AG15">
            <v>41364</v>
          </cell>
          <cell r="AH15" t="str">
            <v/>
          </cell>
          <cell r="AI15">
            <v>5160300000</v>
          </cell>
          <cell r="AJ15">
            <v>3980000000</v>
          </cell>
          <cell r="AK15">
            <v>0.5</v>
          </cell>
          <cell r="AL15">
            <v>1990000000</v>
          </cell>
          <cell r="AM15" t="str">
            <v/>
          </cell>
          <cell r="AN15">
            <v>41037</v>
          </cell>
          <cell r="AO15">
            <v>41151</v>
          </cell>
          <cell r="AP15" t="str">
            <v>要</v>
          </cell>
          <cell r="AQ15" t="str">
            <v/>
          </cell>
          <cell r="AR15" t="str">
            <v>栗生澤</v>
          </cell>
          <cell r="AS15" t="str">
            <v>宮田</v>
          </cell>
          <cell r="AT15" t="str">
            <v/>
          </cell>
          <cell r="AU15" t="str">
            <v/>
          </cell>
          <cell r="AV15" t="str">
            <v/>
          </cell>
          <cell r="AW15" t="str">
            <v/>
          </cell>
          <cell r="AX15" t="str">
            <v/>
          </cell>
          <cell r="AY15" t="str">
            <v>茨城県</v>
          </cell>
          <cell r="AZ15" t="str">
            <v>神栖市</v>
          </cell>
          <cell r="BA15" t="str">
            <v>砂山14-2</v>
          </cell>
          <cell r="BC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茨城県神栖市砂山14-2</v>
          </cell>
          <cell r="ET15" t="str">
            <v/>
          </cell>
          <cell r="EU15" t="str">
            <v/>
          </cell>
          <cell r="EV15" t="str">
            <v/>
          </cell>
          <cell r="EW15" t="str">
            <v/>
          </cell>
          <cell r="EX15" t="str">
            <v/>
          </cell>
          <cell r="EY15" t="str">
            <v>茨城県神栖市砂山14-2</v>
          </cell>
          <cell r="EZ15" t="str">
            <v>なし</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1 グリーンイノベーション／エネルギー産業</v>
          </cell>
          <cell r="I16" t="str">
            <v>エコカー又はその部品</v>
          </cell>
          <cell r="J16" t="str">
            <v>中小企業</v>
          </cell>
          <cell r="K16" t="str">
            <v>高本</v>
          </cell>
          <cell r="L16" t="str">
            <v>米山</v>
          </cell>
          <cell r="M16" t="str">
            <v>非鉄課</v>
          </cell>
          <cell r="N16" t="str">
            <v>近畿</v>
          </cell>
          <cell r="O16" t="str">
            <v>旭鍍金工業株式会社</v>
          </cell>
          <cell r="P16" t="str">
            <v>経営企画部</v>
          </cell>
          <cell r="Q16" t="str">
            <v>次長</v>
          </cell>
          <cell r="R16" t="str">
            <v>三品　一幸</v>
          </cell>
          <cell r="S16" t="str">
            <v>06-6951-1831</v>
          </cell>
          <cell r="T16" t="str">
            <v>misina@asahi-plating.co.jp</v>
          </cell>
          <cell r="U16">
            <v>5350022</v>
          </cell>
          <cell r="V16" t="str">
            <v xml:space="preserve">大阪府大阪市旭区新森4丁目5-16 </v>
          </cell>
          <cell r="W16" t="str">
            <v>代表取締役</v>
          </cell>
          <cell r="X16" t="str">
            <v>上田　泰久</v>
          </cell>
          <cell r="Y16">
            <v>40969</v>
          </cell>
          <cell r="Z16">
            <v>41152</v>
          </cell>
          <cell r="AA16" t="str">
            <v/>
          </cell>
          <cell r="AC16">
            <v>207360000</v>
          </cell>
          <cell r="AD16">
            <v>0.25</v>
          </cell>
          <cell r="AE16">
            <v>51840000</v>
          </cell>
          <cell r="AF16">
            <v>40969</v>
          </cell>
          <cell r="AG16">
            <v>41152</v>
          </cell>
          <cell r="AH16" t="str">
            <v/>
          </cell>
          <cell r="AI16">
            <v>219986200</v>
          </cell>
          <cell r="AJ16">
            <v>207360000</v>
          </cell>
          <cell r="AK16">
            <v>0.25</v>
          </cell>
          <cell r="AL16">
            <v>51840000</v>
          </cell>
          <cell r="AM16">
            <v>40969</v>
          </cell>
          <cell r="AN16">
            <v>40973</v>
          </cell>
          <cell r="AO16" t="str">
            <v>○</v>
          </cell>
          <cell r="AP16" t="str">
            <v>不要</v>
          </cell>
          <cell r="AQ16" t="str">
            <v/>
          </cell>
          <cell r="AR16" t="str">
            <v>高本</v>
          </cell>
          <cell r="AS16" t="str">
            <v>米山</v>
          </cell>
          <cell r="AT16">
            <v>40990</v>
          </cell>
          <cell r="AU16">
            <v>40991</v>
          </cell>
          <cell r="AV16">
            <v>40994</v>
          </cell>
          <cell r="AW16" t="str">
            <v/>
          </cell>
          <cell r="AX16" t="str">
            <v/>
          </cell>
          <cell r="AY16" t="str">
            <v>大阪府</v>
          </cell>
          <cell r="AZ16" t="str">
            <v>大阪市旭区</v>
          </cell>
          <cell r="BA16" t="str">
            <v>新森4丁目5-16</v>
          </cell>
          <cell r="BC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大阪府大阪市旭区新森4丁目5-16</v>
          </cell>
          <cell r="ET16" t="str">
            <v/>
          </cell>
          <cell r="EU16" t="str">
            <v/>
          </cell>
          <cell r="EV16" t="str">
            <v/>
          </cell>
          <cell r="EW16" t="str">
            <v/>
          </cell>
          <cell r="EX16" t="str">
            <v/>
          </cell>
          <cell r="EY16" t="str">
            <v>大阪府大阪市旭区新森4丁目5-16</v>
          </cell>
          <cell r="EZ16" t="str">
            <v>なし</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4 金属加工製品</v>
          </cell>
          <cell r="I17" t="str">
            <v>その他の金属製品</v>
          </cell>
          <cell r="J17" t="str">
            <v>大企業</v>
          </cell>
          <cell r="K17" t="str">
            <v>栗生澤</v>
          </cell>
          <cell r="L17" t="str">
            <v>宮田</v>
          </cell>
          <cell r="M17" t="str">
            <v>非鉄課</v>
          </cell>
          <cell r="N17" t="str">
            <v>九州</v>
          </cell>
          <cell r="O17" t="str">
            <v>東邦チタニウム株式会社</v>
          </cell>
          <cell r="P17" t="str">
            <v>統括部
北九州事業所　総務部</v>
          </cell>
          <cell r="Q17" t="str">
            <v>ｲﾝｺﾞｯﾄ技術部長
-</v>
          </cell>
          <cell r="R17" t="str">
            <v>滝 千博
住吉　祐哉</v>
          </cell>
          <cell r="S17" t="str">
            <v>0467-87-2855
093-771-7553</v>
          </cell>
          <cell r="T17" t="str">
            <v>ktaki@toho-titanium.co.jp
ysumiyoshi@toho-titanium.co.jp</v>
          </cell>
          <cell r="U17">
            <v>2538510</v>
          </cell>
          <cell r="V17" t="str">
            <v xml:space="preserve">神奈川県茅ケ崎市茅ヶ崎3－3－5 </v>
          </cell>
          <cell r="W17" t="str">
            <v>代表取締役社長</v>
          </cell>
          <cell r="X17" t="str">
            <v>久留嶋 毅</v>
          </cell>
          <cell r="Y17">
            <v>40969</v>
          </cell>
          <cell r="Z17">
            <v>41729</v>
          </cell>
          <cell r="AA17" t="str">
            <v/>
          </cell>
          <cell r="AC17">
            <v>5900000000</v>
          </cell>
          <cell r="AD17">
            <v>0.33333333333333331</v>
          </cell>
          <cell r="AE17">
            <v>1966666666</v>
          </cell>
          <cell r="AF17">
            <v>40969</v>
          </cell>
          <cell r="AG17">
            <v>41729</v>
          </cell>
          <cell r="AH17" t="str">
            <v/>
          </cell>
          <cell r="AI17">
            <v>6100000000</v>
          </cell>
          <cell r="AJ17">
            <v>5900000000</v>
          </cell>
          <cell r="AK17">
            <v>0.33333333333333331</v>
          </cell>
          <cell r="AL17">
            <v>1966666666</v>
          </cell>
          <cell r="AM17">
            <v>40962</v>
          </cell>
          <cell r="AN17">
            <v>40960</v>
          </cell>
          <cell r="AO17">
            <v>40967</v>
          </cell>
          <cell r="AP17" t="str">
            <v>不要</v>
          </cell>
          <cell r="AQ17" t="str">
            <v/>
          </cell>
          <cell r="AR17" t="str">
            <v>宮田</v>
          </cell>
          <cell r="AS17" t="str">
            <v>栗生澤</v>
          </cell>
          <cell r="AT17">
            <v>40974</v>
          </cell>
          <cell r="AU17">
            <v>40975</v>
          </cell>
          <cell r="AV17">
            <v>40976</v>
          </cell>
          <cell r="AW17" t="str">
            <v/>
          </cell>
          <cell r="AX17" t="str">
            <v/>
          </cell>
          <cell r="AY17" t="str">
            <v>福岡県</v>
          </cell>
          <cell r="AZ17" t="str">
            <v>北九州市</v>
          </cell>
          <cell r="BA17" t="str">
            <v>八幡東区前田西洞岡2-3</v>
          </cell>
          <cell r="BC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福岡県北九州市八幡東区前田西洞岡2-3</v>
          </cell>
          <cell r="ET17" t="str">
            <v/>
          </cell>
          <cell r="EU17" t="str">
            <v/>
          </cell>
          <cell r="EV17" t="str">
            <v/>
          </cell>
          <cell r="EW17" t="str">
            <v/>
          </cell>
          <cell r="EX17" t="str">
            <v/>
          </cell>
          <cell r="EY17" t="str">
            <v>福岡県北九州市八幡東区前田西洞岡2-3</v>
          </cell>
          <cell r="EZ17" t="str">
            <v>なし</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1 電子機器の中核部品またはその材料</v>
          </cell>
          <cell r="I18" t="str">
            <v>水晶デバイス又はその材料</v>
          </cell>
          <cell r="J18" t="str">
            <v>大企業</v>
          </cell>
          <cell r="K18" t="str">
            <v>梶野</v>
          </cell>
          <cell r="L18" t="str">
            <v>中間</v>
          </cell>
          <cell r="M18" t="str">
            <v>非鉄課</v>
          </cell>
          <cell r="N18" t="str">
            <v>東北</v>
          </cell>
          <cell r="O18" t="str">
            <v>古川エヌ・デー・ケー株式会社</v>
          </cell>
          <cell r="P18" t="str">
            <v>管理部</v>
          </cell>
          <cell r="Q18" t="str">
            <v>次長</v>
          </cell>
          <cell r="R18" t="str">
            <v>渡辺 秀一</v>
          </cell>
          <cell r="S18" t="str">
            <v>0229-28-1611</v>
          </cell>
          <cell r="T18" t="str">
            <v>wshuichi@f.ndk.com</v>
          </cell>
          <cell r="U18">
            <v>9896233</v>
          </cell>
          <cell r="V18" t="str">
            <v xml:space="preserve">宮城県大崎市古川桜ノ目字新高谷地１６－１ </v>
          </cell>
          <cell r="W18" t="str">
            <v>代表取締役社長</v>
          </cell>
          <cell r="X18" t="str">
            <v>野邊地　明雄</v>
          </cell>
          <cell r="Y18">
            <v>40945</v>
          </cell>
          <cell r="Z18">
            <v>41090</v>
          </cell>
          <cell r="AA18" t="str">
            <v/>
          </cell>
          <cell r="AC18">
            <v>199782516</v>
          </cell>
          <cell r="AD18">
            <v>0.25</v>
          </cell>
          <cell r="AE18">
            <v>49945629</v>
          </cell>
          <cell r="AF18">
            <v>40945</v>
          </cell>
          <cell r="AG18">
            <v>41090</v>
          </cell>
          <cell r="AH18" t="str">
            <v/>
          </cell>
          <cell r="AI18">
            <v>200716600</v>
          </cell>
          <cell r="AJ18">
            <v>199782516</v>
          </cell>
          <cell r="AK18">
            <v>0.25</v>
          </cell>
          <cell r="AL18">
            <v>49945629</v>
          </cell>
          <cell r="AM18">
            <v>40976</v>
          </cell>
          <cell r="AN18">
            <v>40973</v>
          </cell>
          <cell r="AO18">
            <v>40977</v>
          </cell>
          <cell r="AP18" t="str">
            <v>不要</v>
          </cell>
          <cell r="AQ18" t="str">
            <v/>
          </cell>
          <cell r="AR18" t="str">
            <v>梶野</v>
          </cell>
          <cell r="AS18" t="str">
            <v>中間</v>
          </cell>
          <cell r="AT18">
            <v>40990</v>
          </cell>
          <cell r="AU18">
            <v>40991</v>
          </cell>
          <cell r="AV18">
            <v>40994</v>
          </cell>
          <cell r="AW18" t="str">
            <v/>
          </cell>
          <cell r="AX18" t="str">
            <v/>
          </cell>
          <cell r="AY18" t="str">
            <v>宮城県</v>
          </cell>
          <cell r="AZ18" t="str">
            <v>大崎市</v>
          </cell>
          <cell r="BA18" t="str">
            <v>古川桜ノ目字新高谷地364-1</v>
          </cell>
          <cell r="BC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宮城県大崎市古川桜ノ目字新高谷地364-1</v>
          </cell>
          <cell r="ET18" t="str">
            <v/>
          </cell>
          <cell r="EU18" t="str">
            <v/>
          </cell>
          <cell r="EV18" t="str">
            <v/>
          </cell>
          <cell r="EW18" t="str">
            <v/>
          </cell>
          <cell r="EX18" t="str">
            <v/>
          </cell>
          <cell r="EY18" t="str">
            <v>宮城県大崎市古川桜ノ目字新高谷地364-1</v>
          </cell>
          <cell r="EZ18" t="str">
            <v>なし</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1 電子機器の中核部品またはその材料</v>
          </cell>
          <cell r="I19" t="str">
            <v>半導体又はその材料</v>
          </cell>
          <cell r="J19" t="str">
            <v>中小企業</v>
          </cell>
          <cell r="K19" t="str">
            <v>梶野</v>
          </cell>
          <cell r="L19" t="str">
            <v>中間</v>
          </cell>
          <cell r="M19" t="str">
            <v>非鉄課</v>
          </cell>
          <cell r="N19" t="str">
            <v>関東</v>
          </cell>
          <cell r="O19" t="str">
            <v>株式会社オキサイド</v>
          </cell>
          <cell r="P19" t="str">
            <v/>
          </cell>
          <cell r="Q19" t="str">
            <v>取締役副社長</v>
          </cell>
          <cell r="R19" t="str">
            <v>山本　正幸</v>
          </cell>
          <cell r="S19" t="str">
            <v>0551-26-0022</v>
          </cell>
          <cell r="T19" t="str">
            <v>yamamoto@opt-oxide.com</v>
          </cell>
          <cell r="U19">
            <v>4080302</v>
          </cell>
          <cell r="V19" t="str">
            <v xml:space="preserve">山梨県北杜市武川町牧原1747-1 </v>
          </cell>
          <cell r="W19" t="str">
            <v>代表取締役社長</v>
          </cell>
          <cell r="X19" t="str">
            <v>吉川　保典</v>
          </cell>
          <cell r="Y19" t="str">
            <v/>
          </cell>
          <cell r="Z19" t="str">
            <v/>
          </cell>
          <cell r="AA19" t="str">
            <v/>
          </cell>
          <cell r="AC19">
            <v>675000000</v>
          </cell>
          <cell r="AD19">
            <v>0.5</v>
          </cell>
          <cell r="AE19">
            <v>337500000</v>
          </cell>
          <cell r="AF19">
            <v>41054</v>
          </cell>
          <cell r="AG19">
            <v>41729</v>
          </cell>
          <cell r="AH19" t="str">
            <v/>
          </cell>
          <cell r="AI19">
            <v>855000000</v>
          </cell>
          <cell r="AJ19">
            <v>675000000</v>
          </cell>
          <cell r="AK19">
            <v>0.5</v>
          </cell>
          <cell r="AL19">
            <v>337500000</v>
          </cell>
          <cell r="AM19">
            <v>41052</v>
          </cell>
          <cell r="AN19">
            <v>41053</v>
          </cell>
          <cell r="AO19">
            <v>41053</v>
          </cell>
          <cell r="AP19" t="str">
            <v>不要</v>
          </cell>
          <cell r="AQ19" t="str">
            <v>（5/17）一旦既存施設に機器設置し、新工場できたらそちらに移設したい、との連絡あり。それ自体は問題ないが、移設費用は対象外とお伝えし、了承いただいた。</v>
          </cell>
          <cell r="AR19" t="str">
            <v>梶野</v>
          </cell>
          <cell r="AS19" t="str">
            <v>中間</v>
          </cell>
          <cell r="AT19">
            <v>41086</v>
          </cell>
          <cell r="AU19">
            <v>41054</v>
          </cell>
          <cell r="AV19">
            <v>41088</v>
          </cell>
          <cell r="AW19" t="str">
            <v/>
          </cell>
          <cell r="AX19" t="str">
            <v/>
          </cell>
          <cell r="AY19" t="str">
            <v>山梨県</v>
          </cell>
          <cell r="AZ19" t="str">
            <v>北杜市</v>
          </cell>
          <cell r="BA19" t="str">
            <v>武川町牧原1747-1～10</v>
          </cell>
          <cell r="BC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山梨県北杜市武川町牧原1747-1～10</v>
          </cell>
          <cell r="ET19" t="str">
            <v/>
          </cell>
          <cell r="EU19" t="str">
            <v/>
          </cell>
          <cell r="EV19" t="str">
            <v/>
          </cell>
          <cell r="EW19" t="str">
            <v/>
          </cell>
          <cell r="EX19" t="str">
            <v/>
          </cell>
          <cell r="EY19" t="str">
            <v>山梨県北杜市武川町牧原1747-1～10</v>
          </cell>
          <cell r="EZ19" t="str">
            <v>なし</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1 グリーンイノベーション／エネルギー産業</v>
          </cell>
          <cell r="I20" t="str">
            <v>エコカー又はその部品</v>
          </cell>
          <cell r="J20" t="str">
            <v>大企業</v>
          </cell>
          <cell r="K20" t="str">
            <v>高本</v>
          </cell>
          <cell r="L20" t="str">
            <v>米山</v>
          </cell>
          <cell r="M20" t="str">
            <v>化学課</v>
          </cell>
          <cell r="N20" t="str">
            <v>近畿</v>
          </cell>
          <cell r="O20" t="str">
            <v>エイエフティー株式会社</v>
          </cell>
          <cell r="P20" t="str">
            <v/>
          </cell>
          <cell r="Q20" t="str">
            <v>代表取締役社長</v>
          </cell>
          <cell r="R20" t="str">
            <v>内平 博幸</v>
          </cell>
          <cell r="S20" t="str">
            <v>082-429-0721</v>
          </cell>
          <cell r="T20" t="str">
            <v>h-uchihira@daikyonishikawa.co.jp</v>
          </cell>
          <cell r="U20">
            <v>5202573</v>
          </cell>
          <cell r="V20" t="str">
            <v xml:space="preserve">滋賀県蒲生郡竜王町大字鏡2293 番地 </v>
          </cell>
          <cell r="W20" t="str">
            <v>代表取締役社長</v>
          </cell>
          <cell r="X20" t="str">
            <v>内平　博幸</v>
          </cell>
          <cell r="Y20">
            <v>40978</v>
          </cell>
          <cell r="Z20">
            <v>41485</v>
          </cell>
          <cell r="AA20" t="str">
            <v/>
          </cell>
          <cell r="AC20">
            <v>1855200000</v>
          </cell>
          <cell r="AD20">
            <v>0.16666666666666666</v>
          </cell>
          <cell r="AE20">
            <v>309200000</v>
          </cell>
          <cell r="AF20">
            <v>40978</v>
          </cell>
          <cell r="AG20">
            <v>41485</v>
          </cell>
          <cell r="AH20" t="str">
            <v/>
          </cell>
          <cell r="AI20">
            <v>2564700000</v>
          </cell>
          <cell r="AJ20">
            <v>1855200000</v>
          </cell>
          <cell r="AK20">
            <v>0.16666666666666666</v>
          </cell>
          <cell r="AL20">
            <v>309199998</v>
          </cell>
          <cell r="AM20">
            <v>40959</v>
          </cell>
          <cell r="AN20">
            <v>40961</v>
          </cell>
          <cell r="AO20" t="str">
            <v/>
          </cell>
          <cell r="AP20" t="str">
            <v>要</v>
          </cell>
          <cell r="AQ20" t="str">
            <v/>
          </cell>
          <cell r="AR20" t="str">
            <v>高本</v>
          </cell>
          <cell r="AS20" t="str">
            <v>米山</v>
          </cell>
          <cell r="AT20">
            <v>40966</v>
          </cell>
          <cell r="AU20">
            <v>40967</v>
          </cell>
          <cell r="AV20">
            <v>40969</v>
          </cell>
          <cell r="AW20" t="str">
            <v/>
          </cell>
          <cell r="AX20" t="str">
            <v/>
          </cell>
          <cell r="AY20" t="str">
            <v>滋賀県</v>
          </cell>
          <cell r="AZ20" t="str">
            <v>蒲生郡竜王町</v>
          </cell>
          <cell r="BA20" t="str">
            <v>大字鏡2293番地</v>
          </cell>
          <cell r="BC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
          </cell>
          <cell r="EJ20" t="str">
            <v/>
          </cell>
          <cell r="EK20" t="str">
            <v/>
          </cell>
          <cell r="EL20" t="str">
            <v/>
          </cell>
          <cell r="EM20" t="str">
            <v/>
          </cell>
          <cell r="EN20" t="str">
            <v/>
          </cell>
          <cell r="EO20" t="str">
            <v/>
          </cell>
          <cell r="EP20" t="str">
            <v/>
          </cell>
          <cell r="EQ20" t="str">
            <v/>
          </cell>
          <cell r="ER20" t="str">
            <v/>
          </cell>
          <cell r="ES20" t="str">
            <v>滋賀県蒲生郡竜王町大字鏡2293番地</v>
          </cell>
          <cell r="ET20" t="str">
            <v/>
          </cell>
          <cell r="EU20" t="str">
            <v/>
          </cell>
          <cell r="EV20" t="str">
            <v/>
          </cell>
          <cell r="EW20" t="str">
            <v/>
          </cell>
          <cell r="EX20" t="str">
            <v/>
          </cell>
          <cell r="EY20" t="str">
            <v>滋賀県蒲生郡竜王町大字鏡2293番地</v>
          </cell>
          <cell r="EZ20" t="str">
            <v>なし</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1 グリーンイノベーション／エネルギー産業</v>
          </cell>
          <cell r="I21" t="str">
            <v>蓄電地又はその部品</v>
          </cell>
          <cell r="J21" t="str">
            <v>中小企業</v>
          </cell>
          <cell r="K21" t="str">
            <v>高本</v>
          </cell>
          <cell r="L21" t="str">
            <v>米山</v>
          </cell>
          <cell r="M21" t="str">
            <v>化学課</v>
          </cell>
          <cell r="N21" t="str">
            <v>近畿</v>
          </cell>
          <cell r="O21" t="str">
            <v>淀川ヒューテック株式会社</v>
          </cell>
          <cell r="P21" t="str">
            <v/>
          </cell>
          <cell r="Q21" t="str">
            <v>取締役　生産本部長</v>
          </cell>
          <cell r="R21" t="str">
            <v>鳥居 博之</v>
          </cell>
          <cell r="S21" t="str">
            <v>0748-62-9900</v>
          </cell>
          <cell r="T21" t="str">
            <v>H.Torii@yodogawa.co.jp</v>
          </cell>
          <cell r="U21">
            <v>5640063</v>
          </cell>
          <cell r="V21" t="str">
            <v xml:space="preserve">大阪府吹田市江坂町２－４－８ </v>
          </cell>
          <cell r="W21" t="str">
            <v>代表取締役社長</v>
          </cell>
          <cell r="X21" t="str">
            <v>小川　克己</v>
          </cell>
          <cell r="Y21">
            <v>41000</v>
          </cell>
          <cell r="Z21">
            <v>41729</v>
          </cell>
          <cell r="AA21" t="str">
            <v/>
          </cell>
          <cell r="AC21">
            <v>409500000</v>
          </cell>
          <cell r="AD21">
            <v>0.25</v>
          </cell>
          <cell r="AE21">
            <v>102375000</v>
          </cell>
          <cell r="AF21">
            <v>41000</v>
          </cell>
          <cell r="AG21">
            <v>41729</v>
          </cell>
          <cell r="AH21" t="str">
            <v/>
          </cell>
          <cell r="AI21">
            <v>409500000</v>
          </cell>
          <cell r="AJ21">
            <v>409500000</v>
          </cell>
          <cell r="AK21">
            <v>0.25</v>
          </cell>
          <cell r="AL21">
            <v>102375000</v>
          </cell>
          <cell r="AM21">
            <v>40956</v>
          </cell>
          <cell r="AN21">
            <v>40956</v>
          </cell>
          <cell r="AO21">
            <v>40966</v>
          </cell>
          <cell r="AP21" t="str">
            <v>要</v>
          </cell>
          <cell r="AQ21" t="str">
            <v/>
          </cell>
          <cell r="AR21" t="str">
            <v>米山</v>
          </cell>
          <cell r="AS21" t="str">
            <v>高本</v>
          </cell>
          <cell r="AT21">
            <v>40966</v>
          </cell>
          <cell r="AU21">
            <v>40967</v>
          </cell>
          <cell r="AV21">
            <v>40969</v>
          </cell>
          <cell r="AW21" t="str">
            <v/>
          </cell>
          <cell r="AX21" t="str">
            <v/>
          </cell>
          <cell r="AY21" t="str">
            <v>滋賀県</v>
          </cell>
          <cell r="AZ21" t="str">
            <v>甲賀市</v>
          </cell>
          <cell r="BA21" t="str">
            <v>水口町ひのきヶ丘17-4</v>
          </cell>
          <cell r="BC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滋賀県甲賀市水口町ひのきヶ丘17-4</v>
          </cell>
          <cell r="ET21" t="str">
            <v/>
          </cell>
          <cell r="EU21" t="str">
            <v/>
          </cell>
          <cell r="EV21" t="str">
            <v/>
          </cell>
          <cell r="EW21" t="str">
            <v/>
          </cell>
          <cell r="EX21" t="str">
            <v/>
          </cell>
          <cell r="EY21" t="str">
            <v>滋賀県甲賀市水口町ひのきヶ丘17-4</v>
          </cell>
          <cell r="EZ21" t="str">
            <v>なし</v>
          </cell>
        </row>
        <row r="22">
          <cell r="A22" t="str">
            <v>270000</v>
          </cell>
          <cell r="B22">
            <v>27</v>
          </cell>
          <cell r="C22">
            <v>0</v>
          </cell>
          <cell r="D22" t="str">
            <v>A</v>
          </cell>
          <cell r="E22" t="str">
            <v>一次</v>
          </cell>
          <cell r="F22" t="str">
            <v>JX日鉱日石金属株式会社</v>
          </cell>
          <cell r="G22" t="str">
            <v>ITOスクラップ精製設備の設置</v>
          </cell>
          <cell r="H22" t="str">
            <v>4 金属加工製品</v>
          </cell>
          <cell r="I22" t="str">
            <v>省レアアース・代レアアース製品</v>
          </cell>
          <cell r="J22" t="str">
            <v>大企業</v>
          </cell>
          <cell r="K22" t="str">
            <v>栗生澤</v>
          </cell>
          <cell r="L22" t="str">
            <v>中田</v>
          </cell>
          <cell r="M22" t="str">
            <v>非鉄課</v>
          </cell>
          <cell r="N22" t="str">
            <v>関東</v>
          </cell>
          <cell r="O22" t="str">
            <v>JX日鉱日石金属株式会社</v>
          </cell>
          <cell r="P22" t="str">
            <v>経営企画部</v>
          </cell>
          <cell r="Q22" t="str">
            <v xml:space="preserve">主席参事 </v>
          </cell>
          <cell r="R22" t="str">
            <v>堂岡　芳隆</v>
          </cell>
          <cell r="S22" t="str">
            <v>03-5299-7020</v>
          </cell>
          <cell r="T22" t="str">
            <v>yoshitaka.dooka@nmm.jx-group.co.jp</v>
          </cell>
          <cell r="U22">
            <v>1000004</v>
          </cell>
          <cell r="V22" t="str">
            <v xml:space="preserve">東京都千代田区大手町二丁目６番３号 </v>
          </cell>
          <cell r="W22" t="str">
            <v>代表取締役社長</v>
          </cell>
          <cell r="X22" t="str">
            <v>岡田　昌徳</v>
          </cell>
          <cell r="Y22" t="str">
            <v/>
          </cell>
          <cell r="Z22" t="str">
            <v/>
          </cell>
          <cell r="AA22" t="str">
            <v/>
          </cell>
          <cell r="AC22">
            <v>148190000</v>
          </cell>
          <cell r="AD22">
            <v>0.16666666666666666</v>
          </cell>
          <cell r="AE22">
            <v>24698333</v>
          </cell>
          <cell r="AF22">
            <v>41043</v>
          </cell>
          <cell r="AG22">
            <v>41394</v>
          </cell>
          <cell r="AH22" t="str">
            <v/>
          </cell>
          <cell r="AI22">
            <v>204590000</v>
          </cell>
          <cell r="AJ22">
            <v>148190000</v>
          </cell>
          <cell r="AK22">
            <v>0.16666666666666666</v>
          </cell>
          <cell r="AL22">
            <v>24698332</v>
          </cell>
          <cell r="AM22">
            <v>41023</v>
          </cell>
          <cell r="AN22">
            <v>41023</v>
          </cell>
          <cell r="AO22" t="str">
            <v/>
          </cell>
          <cell r="AP22" t="str">
            <v>不要</v>
          </cell>
          <cell r="AQ22" t="str">
            <v>（5/22）申請書上は日鉱日石金属のデータが書かれているが、正しくはJXホールディングス（存続会社）であるべき。結果的に収益納付は不要。METI吉川様に確認済み。</v>
          </cell>
          <cell r="AR22" t="str">
            <v>栗生澤</v>
          </cell>
          <cell r="AS22" t="str">
            <v>中田</v>
          </cell>
          <cell r="AT22">
            <v>41054</v>
          </cell>
          <cell r="AU22">
            <v>41052</v>
          </cell>
          <cell r="AV22">
            <v>41061</v>
          </cell>
          <cell r="AW22" t="str">
            <v/>
          </cell>
          <cell r="AX22" t="str">
            <v/>
          </cell>
          <cell r="AY22" t="str">
            <v>茨城県</v>
          </cell>
          <cell r="AZ22" t="str">
            <v>北茨城市</v>
          </cell>
          <cell r="BA22" t="str">
            <v>華川町臼場187番4号</v>
          </cell>
          <cell r="BC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茨城県北茨城市華川町臼場187番4号</v>
          </cell>
          <cell r="ET22" t="str">
            <v/>
          </cell>
          <cell r="EU22" t="str">
            <v/>
          </cell>
          <cell r="EV22" t="str">
            <v/>
          </cell>
          <cell r="EW22" t="str">
            <v/>
          </cell>
          <cell r="EX22" t="str">
            <v/>
          </cell>
          <cell r="EY22" t="str">
            <v>茨城県北茨城市華川町臼場187番4号</v>
          </cell>
          <cell r="EZ22" t="str">
            <v>なし</v>
          </cell>
        </row>
        <row r="23">
          <cell r="A23" t="str">
            <v>280000</v>
          </cell>
          <cell r="B23">
            <v>28</v>
          </cell>
          <cell r="C23">
            <v>0</v>
          </cell>
          <cell r="D23" t="str">
            <v>A</v>
          </cell>
          <cell r="E23" t="str">
            <v>一次</v>
          </cell>
          <cell r="F23" t="str">
            <v>JX日鉱日石金属株式会社</v>
          </cell>
          <cell r="G23" t="str">
            <v>極薄電解銅箔の製造設備増強</v>
          </cell>
          <cell r="H23" t="str">
            <v>1 電子機器の中核部品またはその材料</v>
          </cell>
          <cell r="I23" t="str">
            <v>半導体又はその材料</v>
          </cell>
          <cell r="J23" t="str">
            <v>大企業</v>
          </cell>
          <cell r="K23" t="str">
            <v>梶野</v>
          </cell>
          <cell r="L23" t="str">
            <v>中間</v>
          </cell>
          <cell r="M23" t="str">
            <v>非鉄課</v>
          </cell>
          <cell r="N23" t="str">
            <v>関東</v>
          </cell>
          <cell r="O23" t="str">
            <v>JX日鉱日石金属株式会社</v>
          </cell>
          <cell r="P23" t="str">
            <v>経営企画部</v>
          </cell>
          <cell r="Q23" t="str">
            <v xml:space="preserve">主席参事 </v>
          </cell>
          <cell r="R23" t="str">
            <v>堂岡　芳隆</v>
          </cell>
          <cell r="S23" t="str">
            <v>03-5299-7020</v>
          </cell>
          <cell r="T23" t="str">
            <v>yoshitaka.dooka@nmm.jx-group.co.jp</v>
          </cell>
          <cell r="U23">
            <v>1000004</v>
          </cell>
          <cell r="V23" t="str">
            <v xml:space="preserve">東京都千代田区大手町二丁目６番３号 </v>
          </cell>
          <cell r="W23" t="str">
            <v>代表取締役社長</v>
          </cell>
          <cell r="X23" t="str">
            <v>岡田　昌徳</v>
          </cell>
          <cell r="Y23">
            <v>41000</v>
          </cell>
          <cell r="Z23">
            <v>41274</v>
          </cell>
          <cell r="AA23" t="str">
            <v/>
          </cell>
          <cell r="AC23">
            <v>633300000</v>
          </cell>
          <cell r="AD23">
            <v>0.33333333333333331</v>
          </cell>
          <cell r="AE23">
            <v>211100000</v>
          </cell>
          <cell r="AF23">
            <v>41000</v>
          </cell>
          <cell r="AG23">
            <v>41274</v>
          </cell>
          <cell r="AH23" t="str">
            <v/>
          </cell>
          <cell r="AI23">
            <v>684300000</v>
          </cell>
          <cell r="AJ23">
            <v>633300000</v>
          </cell>
          <cell r="AK23">
            <v>0.33333333333333331</v>
          </cell>
          <cell r="AL23">
            <v>211099997</v>
          </cell>
          <cell r="AM23">
            <v>40967</v>
          </cell>
          <cell r="AN23">
            <v>40967</v>
          </cell>
          <cell r="AO23">
            <v>40974</v>
          </cell>
          <cell r="AP23" t="str">
            <v>不要</v>
          </cell>
          <cell r="AQ23" t="str">
            <v/>
          </cell>
          <cell r="AR23" t="str">
            <v>梶野</v>
          </cell>
          <cell r="AS23" t="str">
            <v>中間</v>
          </cell>
          <cell r="AT23">
            <v>40976</v>
          </cell>
          <cell r="AU23">
            <v>40977</v>
          </cell>
          <cell r="AV23">
            <v>40983</v>
          </cell>
          <cell r="AW23" t="str">
            <v/>
          </cell>
          <cell r="AX23" t="str">
            <v/>
          </cell>
          <cell r="AY23" t="str">
            <v>茨城県</v>
          </cell>
          <cell r="AZ23" t="str">
            <v>日立市</v>
          </cell>
          <cell r="BA23" t="str">
            <v>白銀町三丁目3番1号</v>
          </cell>
          <cell r="BC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茨城県日立市白銀町三丁目3番1号</v>
          </cell>
          <cell r="ET23" t="str">
            <v/>
          </cell>
          <cell r="EU23" t="str">
            <v/>
          </cell>
          <cell r="EV23" t="str">
            <v/>
          </cell>
          <cell r="EW23" t="str">
            <v/>
          </cell>
          <cell r="EX23" t="str">
            <v/>
          </cell>
          <cell r="EY23" t="str">
            <v>茨城県日立市白銀町三丁目3番1号</v>
          </cell>
          <cell r="EZ23" t="str">
            <v>なし</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1 電子機器の中核部品またはその材料</v>
          </cell>
          <cell r="I24" t="str">
            <v>その他の電子機器の中核部品・材料</v>
          </cell>
          <cell r="J24" t="str">
            <v>大企業</v>
          </cell>
          <cell r="K24" t="str">
            <v>梶野</v>
          </cell>
          <cell r="L24" t="str">
            <v>中間</v>
          </cell>
          <cell r="M24" t="str">
            <v>非鉄課</v>
          </cell>
          <cell r="N24" t="str">
            <v>東北</v>
          </cell>
          <cell r="O24" t="str">
            <v>エプソンアトミックス株式会社</v>
          </cell>
          <cell r="P24" t="str">
            <v>取締役</v>
          </cell>
          <cell r="Q24" t="str">
            <v>粉末事業総括部長</v>
          </cell>
          <cell r="R24" t="str">
            <v>志村 辰裕</v>
          </cell>
          <cell r="S24" t="str">
            <v>0178-73-2801</v>
          </cell>
          <cell r="T24" t="str">
            <v>Shimura.Tokihiro@exc.epson.co.jp</v>
          </cell>
          <cell r="U24">
            <v>391161</v>
          </cell>
          <cell r="V24" t="str">
            <v xml:space="preserve">青森県八戸市大字河原木字海岸4-44 </v>
          </cell>
          <cell r="W24" t="str">
            <v>代表取締役</v>
          </cell>
          <cell r="X24" t="str">
            <v>小口 敏</v>
          </cell>
          <cell r="Y24">
            <v>40988</v>
          </cell>
          <cell r="Z24">
            <v>41729</v>
          </cell>
          <cell r="AA24" t="str">
            <v/>
          </cell>
          <cell r="AC24">
            <v>2092100000</v>
          </cell>
          <cell r="AD24">
            <v>0.16666666666666666</v>
          </cell>
          <cell r="AE24">
            <v>348683333</v>
          </cell>
          <cell r="AF24">
            <v>40988</v>
          </cell>
          <cell r="AG24">
            <v>41729</v>
          </cell>
          <cell r="AH24" t="str">
            <v/>
          </cell>
          <cell r="AI24">
            <v>2092100000</v>
          </cell>
          <cell r="AJ24">
            <v>2092100000</v>
          </cell>
          <cell r="AK24">
            <v>0.16666666666666666</v>
          </cell>
          <cell r="AL24">
            <v>348683333</v>
          </cell>
          <cell r="AM24">
            <v>40963</v>
          </cell>
          <cell r="AN24">
            <v>40966</v>
          </cell>
          <cell r="AO24" t="str">
            <v/>
          </cell>
          <cell r="AP24" t="str">
            <v>不要</v>
          </cell>
          <cell r="AQ24" t="str">
            <v/>
          </cell>
          <cell r="AR24" t="str">
            <v>中間</v>
          </cell>
          <cell r="AS24" t="str">
            <v>梶野</v>
          </cell>
          <cell r="AT24">
            <v>40974</v>
          </cell>
          <cell r="AU24">
            <v>40975</v>
          </cell>
          <cell r="AV24">
            <v>40976</v>
          </cell>
          <cell r="AW24" t="str">
            <v/>
          </cell>
          <cell r="AX24" t="str">
            <v/>
          </cell>
          <cell r="AY24" t="str">
            <v>青森県</v>
          </cell>
          <cell r="AZ24" t="str">
            <v>八戸市</v>
          </cell>
          <cell r="BA24" t="str">
            <v>八戸北インター工業団地2丁目100-10,100-11</v>
          </cell>
          <cell r="BC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青森県八戸市八戸北インター工業団地2丁目100-10,100-11</v>
          </cell>
          <cell r="ET24" t="str">
            <v/>
          </cell>
          <cell r="EU24" t="str">
            <v/>
          </cell>
          <cell r="EV24" t="str">
            <v/>
          </cell>
          <cell r="EW24" t="str">
            <v/>
          </cell>
          <cell r="EX24" t="str">
            <v/>
          </cell>
          <cell r="EY24" t="str">
            <v>青森県八戸市八戸北インター工業団地2丁目100-10,100-11</v>
          </cell>
          <cell r="EZ24" t="str">
            <v>なし</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1 グリーンイノベーション／エネルギー産業</v>
          </cell>
          <cell r="I25" t="str">
            <v>蓄電地又はその部品</v>
          </cell>
          <cell r="J25" t="str">
            <v>大企業</v>
          </cell>
          <cell r="K25" t="str">
            <v>米山</v>
          </cell>
          <cell r="L25" t="str">
            <v>高本</v>
          </cell>
          <cell r="M25" t="str">
            <v>非鉄課</v>
          </cell>
          <cell r="N25" t="str">
            <v>関東</v>
          </cell>
          <cell r="O25" t="str">
            <v>JX日鉱日石金属株式会社</v>
          </cell>
          <cell r="P25" t="str">
            <v>経営企画部</v>
          </cell>
          <cell r="Q25" t="str">
            <v>主席参事</v>
          </cell>
          <cell r="R25" t="str">
            <v>堂岡　芳隆</v>
          </cell>
          <cell r="S25" t="str">
            <v>03-5299-7020</v>
          </cell>
          <cell r="T25" t="str">
            <v>yoshitaka.dooka@nmm.jx-group.co.jp</v>
          </cell>
          <cell r="U25">
            <v>1008164</v>
          </cell>
          <cell r="V25" t="str">
            <v xml:space="preserve">東京都千代田区大手町二丁目６番３号 </v>
          </cell>
          <cell r="W25" t="str">
            <v>代表取締役社長</v>
          </cell>
          <cell r="X25" t="str">
            <v>岡田　昌徳</v>
          </cell>
          <cell r="Y25">
            <v>41000</v>
          </cell>
          <cell r="Z25">
            <v>41394</v>
          </cell>
          <cell r="AA25" t="str">
            <v/>
          </cell>
          <cell r="AC25">
            <v>1286600000</v>
          </cell>
          <cell r="AD25">
            <v>0.16666666666666666</v>
          </cell>
          <cell r="AE25">
            <v>214433333</v>
          </cell>
          <cell r="AF25">
            <v>41000</v>
          </cell>
          <cell r="AG25">
            <v>41394</v>
          </cell>
          <cell r="AH25" t="str">
            <v/>
          </cell>
          <cell r="AI25">
            <v>1286600000</v>
          </cell>
          <cell r="AJ25">
            <v>1286600000</v>
          </cell>
          <cell r="AK25">
            <v>0.16666666666666666</v>
          </cell>
          <cell r="AL25">
            <v>214433332</v>
          </cell>
          <cell r="AM25">
            <v>40961</v>
          </cell>
          <cell r="AN25">
            <v>40962</v>
          </cell>
          <cell r="AO25" t="str">
            <v/>
          </cell>
          <cell r="AP25" t="str">
            <v>不要</v>
          </cell>
          <cell r="AQ25" t="str">
            <v/>
          </cell>
          <cell r="AR25" t="str">
            <v>高本</v>
          </cell>
          <cell r="AS25" t="str">
            <v>米山</v>
          </cell>
          <cell r="AT25">
            <v>40974</v>
          </cell>
          <cell r="AU25">
            <v>40975</v>
          </cell>
          <cell r="AV25">
            <v>40976</v>
          </cell>
          <cell r="AW25" t="str">
            <v/>
          </cell>
          <cell r="AX25" t="str">
            <v/>
          </cell>
          <cell r="AY25" t="str">
            <v>茨城県</v>
          </cell>
          <cell r="AZ25" t="str">
            <v>北茨城市</v>
          </cell>
          <cell r="BA25" t="str">
            <v>華川町臼場187-4</v>
          </cell>
          <cell r="BB25" t="str">
            <v>茨城県</v>
          </cell>
          <cell r="BC25" t="str">
            <v>北茨城市</v>
          </cell>
          <cell r="BD25" t="str">
            <v>市磯原町磯原1180-2</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茨城県北茨城市華川町臼場187-4</v>
          </cell>
          <cell r="ET25" t="str">
            <v>茨城県北茨城市市磯原町磯原1180-2</v>
          </cell>
          <cell r="EU25" t="str">
            <v/>
          </cell>
          <cell r="EV25" t="str">
            <v/>
          </cell>
          <cell r="EW25" t="str">
            <v/>
          </cell>
          <cell r="EX25" t="str">
            <v/>
          </cell>
          <cell r="EY25" t="str">
            <v>茨城県北茨城市華川町臼場187-4
茨城県北茨城市市磯原町磯原1180-2</v>
          </cell>
          <cell r="EZ25" t="str">
            <v>なし</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1 グリーンイノベーション／エネルギー産業</v>
          </cell>
          <cell r="I26" t="str">
            <v>エコカー又はその部品</v>
          </cell>
          <cell r="J26" t="str">
            <v>大企業</v>
          </cell>
          <cell r="K26" t="str">
            <v>高本</v>
          </cell>
          <cell r="L26" t="str">
            <v>米山</v>
          </cell>
          <cell r="M26" t="str">
            <v>自動車課</v>
          </cell>
          <cell r="N26" t="str">
            <v>中部</v>
          </cell>
          <cell r="O26" t="str">
            <v>小島プレス工業株式会社</v>
          </cell>
          <cell r="P26" t="str">
            <v>小島総研</v>
          </cell>
          <cell r="Q26" t="str">
            <v/>
          </cell>
          <cell r="R26" t="str">
            <v>小島　辰男</v>
          </cell>
          <cell r="S26" t="str">
            <v>0561-33-0380</v>
          </cell>
          <cell r="T26" t="str">
            <v>ono@kojima-tns.co.jp</v>
          </cell>
          <cell r="U26">
            <v>4710875</v>
          </cell>
          <cell r="V26" t="str">
            <v xml:space="preserve">愛知県豊田市下市場町３丁目３０番地 </v>
          </cell>
          <cell r="W26" t="str">
            <v>代表取締役社長</v>
          </cell>
          <cell r="X26" t="str">
            <v>小島　洋一郎</v>
          </cell>
          <cell r="Y26" t="str">
            <v>交付決定日</v>
          </cell>
          <cell r="Z26">
            <v>41455</v>
          </cell>
          <cell r="AA26" t="str">
            <v/>
          </cell>
          <cell r="AC26">
            <v>825850000</v>
          </cell>
          <cell r="AD26">
            <v>0.16666666666666666</v>
          </cell>
          <cell r="AE26">
            <v>137641666</v>
          </cell>
          <cell r="AF26" t="str">
            <v>交付決定日</v>
          </cell>
          <cell r="AG26">
            <v>41455</v>
          </cell>
          <cell r="AH26" t="str">
            <v/>
          </cell>
          <cell r="AI26">
            <v>825850000</v>
          </cell>
          <cell r="AJ26">
            <v>825850000</v>
          </cell>
          <cell r="AK26">
            <v>0.16666666666666666</v>
          </cell>
          <cell r="AL26">
            <v>137641666</v>
          </cell>
          <cell r="AM26">
            <v>40959</v>
          </cell>
          <cell r="AN26">
            <v>40960</v>
          </cell>
          <cell r="AO26" t="str">
            <v/>
          </cell>
          <cell r="AP26" t="str">
            <v>不要</v>
          </cell>
          <cell r="AQ26" t="str">
            <v/>
          </cell>
          <cell r="AR26" t="str">
            <v>米山</v>
          </cell>
          <cell r="AS26" t="str">
            <v>高本</v>
          </cell>
          <cell r="AT26">
            <v>40963</v>
          </cell>
          <cell r="AU26">
            <v>40966</v>
          </cell>
          <cell r="AV26">
            <v>40969</v>
          </cell>
          <cell r="AW26" t="str">
            <v/>
          </cell>
          <cell r="AX26" t="str">
            <v/>
          </cell>
          <cell r="AY26" t="str">
            <v>愛知県</v>
          </cell>
          <cell r="AZ26" t="str">
            <v>豊田市</v>
          </cell>
          <cell r="BA26" t="str">
            <v>市下市場町3丁目30番地</v>
          </cell>
          <cell r="BC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愛知県豊田市市下市場町3丁目30番地</v>
          </cell>
          <cell r="ET26" t="str">
            <v/>
          </cell>
          <cell r="EU26" t="str">
            <v/>
          </cell>
          <cell r="EV26" t="str">
            <v/>
          </cell>
          <cell r="EW26" t="str">
            <v/>
          </cell>
          <cell r="EX26" t="str">
            <v/>
          </cell>
          <cell r="EY26" t="str">
            <v>愛知県豊田市市下市場町3丁目30番地</v>
          </cell>
          <cell r="EZ26" t="str">
            <v>なし</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2 自動車の中核部品またはその材料</v>
          </cell>
          <cell r="I27" t="str">
            <v>排ガス装置及び車体・内装品又はその材料</v>
          </cell>
          <cell r="J27" t="str">
            <v>大企業</v>
          </cell>
          <cell r="K27" t="str">
            <v>中間</v>
          </cell>
          <cell r="L27" t="str">
            <v>梶野</v>
          </cell>
          <cell r="M27" t="str">
            <v>化学課</v>
          </cell>
          <cell r="N27" t="str">
            <v>中部</v>
          </cell>
          <cell r="O27" t="str">
            <v>東ソー株式会社</v>
          </cell>
          <cell r="P27" t="str">
            <v>四日市事業所　機能材料製造部　機能性無機材料課</v>
          </cell>
          <cell r="Q27" t="str">
            <v/>
          </cell>
          <cell r="R27" t="str">
            <v>徳永　努</v>
          </cell>
          <cell r="S27" t="str">
            <v>059－364－6692</v>
          </cell>
          <cell r="T27" t="str">
            <v>tsutomu-tokunaga-fb@tosoh.co.jp</v>
          </cell>
          <cell r="U27">
            <v>5100011</v>
          </cell>
          <cell r="V27" t="str">
            <v xml:space="preserve">三重県四日市市霞一丁目8番地 </v>
          </cell>
          <cell r="W27" t="str">
            <v>代表取締役社長</v>
          </cell>
          <cell r="X27" t="str">
            <v>宇田川 憲一</v>
          </cell>
          <cell r="Y27" t="str">
            <v>交付決定日</v>
          </cell>
          <cell r="Z27">
            <v>41547</v>
          </cell>
          <cell r="AA27" t="str">
            <v/>
          </cell>
          <cell r="AC27">
            <v>2901000000</v>
          </cell>
          <cell r="AD27">
            <v>0.33333333333333331</v>
          </cell>
          <cell r="AE27">
            <v>967000000</v>
          </cell>
          <cell r="AF27" t="str">
            <v>交付決定日</v>
          </cell>
          <cell r="AG27">
            <v>41547</v>
          </cell>
          <cell r="AH27" t="str">
            <v/>
          </cell>
          <cell r="AI27">
            <v>3590000000</v>
          </cell>
          <cell r="AJ27">
            <v>2901000000</v>
          </cell>
          <cell r="AK27">
            <v>0.33333333333333331</v>
          </cell>
          <cell r="AL27">
            <v>967000000</v>
          </cell>
          <cell r="AM27">
            <v>40966</v>
          </cell>
          <cell r="AN27">
            <v>40968</v>
          </cell>
          <cell r="AO27">
            <v>40974</v>
          </cell>
          <cell r="AP27" t="str">
            <v>不要</v>
          </cell>
          <cell r="AQ27" t="str">
            <v/>
          </cell>
          <cell r="AR27" t="str">
            <v>中間</v>
          </cell>
          <cell r="AS27" t="str">
            <v>梶野</v>
          </cell>
          <cell r="AT27">
            <v>40976</v>
          </cell>
          <cell r="AU27">
            <v>40977</v>
          </cell>
          <cell r="AV27">
            <v>40983</v>
          </cell>
          <cell r="AW27" t="str">
            <v/>
          </cell>
          <cell r="AX27" t="str">
            <v/>
          </cell>
          <cell r="AY27" t="str">
            <v>三重県</v>
          </cell>
          <cell r="AZ27" t="str">
            <v>四日市市</v>
          </cell>
          <cell r="BA27" t="str">
            <v>霞一丁目8番地</v>
          </cell>
          <cell r="BC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三重県四日市市霞一丁目8番地</v>
          </cell>
          <cell r="ET27" t="str">
            <v/>
          </cell>
          <cell r="EU27" t="str">
            <v/>
          </cell>
          <cell r="EV27" t="str">
            <v/>
          </cell>
          <cell r="EW27" t="str">
            <v/>
          </cell>
          <cell r="EX27" t="str">
            <v/>
          </cell>
          <cell r="EY27" t="str">
            <v>三重県四日市市霞一丁目8番地</v>
          </cell>
          <cell r="EZ27" t="str">
            <v>なし</v>
          </cell>
        </row>
        <row r="28">
          <cell r="A28" t="str">
            <v>470000</v>
          </cell>
          <cell r="B28">
            <v>47</v>
          </cell>
          <cell r="C28">
            <v>0</v>
          </cell>
          <cell r="D28" t="str">
            <v>A</v>
          </cell>
          <cell r="E28" t="str">
            <v>一次</v>
          </cell>
          <cell r="F28" t="str">
            <v>AGC若狭化学株式会社</v>
          </cell>
          <cell r="G28" t="str">
            <v>新規農薬製造プラント建設</v>
          </cell>
          <cell r="H28" t="str">
            <v>5 機能性化学品</v>
          </cell>
          <cell r="I28" t="str">
            <v>農薬及び医薬品の中間体・原体</v>
          </cell>
          <cell r="J28" t="str">
            <v>大企業</v>
          </cell>
          <cell r="K28" t="str">
            <v>中田</v>
          </cell>
          <cell r="L28" t="str">
            <v>栗生澤</v>
          </cell>
          <cell r="M28" t="str">
            <v>化学課</v>
          </cell>
          <cell r="N28" t="str">
            <v>近畿</v>
          </cell>
          <cell r="O28" t="str">
            <v>AGC若狭化学株式会社</v>
          </cell>
          <cell r="P28" t="str">
            <v/>
          </cell>
          <cell r="Q28" t="str">
            <v>プロジェクトエンジニア</v>
          </cell>
          <cell r="R28" t="str">
            <v>和田 明宏</v>
          </cell>
          <cell r="S28" t="str">
            <v>0770-53-1402</v>
          </cell>
          <cell r="T28" t="str">
            <v>akihiro-wada@agc.com</v>
          </cell>
          <cell r="U28">
            <v>9170044</v>
          </cell>
          <cell r="V28" t="str">
            <v xml:space="preserve">福井県小浜市飯盛第24 号26 番地の1 </v>
          </cell>
          <cell r="W28" t="str">
            <v>代表取締役</v>
          </cell>
          <cell r="X28" t="str">
            <v>福田 博樹</v>
          </cell>
          <cell r="Y28">
            <v>40913</v>
          </cell>
          <cell r="Z28">
            <v>41228</v>
          </cell>
          <cell r="AA28" t="str">
            <v/>
          </cell>
          <cell r="AC28">
            <v>2023000000</v>
          </cell>
          <cell r="AD28">
            <v>0.33333333333333331</v>
          </cell>
          <cell r="AE28">
            <v>674333333</v>
          </cell>
          <cell r="AF28">
            <v>40913</v>
          </cell>
          <cell r="AG28">
            <v>41228</v>
          </cell>
          <cell r="AH28" t="str">
            <v/>
          </cell>
          <cell r="AI28">
            <v>3711000000</v>
          </cell>
          <cell r="AJ28">
            <v>2023000000</v>
          </cell>
          <cell r="AK28">
            <v>0.33333333333333331</v>
          </cell>
          <cell r="AL28">
            <v>674000000</v>
          </cell>
          <cell r="AM28">
            <v>40955</v>
          </cell>
          <cell r="AN28">
            <v>40956</v>
          </cell>
          <cell r="AO28">
            <v>40963</v>
          </cell>
          <cell r="AP28" t="str">
            <v>要</v>
          </cell>
          <cell r="AQ28" t="str">
            <v/>
          </cell>
          <cell r="AR28" t="str">
            <v>栗生澤</v>
          </cell>
          <cell r="AS28" t="str">
            <v>中田</v>
          </cell>
          <cell r="AT28">
            <v>40966</v>
          </cell>
          <cell r="AU28">
            <v>40967</v>
          </cell>
          <cell r="AV28">
            <v>40969</v>
          </cell>
          <cell r="AW28" t="str">
            <v>先方ミスにより、期間変更予定。
設備費は5000万円程度の減額可能性。</v>
          </cell>
          <cell r="AX28" t="str">
            <v/>
          </cell>
          <cell r="AY28" t="str">
            <v>福井県</v>
          </cell>
          <cell r="AZ28" t="str">
            <v>三方上中郡</v>
          </cell>
          <cell r="BA28" t="str">
            <v>若狭町若狭テクノバレー1号堤4番1</v>
          </cell>
          <cell r="BC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福井県三方上中郡若狭町若狭テクノバレー1号堤4番1</v>
          </cell>
          <cell r="ET28" t="str">
            <v/>
          </cell>
          <cell r="EU28" t="str">
            <v/>
          </cell>
          <cell r="EV28" t="str">
            <v/>
          </cell>
          <cell r="EW28" t="str">
            <v/>
          </cell>
          <cell r="EX28" t="str">
            <v/>
          </cell>
          <cell r="EY28" t="str">
            <v>福井県三方上中郡若狭町若狭テクノバレー1号堤4番1</v>
          </cell>
          <cell r="EZ28" t="str">
            <v>なし</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2 ライフイノベーション</v>
          </cell>
          <cell r="I29" t="str">
            <v>医薬品・医療機器</v>
          </cell>
          <cell r="J29" t="str">
            <v>大企業</v>
          </cell>
          <cell r="K29" t="str">
            <v>宮田</v>
          </cell>
          <cell r="L29" t="str">
            <v>米山</v>
          </cell>
          <cell r="M29" t="str">
            <v>医福室</v>
          </cell>
          <cell r="N29" t="str">
            <v>中国</v>
          </cell>
          <cell r="O29" t="str">
            <v>テルモ山口株式会社</v>
          </cell>
          <cell r="P29" t="str">
            <v/>
          </cell>
          <cell r="Q29" t="str">
            <v>総務課長</v>
          </cell>
          <cell r="R29" t="str">
            <v>加藤　秀雄</v>
          </cell>
          <cell r="S29" t="str">
            <v>083-973-8221</v>
          </cell>
          <cell r="T29" t="str">
            <v>Hideo_Katou_tyc@terumo.co.jp</v>
          </cell>
          <cell r="U29" t="str">
            <v>754-0021</v>
          </cell>
          <cell r="V29" t="str">
            <v>山口県山口市小郡小金町4-17　ゼスト小郡403</v>
          </cell>
          <cell r="W29" t="str">
            <v>代表取締役</v>
          </cell>
          <cell r="X29" t="str">
            <v>小熊 彰</v>
          </cell>
          <cell r="Y29" t="str">
            <v/>
          </cell>
          <cell r="Z29" t="str">
            <v/>
          </cell>
          <cell r="AA29" t="str">
            <v/>
          </cell>
          <cell r="AC29">
            <v>16412000000</v>
          </cell>
          <cell r="AD29">
            <v>0.25</v>
          </cell>
          <cell r="AE29">
            <v>4103000000</v>
          </cell>
          <cell r="AF29" t="str">
            <v>交付決定日</v>
          </cell>
          <cell r="AG29">
            <v>42094</v>
          </cell>
          <cell r="AH29" t="str">
            <v>○</v>
          </cell>
          <cell r="AI29">
            <v>28713000000</v>
          </cell>
          <cell r="AJ29">
            <v>13657233000</v>
          </cell>
          <cell r="AK29">
            <v>0.25</v>
          </cell>
          <cell r="AL29">
            <v>3414308250</v>
          </cell>
          <cell r="AM29">
            <v>41025</v>
          </cell>
          <cell r="AN29">
            <v>41017</v>
          </cell>
          <cell r="AO29">
            <v>41025</v>
          </cell>
          <cell r="AP29" t="str">
            <v>要確認</v>
          </cell>
          <cell r="AQ29" t="str">
            <v>公募申請時から約27.5億円の減額。→12/4/25METI確認済み。
事業終了がH26.3.31以降の案件。→2014/4/25METI確認済み。
収益納付について、H23年度の財務状況しか判断根拠がないため、その確かさを確認中。</v>
          </cell>
          <cell r="AR29" t="str">
            <v>宮田</v>
          </cell>
          <cell r="AS29" t="str">
            <v>米山</v>
          </cell>
          <cell r="AT29">
            <v>41026</v>
          </cell>
          <cell r="AU29">
            <v>41029</v>
          </cell>
          <cell r="AV29">
            <v>41031</v>
          </cell>
          <cell r="AW29" t="str">
            <v/>
          </cell>
          <cell r="AX29" t="str">
            <v/>
          </cell>
          <cell r="AY29" t="str">
            <v>山口県</v>
          </cell>
          <cell r="AZ29" t="str">
            <v>山口市</v>
          </cell>
          <cell r="BA29" t="str">
            <v>佐山</v>
          </cell>
          <cell r="BC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山口県山口市佐山</v>
          </cell>
          <cell r="ET29" t="str">
            <v/>
          </cell>
          <cell r="EU29" t="str">
            <v/>
          </cell>
          <cell r="EV29" t="str">
            <v/>
          </cell>
          <cell r="EW29" t="str">
            <v/>
          </cell>
          <cell r="EX29" t="str">
            <v/>
          </cell>
          <cell r="EY29" t="str">
            <v>山口県山口市佐山</v>
          </cell>
          <cell r="EZ29" t="str">
            <v>なし</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1 電子機器の中核部品またはその材料</v>
          </cell>
          <cell r="I30" t="str">
            <v>キャパシタ又はその材料</v>
          </cell>
          <cell r="J30" t="str">
            <v>大企業</v>
          </cell>
          <cell r="K30" t="str">
            <v>梶野</v>
          </cell>
          <cell r="L30" t="str">
            <v>中間</v>
          </cell>
          <cell r="M30" t="str">
            <v>情通課</v>
          </cell>
          <cell r="N30" t="str">
            <v>関東</v>
          </cell>
          <cell r="O30" t="str">
            <v>日本ケミコン株式会社</v>
          </cell>
          <cell r="P30" t="str">
            <v>材料事業本部</v>
          </cell>
          <cell r="Q30" t="str">
            <v>事業企画部長</v>
          </cell>
          <cell r="R30" t="str">
            <v>石井 治</v>
          </cell>
          <cell r="S30" t="str">
            <v>0293-24-6005</v>
          </cell>
          <cell r="T30" t="str">
            <v>oishii@nippon.chemi-con.co.jp</v>
          </cell>
          <cell r="U30">
            <v>3180021</v>
          </cell>
          <cell r="V30" t="str">
            <v xml:space="preserve">茨城県高萩市安良川下ノ内３６３ </v>
          </cell>
          <cell r="W30" t="str">
            <v>代表取締役社長</v>
          </cell>
          <cell r="X30" t="str">
            <v>内山 郁夫</v>
          </cell>
          <cell r="Y30">
            <v>40969</v>
          </cell>
          <cell r="Z30">
            <v>41729</v>
          </cell>
          <cell r="AA30" t="str">
            <v/>
          </cell>
          <cell r="AC30">
            <v>2031000000</v>
          </cell>
          <cell r="AD30">
            <v>0.33333333333333331</v>
          </cell>
          <cell r="AE30">
            <v>677000000</v>
          </cell>
          <cell r="AF30">
            <v>40969</v>
          </cell>
          <cell r="AG30">
            <v>41729</v>
          </cell>
          <cell r="AH30" t="str">
            <v/>
          </cell>
          <cell r="AI30">
            <v>4211000000</v>
          </cell>
          <cell r="AJ30">
            <v>2031000000</v>
          </cell>
          <cell r="AK30">
            <v>0.33333333333333331</v>
          </cell>
          <cell r="AL30">
            <v>677000000</v>
          </cell>
          <cell r="AM30">
            <v>40961</v>
          </cell>
          <cell r="AN30">
            <v>40961</v>
          </cell>
          <cell r="AO30" t="str">
            <v/>
          </cell>
          <cell r="AP30" t="str">
            <v>不要</v>
          </cell>
          <cell r="AQ30" t="str">
            <v/>
          </cell>
          <cell r="AR30" t="str">
            <v>梶野</v>
          </cell>
          <cell r="AS30" t="str">
            <v>中間</v>
          </cell>
          <cell r="AT30">
            <v>40963</v>
          </cell>
          <cell r="AU30">
            <v>40966</v>
          </cell>
          <cell r="AV30">
            <v>40969</v>
          </cell>
          <cell r="AW30" t="str">
            <v/>
          </cell>
          <cell r="AX30" t="str">
            <v/>
          </cell>
          <cell r="AY30" t="str">
            <v>茨城県</v>
          </cell>
          <cell r="AZ30" t="str">
            <v>高萩市</v>
          </cell>
          <cell r="BA30" t="str">
            <v>安良川下ノ内363</v>
          </cell>
          <cell r="BC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茨城県高萩市安良川下ノ内363</v>
          </cell>
          <cell r="ET30" t="str">
            <v/>
          </cell>
          <cell r="EU30" t="str">
            <v/>
          </cell>
          <cell r="EV30" t="str">
            <v/>
          </cell>
          <cell r="EW30" t="str">
            <v/>
          </cell>
          <cell r="EX30" t="str">
            <v/>
          </cell>
          <cell r="EY30" t="str">
            <v>茨城県高萩市安良川下ノ内363</v>
          </cell>
          <cell r="EZ30" t="str">
            <v>なし</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1 グリーンイノベーション／エネルギー産業</v>
          </cell>
          <cell r="I31" t="str">
            <v>蓄電地又はその部品</v>
          </cell>
          <cell r="J31" t="str">
            <v>大企業</v>
          </cell>
          <cell r="K31" t="str">
            <v>高本</v>
          </cell>
          <cell r="L31" t="str">
            <v>米山</v>
          </cell>
          <cell r="M31" t="str">
            <v>自動車課</v>
          </cell>
          <cell r="N31" t="str">
            <v/>
          </cell>
          <cell r="O31" t="str">
            <v>日立ビークルエナジー株式会社</v>
          </cell>
          <cell r="P31" t="str">
            <v>事業戦略本部　営業戦略＆企画部</v>
          </cell>
          <cell r="Q31" t="str">
            <v>主任</v>
          </cell>
          <cell r="R31" t="str">
            <v>川和 光春</v>
          </cell>
          <cell r="S31" t="str">
            <v>029-276-3123</v>
          </cell>
          <cell r="T31" t="str">
            <v>mitsuharu.kawawa.xh@hitachi.com</v>
          </cell>
          <cell r="U31">
            <v>3120061</v>
          </cell>
          <cell r="V31" t="str">
            <v xml:space="preserve">茨城県ひたちなか市稲田1410番地 </v>
          </cell>
          <cell r="W31" t="str">
            <v>取締役社長</v>
          </cell>
          <cell r="X31" t="str">
            <v>湯原 政文</v>
          </cell>
          <cell r="Y31" t="str">
            <v/>
          </cell>
          <cell r="Z31" t="str">
            <v/>
          </cell>
          <cell r="AA31" t="str">
            <v/>
          </cell>
          <cell r="AC31">
            <v>10200000000</v>
          </cell>
          <cell r="AD31">
            <v>0.16666666666666666</v>
          </cell>
          <cell r="AE31">
            <v>1700000000</v>
          </cell>
          <cell r="AF31" t="str">
            <v>交付決定日</v>
          </cell>
          <cell r="AG31">
            <v>41729</v>
          </cell>
          <cell r="AH31" t="str">
            <v/>
          </cell>
          <cell r="AI31">
            <v>11950000000</v>
          </cell>
          <cell r="AJ31">
            <v>10200000000</v>
          </cell>
          <cell r="AK31">
            <v>0.16666666666666666</v>
          </cell>
          <cell r="AL31">
            <v>1700000000</v>
          </cell>
          <cell r="AM31">
            <v>41038</v>
          </cell>
          <cell r="AN31" t="str">
            <v/>
          </cell>
          <cell r="AO31">
            <v>41051</v>
          </cell>
          <cell r="AP31" t="str">
            <v>不要</v>
          </cell>
          <cell r="AQ31" t="str">
            <v/>
          </cell>
          <cell r="AR31" t="str">
            <v>高本</v>
          </cell>
          <cell r="AS31" t="str">
            <v>米山</v>
          </cell>
          <cell r="AT31">
            <v>41054</v>
          </cell>
          <cell r="AU31">
            <v>41057</v>
          </cell>
          <cell r="AV31">
            <v>41061</v>
          </cell>
          <cell r="AW31" t="str">
            <v/>
          </cell>
          <cell r="AX31" t="str">
            <v/>
          </cell>
          <cell r="AY31" t="str">
            <v>京都府</v>
          </cell>
          <cell r="AZ31" t="str">
            <v>乙訓郡</v>
          </cell>
          <cell r="BA31" t="str">
            <v>大山崎町小泉1番地</v>
          </cell>
          <cell r="BB31" t="str">
            <v>茨城県</v>
          </cell>
          <cell r="BC31" t="str">
            <v>ひたちなか市</v>
          </cell>
          <cell r="BD31" t="str">
            <v>稲田1410番地</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京都府乙訓郡大山崎町小泉1番地</v>
          </cell>
          <cell r="ET31" t="str">
            <v>茨城県ひたちなか市稲田1410番地</v>
          </cell>
          <cell r="EU31" t="str">
            <v/>
          </cell>
          <cell r="EV31" t="str">
            <v/>
          </cell>
          <cell r="EW31" t="str">
            <v/>
          </cell>
          <cell r="EX31" t="str">
            <v/>
          </cell>
          <cell r="EY31" t="str">
            <v>京都府乙訓郡大山崎町小泉1番地
茨城県ひたちなか市稲田1410番地</v>
          </cell>
          <cell r="EZ31" t="str">
            <v>なし</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1 グリーンイノベーション／エネルギー産業</v>
          </cell>
          <cell r="I32" t="str">
            <v>次世代照明又はその材料</v>
          </cell>
          <cell r="J32" t="str">
            <v>中小企業</v>
          </cell>
          <cell r="K32" t="str">
            <v>米山</v>
          </cell>
          <cell r="L32" t="str">
            <v>高本</v>
          </cell>
          <cell r="M32" t="str">
            <v>非鉄課</v>
          </cell>
          <cell r="N32" t="str">
            <v/>
          </cell>
          <cell r="O32" t="str">
            <v>並木精密宝石株式会社</v>
          </cell>
          <cell r="P32" t="str">
            <v>管理グループ</v>
          </cell>
          <cell r="Q32" t="str">
            <v>-
マネージャー</v>
          </cell>
          <cell r="R32" t="str">
            <v>斉藤　亨
高橋　一夫</v>
          </cell>
          <cell r="S32" t="str">
            <v>0183-73-5121
-</v>
          </cell>
          <cell r="T32" t="str">
            <v>aknamiki@namiki.co.jp
ipu@namiki.co.jp</v>
          </cell>
          <cell r="U32">
            <v>1230865</v>
          </cell>
          <cell r="V32" t="str">
            <v xml:space="preserve">東京都足立区新田三丁目8番22号 </v>
          </cell>
          <cell r="W32" t="str">
            <v>代表取締役</v>
          </cell>
          <cell r="X32" t="str">
            <v>並木　章二</v>
          </cell>
          <cell r="Y32" t="str">
            <v/>
          </cell>
          <cell r="Z32" t="str">
            <v/>
          </cell>
          <cell r="AA32" t="str">
            <v/>
          </cell>
          <cell r="AC32">
            <v>3166400000</v>
          </cell>
          <cell r="AD32">
            <v>0.25</v>
          </cell>
          <cell r="AE32">
            <v>791600000</v>
          </cell>
          <cell r="AF32" t="str">
            <v/>
          </cell>
          <cell r="AG32" t="str">
            <v/>
          </cell>
          <cell r="AH32" t="str">
            <v/>
          </cell>
          <cell r="AI32" t="str">
            <v/>
          </cell>
          <cell r="AJ32" t="str">
            <v/>
          </cell>
          <cell r="AK32">
            <v>0.25</v>
          </cell>
          <cell r="AL32" t="str">
            <v/>
          </cell>
          <cell r="AM32" t="str">
            <v/>
          </cell>
          <cell r="AN32">
            <v>41058</v>
          </cell>
          <cell r="AO32" t="str">
            <v/>
          </cell>
          <cell r="AP32" t="str">
            <v/>
          </cell>
          <cell r="AQ32" t="str">
            <v>・（2012/7/20）辞退届をメールで受領。</v>
          </cell>
          <cell r="AR32" t="str">
            <v>米山</v>
          </cell>
          <cell r="AS32" t="str">
            <v>高本</v>
          </cell>
          <cell r="AT32" t="str">
            <v/>
          </cell>
          <cell r="AU32" t="str">
            <v/>
          </cell>
          <cell r="AV32" t="str">
            <v/>
          </cell>
          <cell r="AW32" t="str">
            <v/>
          </cell>
          <cell r="AX32" t="str">
            <v/>
          </cell>
          <cell r="AY32" t="str">
            <v>秋田県</v>
          </cell>
          <cell r="AZ32" t="str">
            <v>湯沢市</v>
          </cell>
          <cell r="BA32" t="str">
            <v>福島尻1-1</v>
          </cell>
          <cell r="BB32" t="str">
            <v>秋田県</v>
          </cell>
          <cell r="BC32" t="str">
            <v>横手市</v>
          </cell>
          <cell r="BD32" t="str">
            <v>十文字町十五野新田字富沢屋布上207</v>
          </cell>
          <cell r="BE32" t="str">
            <v>徳島県</v>
          </cell>
          <cell r="BF32" t="str">
            <v>阿南市</v>
          </cell>
          <cell r="BG32" t="str">
            <v>辰巳町1-19</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v>1</v>
          </cell>
          <cell r="ES32" t="str">
            <v>秋田県湯沢市福島尻1-1</v>
          </cell>
          <cell r="ET32" t="str">
            <v>秋田県横手市十文字町十五野新田字富沢屋布上207</v>
          </cell>
          <cell r="EU32" t="str">
            <v>徳島県阿南市辰巳町1-19</v>
          </cell>
          <cell r="EV32" t="str">
            <v/>
          </cell>
          <cell r="EW32" t="str">
            <v/>
          </cell>
          <cell r="EX32" t="str">
            <v/>
          </cell>
          <cell r="EY32" t="str">
            <v>秋田県湯沢市福島尻1-1
秋田県横手市十文字町十五野新田字富沢屋布上207
徳島県阿南市辰巳町1-19</v>
          </cell>
          <cell r="EZ32" t="str">
            <v>なし</v>
          </cell>
        </row>
        <row r="33">
          <cell r="A33" t="str">
            <v>600000</v>
          </cell>
          <cell r="B33">
            <v>60</v>
          </cell>
          <cell r="C33">
            <v>0</v>
          </cell>
          <cell r="D33" t="str">
            <v>B</v>
          </cell>
          <cell r="E33" t="str">
            <v>一次</v>
          </cell>
          <cell r="F33" t="str">
            <v>東レ株式会社</v>
          </cell>
          <cell r="G33" t="str">
            <v>炭素繊維製造設備の建設・設置</v>
          </cell>
          <cell r="H33" t="str">
            <v>1 グリーンイノベーション／エネルギー産業</v>
          </cell>
          <cell r="I33" t="str">
            <v>省エネ素材</v>
          </cell>
          <cell r="J33" t="str">
            <v>大企業</v>
          </cell>
          <cell r="K33" t="str">
            <v>高本</v>
          </cell>
          <cell r="L33" t="str">
            <v>宮田</v>
          </cell>
          <cell r="M33" t="str">
            <v>繊維課</v>
          </cell>
          <cell r="N33" t="str">
            <v>四国</v>
          </cell>
          <cell r="O33" t="str">
            <v>東レ株式会社</v>
          </cell>
          <cell r="P33" t="str">
            <v>生産技術第３部</v>
          </cell>
          <cell r="Q33" t="str">
            <v/>
          </cell>
          <cell r="R33" t="str">
            <v>後藤　英実</v>
          </cell>
          <cell r="S33" t="str">
            <v>03-3245-5408</v>
          </cell>
          <cell r="T33" t="str">
            <v>Hidemi_Goto@nts.toray.co.jp</v>
          </cell>
          <cell r="U33">
            <v>7913193</v>
          </cell>
          <cell r="V33" t="str">
            <v xml:space="preserve">愛媛県伊予郡松前町大字筒井1515 </v>
          </cell>
          <cell r="W33" t="str">
            <v>代表取締役社長</v>
          </cell>
          <cell r="X33" t="str">
            <v>日覺 昭廣</v>
          </cell>
          <cell r="Y33" t="str">
            <v>交付決定日</v>
          </cell>
          <cell r="Z33">
            <v>42094</v>
          </cell>
          <cell r="AA33" t="str">
            <v>○</v>
          </cell>
          <cell r="AC33">
            <v>16935000000</v>
          </cell>
          <cell r="AD33">
            <v>0.33333333333333331</v>
          </cell>
          <cell r="AE33">
            <v>5645000000</v>
          </cell>
          <cell r="AF33" t="str">
            <v>交付決定日</v>
          </cell>
          <cell r="AG33">
            <v>42094</v>
          </cell>
          <cell r="AH33" t="str">
            <v>○</v>
          </cell>
          <cell r="AI33">
            <v>21923000000</v>
          </cell>
          <cell r="AJ33">
            <v>16935000000</v>
          </cell>
          <cell r="AK33">
            <v>0.33333333333333331</v>
          </cell>
          <cell r="AL33">
            <v>5645000000</v>
          </cell>
          <cell r="AM33">
            <v>41023</v>
          </cell>
          <cell r="AN33">
            <v>40997</v>
          </cell>
          <cell r="AO33" t="str">
            <v/>
          </cell>
          <cell r="AP33" t="str">
            <v>不要</v>
          </cell>
          <cell r="AQ33" t="str">
            <v>・事業完了日が平成27年3月末→理由書受領（METI未確認？）→8/17に理由書を田枝さんに送付。</v>
          </cell>
          <cell r="AR33" t="str">
            <v>高本</v>
          </cell>
          <cell r="AS33" t="str">
            <v>宮田</v>
          </cell>
          <cell r="AT33">
            <v>41043</v>
          </cell>
          <cell r="AU33">
            <v>41044</v>
          </cell>
          <cell r="AV33">
            <v>41044</v>
          </cell>
          <cell r="AW33" t="str">
            <v/>
          </cell>
          <cell r="AX33" t="str">
            <v/>
          </cell>
          <cell r="AY33" t="str">
            <v>愛媛県</v>
          </cell>
          <cell r="AZ33" t="str">
            <v>伊予郡</v>
          </cell>
          <cell r="BA33" t="str">
            <v>松前町大字筒井1515</v>
          </cell>
          <cell r="BC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愛媛県伊予郡松前町大字筒井1515</v>
          </cell>
          <cell r="ET33" t="str">
            <v/>
          </cell>
          <cell r="EU33" t="str">
            <v/>
          </cell>
          <cell r="EV33" t="str">
            <v/>
          </cell>
          <cell r="EW33" t="str">
            <v/>
          </cell>
          <cell r="EX33" t="str">
            <v/>
          </cell>
          <cell r="EY33" t="str">
            <v>愛媛県伊予郡松前町大字筒井1515</v>
          </cell>
          <cell r="EZ33" t="str">
            <v>なし</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4 金属加工製品</v>
          </cell>
          <cell r="I34" t="str">
            <v>その他の金属製品</v>
          </cell>
          <cell r="J34" t="str">
            <v>中小企業</v>
          </cell>
          <cell r="K34" t="str">
            <v>栗生澤</v>
          </cell>
          <cell r="L34" t="str">
            <v>宮田</v>
          </cell>
          <cell r="M34" t="str">
            <v>非鉄課</v>
          </cell>
          <cell r="N34" t="str">
            <v>中国</v>
          </cell>
          <cell r="O34" t="str">
            <v>中國工業株式会社</v>
          </cell>
          <cell r="P34" t="str">
            <v>取締役</v>
          </cell>
          <cell r="Q34" t="str">
            <v>総務部長</v>
          </cell>
          <cell r="R34" t="str">
            <v>西村　哲也</v>
          </cell>
          <cell r="S34" t="str">
            <v>0833-72-0830</v>
          </cell>
          <cell r="T34" t="str">
            <v>t-nishimura@chugokukogyo.co.jp</v>
          </cell>
          <cell r="U34">
            <v>7430021</v>
          </cell>
          <cell r="V34" t="str">
            <v xml:space="preserve">山口県光市浅江五丁目２５番３号 </v>
          </cell>
          <cell r="W34" t="str">
            <v>代表取締役</v>
          </cell>
          <cell r="X34" t="str">
            <v>松岡　滿壽男</v>
          </cell>
          <cell r="Y34">
            <v>40968</v>
          </cell>
          <cell r="Z34">
            <v>41333</v>
          </cell>
          <cell r="AA34" t="str">
            <v/>
          </cell>
          <cell r="AC34">
            <v>205000000</v>
          </cell>
          <cell r="AD34">
            <v>0.25</v>
          </cell>
          <cell r="AE34">
            <v>51250000</v>
          </cell>
          <cell r="AF34">
            <v>40968</v>
          </cell>
          <cell r="AG34">
            <v>41333</v>
          </cell>
          <cell r="AH34" t="str">
            <v/>
          </cell>
          <cell r="AI34">
            <v>223000000</v>
          </cell>
          <cell r="AJ34">
            <v>202000000</v>
          </cell>
          <cell r="AK34">
            <v>0.25</v>
          </cell>
          <cell r="AL34">
            <v>50500000</v>
          </cell>
          <cell r="AM34">
            <v>40956</v>
          </cell>
          <cell r="AN34">
            <v>40959</v>
          </cell>
          <cell r="AO34">
            <v>40966</v>
          </cell>
          <cell r="AP34" t="str">
            <v>不要</v>
          </cell>
          <cell r="AQ34" t="str">
            <v/>
          </cell>
          <cell r="AR34" t="str">
            <v>栗生澤</v>
          </cell>
          <cell r="AS34" t="str">
            <v>宮田</v>
          </cell>
          <cell r="AT34">
            <v>40974</v>
          </cell>
          <cell r="AU34">
            <v>40975</v>
          </cell>
          <cell r="AV34">
            <v>40976</v>
          </cell>
          <cell r="AW34" t="str">
            <v/>
          </cell>
          <cell r="AX34" t="str">
            <v/>
          </cell>
          <cell r="AY34" t="str">
            <v>山口県</v>
          </cell>
          <cell r="AZ34" t="str">
            <v>光市</v>
          </cell>
          <cell r="BA34" t="str">
            <v>大字小周防字虹川1100-4</v>
          </cell>
          <cell r="BC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山口県光市大字小周防字虹川1100-4</v>
          </cell>
          <cell r="ET34" t="str">
            <v/>
          </cell>
          <cell r="EU34" t="str">
            <v/>
          </cell>
          <cell r="EV34" t="str">
            <v/>
          </cell>
          <cell r="EW34" t="str">
            <v/>
          </cell>
          <cell r="EX34" t="str">
            <v/>
          </cell>
          <cell r="EY34" t="str">
            <v>山口県光市大字小周防字虹川1100-4</v>
          </cell>
          <cell r="EZ34" t="str">
            <v>なし</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2 ライフイノベーション</v>
          </cell>
          <cell r="I35" t="str">
            <v>医療機器</v>
          </cell>
          <cell r="J35" t="str">
            <v>中小企業</v>
          </cell>
          <cell r="K35" t="str">
            <v>宮田</v>
          </cell>
          <cell r="L35" t="str">
            <v>米山</v>
          </cell>
          <cell r="M35" t="str">
            <v>医福室</v>
          </cell>
          <cell r="N35" t="str">
            <v>北海道</v>
          </cell>
          <cell r="O35" t="str">
            <v>日本メディカルプロダクツ株式会社</v>
          </cell>
          <cell r="P35" t="str">
            <v>企画部
企画部　生産管理課</v>
          </cell>
          <cell r="Q35" t="str">
            <v xml:space="preserve">部長
</v>
          </cell>
          <cell r="R35" t="str">
            <v>遠山　雅徳
伊藤　学人</v>
          </cell>
          <cell r="S35" t="str">
            <v>0166-32-5320</v>
          </cell>
          <cell r="T35" t="str">
            <v>tohyama@hopes.co.jp
itoh@hopes.co.jp</v>
          </cell>
          <cell r="U35">
            <v>788232</v>
          </cell>
          <cell r="V35" t="str">
            <v xml:space="preserve">北海道旭川市豊岡2条4丁目4番14号 </v>
          </cell>
          <cell r="W35" t="str">
            <v>代表取締役社長</v>
          </cell>
          <cell r="X35" t="str">
            <v>山本　倫生</v>
          </cell>
          <cell r="Y35" t="str">
            <v/>
          </cell>
          <cell r="Z35" t="str">
            <v/>
          </cell>
          <cell r="AA35" t="str">
            <v/>
          </cell>
          <cell r="AC35">
            <v>1180000000</v>
          </cell>
          <cell r="AD35">
            <v>0.25</v>
          </cell>
          <cell r="AE35">
            <v>295000000</v>
          </cell>
          <cell r="AF35">
            <v>41208</v>
          </cell>
          <cell r="AG35">
            <v>41729</v>
          </cell>
          <cell r="AH35" t="str">
            <v/>
          </cell>
          <cell r="AI35">
            <v>1409531000</v>
          </cell>
          <cell r="AJ35">
            <v>1013531000</v>
          </cell>
          <cell r="AK35">
            <v>0.25</v>
          </cell>
          <cell r="AL35">
            <v>253382750</v>
          </cell>
          <cell r="AM35">
            <v>41201</v>
          </cell>
          <cell r="AN35">
            <v>41179</v>
          </cell>
          <cell r="AO35">
            <v>41204</v>
          </cell>
          <cell r="AP35" t="str">
            <v>不要</v>
          </cell>
          <cell r="AQ35" t="str">
            <v>完了予定日が1年延長→建屋建設の遅れによるもの
事業経費1.6億減、補助対象経費0.4億減→見積り精査による
いずれも内容変更報告に記載済
発注期限が10/26とのことで、交付決定日を決定</v>
          </cell>
          <cell r="AR35" t="str">
            <v>宮田</v>
          </cell>
          <cell r="AS35" t="str">
            <v>米山</v>
          </cell>
          <cell r="AT35" t="str">
            <v/>
          </cell>
          <cell r="AU35">
            <v>41208</v>
          </cell>
          <cell r="AV35" t="str">
            <v/>
          </cell>
          <cell r="AW35" t="str">
            <v/>
          </cell>
          <cell r="AX35" t="str">
            <v/>
          </cell>
          <cell r="AY35" t="str">
            <v>北海道</v>
          </cell>
          <cell r="AZ35" t="str">
            <v>上川郡</v>
          </cell>
          <cell r="BA35" t="str">
            <v>東川町北町11丁目523番</v>
          </cell>
          <cell r="BC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北海道上川郡東川町北町11丁目523番</v>
          </cell>
          <cell r="ET35" t="str">
            <v/>
          </cell>
          <cell r="EU35" t="str">
            <v/>
          </cell>
          <cell r="EV35" t="str">
            <v/>
          </cell>
          <cell r="EW35" t="str">
            <v/>
          </cell>
          <cell r="EX35" t="str">
            <v/>
          </cell>
          <cell r="EY35" t="str">
            <v>北海道上川郡東川町北町11丁目523番</v>
          </cell>
          <cell r="EZ35" t="str">
            <v>なし</v>
          </cell>
        </row>
        <row r="36">
          <cell r="A36" t="str">
            <v>630000</v>
          </cell>
          <cell r="B36">
            <v>63</v>
          </cell>
          <cell r="C36">
            <v>0</v>
          </cell>
          <cell r="D36" t="str">
            <v>A</v>
          </cell>
          <cell r="E36" t="str">
            <v>一次</v>
          </cell>
          <cell r="F36" t="str">
            <v>JX日鉱日石金属株式会社</v>
          </cell>
          <cell r="G36" t="str">
            <v>高機能伸銅品の製造設備増強</v>
          </cell>
          <cell r="H36" t="str">
            <v>1 電子機器の中核部品またはその材料</v>
          </cell>
          <cell r="I36" t="str">
            <v>その他の電子機器の中核部品・材料</v>
          </cell>
          <cell r="J36" t="str">
            <v>大企業</v>
          </cell>
          <cell r="K36" t="str">
            <v>梶野</v>
          </cell>
          <cell r="L36" t="str">
            <v>中間</v>
          </cell>
          <cell r="M36" t="str">
            <v>非鉄課</v>
          </cell>
          <cell r="N36" t="str">
            <v>関東</v>
          </cell>
          <cell r="O36" t="str">
            <v>JX日鉱日石金属株式会社</v>
          </cell>
          <cell r="P36" t="str">
            <v>経営企画部</v>
          </cell>
          <cell r="Q36" t="str">
            <v xml:space="preserve">主席参事 </v>
          </cell>
          <cell r="R36" t="str">
            <v>堂岡　芳隆</v>
          </cell>
          <cell r="S36" t="str">
            <v>03-5299-7020</v>
          </cell>
          <cell r="T36" t="str">
            <v>yoshitaka.dooka@nmm.jx-group.co.jp</v>
          </cell>
          <cell r="U36">
            <v>1000004</v>
          </cell>
          <cell r="V36" t="str">
            <v xml:space="preserve">東京都千代田区大手町二丁目6 番3 号 </v>
          </cell>
          <cell r="W36" t="str">
            <v>代表取締役社長</v>
          </cell>
          <cell r="X36" t="str">
            <v>岡田 昌徳</v>
          </cell>
          <cell r="Y36" t="str">
            <v/>
          </cell>
          <cell r="Z36" t="str">
            <v/>
          </cell>
          <cell r="AA36" t="str">
            <v/>
          </cell>
          <cell r="AC36">
            <v>2200000000</v>
          </cell>
          <cell r="AD36">
            <v>0.16666666666666666</v>
          </cell>
          <cell r="AE36">
            <v>366666666</v>
          </cell>
          <cell r="AF36">
            <v>41043</v>
          </cell>
          <cell r="AG36">
            <v>41729</v>
          </cell>
          <cell r="AH36" t="str">
            <v/>
          </cell>
          <cell r="AI36">
            <v>437000000</v>
          </cell>
          <cell r="AJ36">
            <v>437000000</v>
          </cell>
          <cell r="AK36">
            <v>0.16666666666666666</v>
          </cell>
          <cell r="AL36">
            <v>72833333</v>
          </cell>
          <cell r="AM36">
            <v>41024</v>
          </cell>
          <cell r="AN36" t="str">
            <v/>
          </cell>
          <cell r="AO36" t="str">
            <v/>
          </cell>
          <cell r="AP36" t="str">
            <v>不要</v>
          </cell>
          <cell r="AQ36" t="str">
            <v>（5/22）収益納付は不要。METI吉川様に確認済み。
（5/24）減額についてはMETI吉川様及び担当現課確認済み。</v>
          </cell>
          <cell r="AR36" t="str">
            <v>梶野</v>
          </cell>
          <cell r="AS36" t="str">
            <v>中間</v>
          </cell>
          <cell r="AT36">
            <v>41074</v>
          </cell>
          <cell r="AU36">
            <v>41075</v>
          </cell>
          <cell r="AV36">
            <v>41078</v>
          </cell>
          <cell r="AW36" t="str">
            <v/>
          </cell>
          <cell r="AX36" t="str">
            <v/>
          </cell>
          <cell r="AY36" t="str">
            <v>神奈川県</v>
          </cell>
          <cell r="AZ36" t="str">
            <v>高座郡</v>
          </cell>
          <cell r="BA36" t="str">
            <v>寒川町倉見3番地</v>
          </cell>
          <cell r="BC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神奈川県高座郡寒川町倉見3番地</v>
          </cell>
          <cell r="ET36" t="str">
            <v/>
          </cell>
          <cell r="EU36" t="str">
            <v/>
          </cell>
          <cell r="EV36" t="str">
            <v/>
          </cell>
          <cell r="EW36" t="str">
            <v/>
          </cell>
          <cell r="EX36" t="str">
            <v/>
          </cell>
          <cell r="EY36" t="str">
            <v>神奈川県高座郡寒川町倉見3番地</v>
          </cell>
          <cell r="EZ36" t="str">
            <v>なし</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1 電子機器の中核部品またはその材料</v>
          </cell>
          <cell r="I37" t="str">
            <v>半導体又はその材料</v>
          </cell>
          <cell r="J37" t="str">
            <v>大企業</v>
          </cell>
          <cell r="K37" t="str">
            <v>梶野</v>
          </cell>
          <cell r="L37" t="str">
            <v>中間</v>
          </cell>
          <cell r="M37" t="str">
            <v>化学課</v>
          </cell>
          <cell r="N37" t="str">
            <v>関東</v>
          </cell>
          <cell r="O37" t="str">
            <v>住友ベークライト株式会社</v>
          </cell>
          <cell r="P37" t="str">
            <v>ＬαＺ宇都宮工場建設プロジェクトチーム</v>
          </cell>
          <cell r="Q37" t="str">
            <v>生産準備グループ　グループリーダー</v>
          </cell>
          <cell r="R37" t="str">
            <v>金沢 敏秀</v>
          </cell>
          <cell r="S37" t="str">
            <v>054-635-6255</v>
          </cell>
          <cell r="T37" t="str">
            <v>kanazawa@sumibe.co.jp</v>
          </cell>
          <cell r="U37">
            <v>4260041</v>
          </cell>
          <cell r="V37" t="str">
            <v xml:space="preserve">静岡県藤枝市高柳2100 </v>
          </cell>
          <cell r="W37" t="str">
            <v>代表取締役社長</v>
          </cell>
          <cell r="X37" t="str">
            <v>林 茂</v>
          </cell>
          <cell r="Y37">
            <v>40969</v>
          </cell>
          <cell r="Z37">
            <v>41729</v>
          </cell>
          <cell r="AA37" t="str">
            <v/>
          </cell>
          <cell r="AC37">
            <v>5760000000</v>
          </cell>
          <cell r="AD37">
            <v>0.33333333333333331</v>
          </cell>
          <cell r="AE37">
            <v>1920000000</v>
          </cell>
          <cell r="AF37">
            <v>40969</v>
          </cell>
          <cell r="AG37">
            <v>41729</v>
          </cell>
          <cell r="AH37" t="str">
            <v/>
          </cell>
          <cell r="AI37">
            <v>6730000000</v>
          </cell>
          <cell r="AJ37">
            <v>5760000000</v>
          </cell>
          <cell r="AK37">
            <v>0.33333333333333331</v>
          </cell>
          <cell r="AL37">
            <v>1920000000</v>
          </cell>
          <cell r="AM37">
            <v>40956</v>
          </cell>
          <cell r="AN37">
            <v>40959</v>
          </cell>
          <cell r="AO37" t="str">
            <v/>
          </cell>
          <cell r="AP37" t="str">
            <v>不要</v>
          </cell>
          <cell r="AQ37" t="str">
            <v/>
          </cell>
          <cell r="AR37" t="str">
            <v>梶野</v>
          </cell>
          <cell r="AS37" t="str">
            <v>中間</v>
          </cell>
          <cell r="AT37">
            <v>40963</v>
          </cell>
          <cell r="AU37">
            <v>40966</v>
          </cell>
          <cell r="AV37">
            <v>40969</v>
          </cell>
          <cell r="AW37" t="str">
            <v/>
          </cell>
          <cell r="AX37" t="str">
            <v/>
          </cell>
          <cell r="AY37" t="str">
            <v>栃木県</v>
          </cell>
          <cell r="AZ37" t="str">
            <v>宇都宮市</v>
          </cell>
          <cell r="BA37" t="str">
            <v>清原工業団地20番地7</v>
          </cell>
          <cell r="BC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栃木県宇都宮市清原工業団地20番地7</v>
          </cell>
          <cell r="ET37" t="str">
            <v/>
          </cell>
          <cell r="EU37" t="str">
            <v/>
          </cell>
          <cell r="EV37" t="str">
            <v/>
          </cell>
          <cell r="EW37" t="str">
            <v/>
          </cell>
          <cell r="EX37" t="str">
            <v/>
          </cell>
          <cell r="EY37" t="str">
            <v>栃木県宇都宮市清原工業団地20番地7</v>
          </cell>
          <cell r="EZ37" t="str">
            <v>なし</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2 自動車の中核部品またはその材料</v>
          </cell>
          <cell r="I38" t="str">
            <v>排ガス装置及び車体・内装品又はその材料</v>
          </cell>
          <cell r="J38" t="str">
            <v>中小企業</v>
          </cell>
          <cell r="K38" t="str">
            <v>中間</v>
          </cell>
          <cell r="L38" t="str">
            <v>梶野</v>
          </cell>
          <cell r="M38" t="str">
            <v>素形室</v>
          </cell>
          <cell r="N38" t="str">
            <v>沖縄</v>
          </cell>
          <cell r="O38" t="str">
            <v>大垣精工株式会社</v>
          </cell>
          <cell r="P38" t="str">
            <v/>
          </cell>
          <cell r="Q38" t="str">
            <v>沖縄工場長</v>
          </cell>
          <cell r="R38" t="str">
            <v>大森　正末</v>
          </cell>
          <cell r="S38" t="str">
            <v>098-989-6640</v>
          </cell>
          <cell r="T38" t="str">
            <v>oogaki-okinawa@drive.ocn.ne.jp</v>
          </cell>
          <cell r="U38">
            <v>5030945</v>
          </cell>
          <cell r="V38" t="str">
            <v xml:space="preserve">岐阜県大垣市浅西３丁目９２番地の１ </v>
          </cell>
          <cell r="W38" t="str">
            <v>代表取締役社長</v>
          </cell>
          <cell r="X38" t="str">
            <v>上田　勝弘</v>
          </cell>
          <cell r="Y38">
            <v>41000</v>
          </cell>
          <cell r="Z38">
            <v>41729</v>
          </cell>
          <cell r="AA38" t="str">
            <v/>
          </cell>
          <cell r="AC38">
            <v>100500000</v>
          </cell>
          <cell r="AD38">
            <v>0.33333333333333331</v>
          </cell>
          <cell r="AE38">
            <v>33500000</v>
          </cell>
          <cell r="AF38">
            <v>41000</v>
          </cell>
          <cell r="AG38">
            <v>41729</v>
          </cell>
          <cell r="AH38" t="str">
            <v/>
          </cell>
          <cell r="AI38">
            <v>79000000</v>
          </cell>
          <cell r="AJ38">
            <v>78000000</v>
          </cell>
          <cell r="AK38">
            <v>0.33333333333333331</v>
          </cell>
          <cell r="AL38">
            <v>26000000</v>
          </cell>
          <cell r="AM38">
            <v>40966</v>
          </cell>
          <cell r="AN38">
            <v>40961</v>
          </cell>
          <cell r="AO38">
            <v>40970</v>
          </cell>
          <cell r="AP38" t="str">
            <v>要</v>
          </cell>
          <cell r="AQ38" t="str">
            <v/>
          </cell>
          <cell r="AR38" t="str">
            <v>中間</v>
          </cell>
          <cell r="AS38" t="str">
            <v>梶野</v>
          </cell>
          <cell r="AT38">
            <v>40974</v>
          </cell>
          <cell r="AU38">
            <v>40975</v>
          </cell>
          <cell r="AV38">
            <v>40976</v>
          </cell>
          <cell r="AW38" t="str">
            <v/>
          </cell>
          <cell r="AX38" t="str">
            <v/>
          </cell>
          <cell r="AY38" t="str">
            <v>沖縄県</v>
          </cell>
          <cell r="AZ38" t="str">
            <v>うるま市</v>
          </cell>
          <cell r="BA38" t="str">
            <v>勝連南風原5192-30</v>
          </cell>
          <cell r="BC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沖縄県うるま市勝連南風原5192-30</v>
          </cell>
          <cell r="ET38" t="str">
            <v/>
          </cell>
          <cell r="EU38" t="str">
            <v/>
          </cell>
          <cell r="EV38" t="str">
            <v/>
          </cell>
          <cell r="EW38" t="str">
            <v/>
          </cell>
          <cell r="EX38" t="str">
            <v/>
          </cell>
          <cell r="EY38" t="str">
            <v>沖縄県うるま市勝連南風原5192-30</v>
          </cell>
          <cell r="EZ38" t="str">
            <v>なし</v>
          </cell>
        </row>
        <row r="39">
          <cell r="A39" t="str">
            <v>750000</v>
          </cell>
          <cell r="B39">
            <v>75</v>
          </cell>
          <cell r="C39">
            <v>0</v>
          </cell>
          <cell r="D39" t="str">
            <v>A</v>
          </cell>
          <cell r="E39" t="str">
            <v>一次</v>
          </cell>
          <cell r="F39" t="str">
            <v>株式会社ニフコ</v>
          </cell>
          <cell r="G39" t="str">
            <v>宇都宮工場の設備増強</v>
          </cell>
          <cell r="H39" t="str">
            <v>2 自動車の中核部品またはその材料</v>
          </cell>
          <cell r="I39" t="str">
            <v>その他の部品・材料</v>
          </cell>
          <cell r="J39" t="str">
            <v>大企業</v>
          </cell>
          <cell r="K39" t="str">
            <v>中間</v>
          </cell>
          <cell r="L39" t="str">
            <v>梶野</v>
          </cell>
          <cell r="M39" t="str">
            <v/>
          </cell>
          <cell r="N39" t="str">
            <v>関東</v>
          </cell>
          <cell r="O39" t="str">
            <v>株式会社ニフコ　宇都宮工場</v>
          </cell>
          <cell r="P39" t="str">
            <v>宇都宮工場</v>
          </cell>
          <cell r="Q39" t="str">
            <v>製造部長</v>
          </cell>
          <cell r="R39" t="str">
            <v>山本　博巳</v>
          </cell>
          <cell r="S39" t="str">
            <v>028-674-3780</v>
          </cell>
          <cell r="T39" t="str">
            <v>yamamoto.hrm@jp.nifco.com</v>
          </cell>
          <cell r="U39">
            <v>2440813</v>
          </cell>
          <cell r="V39" t="str">
            <v xml:space="preserve">神奈川県横浜市戸塚区舞岡町184-1 </v>
          </cell>
          <cell r="W39" t="str">
            <v>代表取締役社長</v>
          </cell>
          <cell r="X39" t="str">
            <v>小野寺　優</v>
          </cell>
          <cell r="Y39" t="str">
            <v/>
          </cell>
          <cell r="Z39" t="str">
            <v/>
          </cell>
          <cell r="AA39" t="str">
            <v/>
          </cell>
          <cell r="AC39">
            <v>1106804600</v>
          </cell>
          <cell r="AD39">
            <v>0.25</v>
          </cell>
          <cell r="AE39">
            <v>276701150</v>
          </cell>
          <cell r="AF39" t="str">
            <v/>
          </cell>
          <cell r="AG39" t="str">
            <v/>
          </cell>
          <cell r="AH39" t="str">
            <v/>
          </cell>
          <cell r="AI39" t="str">
            <v/>
          </cell>
          <cell r="AJ39" t="str">
            <v/>
          </cell>
          <cell r="AK39">
            <v>0.25</v>
          </cell>
          <cell r="AL39" t="str">
            <v/>
          </cell>
          <cell r="AM39" t="str">
            <v/>
          </cell>
          <cell r="AN39">
            <v>41198</v>
          </cell>
          <cell r="AO39" t="str">
            <v/>
          </cell>
          <cell r="AP39" t="str">
            <v/>
          </cell>
          <cell r="AQ39" t="str">
            <v/>
          </cell>
          <cell r="AR39" t="str">
            <v/>
          </cell>
          <cell r="AS39" t="str">
            <v/>
          </cell>
          <cell r="AT39" t="str">
            <v/>
          </cell>
          <cell r="AU39" t="str">
            <v/>
          </cell>
          <cell r="AV39" t="str">
            <v/>
          </cell>
          <cell r="AW39" t="str">
            <v/>
          </cell>
          <cell r="AX39" t="str">
            <v/>
          </cell>
          <cell r="AY39" t="str">
            <v>栃木県</v>
          </cell>
          <cell r="AZ39" t="str">
            <v>宇都宮市</v>
          </cell>
          <cell r="BA39" t="str">
            <v>記載なし</v>
          </cell>
          <cell r="BC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栃木県宇都宮市記載なし</v>
          </cell>
          <cell r="ET39" t="str">
            <v/>
          </cell>
          <cell r="EU39" t="str">
            <v/>
          </cell>
          <cell r="EV39" t="str">
            <v/>
          </cell>
          <cell r="EW39" t="str">
            <v/>
          </cell>
          <cell r="EX39" t="str">
            <v/>
          </cell>
          <cell r="EY39" t="str">
            <v>栃木県宇都宮市記載なし</v>
          </cell>
          <cell r="EZ39" t="str">
            <v>なし</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4 金属加工製品</v>
          </cell>
          <cell r="I40" t="str">
            <v>省レアアース・代レアアース製品</v>
          </cell>
          <cell r="J40" t="str">
            <v>大企業</v>
          </cell>
          <cell r="K40" t="str">
            <v>栗生澤</v>
          </cell>
          <cell r="L40" t="str">
            <v>中田</v>
          </cell>
          <cell r="M40" t="str">
            <v>非鉄課</v>
          </cell>
          <cell r="N40" t="str">
            <v>関東</v>
          </cell>
          <cell r="O40" t="str">
            <v>株式会社オーピーシー</v>
          </cell>
          <cell r="P40" t="str">
            <v/>
          </cell>
          <cell r="Q40" t="str">
            <v>取締役総務部長</v>
          </cell>
          <cell r="R40" t="str">
            <v>中井　幸治</v>
          </cell>
          <cell r="S40" t="str">
            <v>042-774-5977</v>
          </cell>
          <cell r="T40" t="str">
            <v>knakai@opc-inc.co.jp</v>
          </cell>
          <cell r="U40">
            <v>2520205</v>
          </cell>
          <cell r="V40" t="str">
            <v xml:space="preserve">神奈川県相模原市中央区小山1-15-38 </v>
          </cell>
          <cell r="W40" t="str">
            <v>代表取締役社長</v>
          </cell>
          <cell r="X40" t="str">
            <v>唐澤 祥夫</v>
          </cell>
          <cell r="Y40">
            <v>40940</v>
          </cell>
          <cell r="Z40">
            <v>41213</v>
          </cell>
          <cell r="AA40" t="str">
            <v/>
          </cell>
          <cell r="AC40">
            <v>30000000</v>
          </cell>
          <cell r="AD40">
            <v>0.16666666666666666</v>
          </cell>
          <cell r="AE40">
            <v>5000000</v>
          </cell>
          <cell r="AF40">
            <v>40940</v>
          </cell>
          <cell r="AG40">
            <v>41213</v>
          </cell>
          <cell r="AH40" t="str">
            <v/>
          </cell>
          <cell r="AI40">
            <v>30000000</v>
          </cell>
          <cell r="AJ40">
            <v>30000000</v>
          </cell>
          <cell r="AK40">
            <v>0.16666666666666666</v>
          </cell>
          <cell r="AL40">
            <v>5000000</v>
          </cell>
          <cell r="AM40">
            <v>40956</v>
          </cell>
          <cell r="AN40">
            <v>40959</v>
          </cell>
          <cell r="AO40">
            <v>40970</v>
          </cell>
          <cell r="AP40" t="str">
            <v>不要</v>
          </cell>
          <cell r="AQ40" t="str">
            <v/>
          </cell>
          <cell r="AR40" t="str">
            <v>栗生澤</v>
          </cell>
          <cell r="AS40" t="str">
            <v>中田</v>
          </cell>
          <cell r="AT40">
            <v>40974</v>
          </cell>
          <cell r="AU40">
            <v>40975</v>
          </cell>
          <cell r="AV40">
            <v>40976</v>
          </cell>
          <cell r="AW40" t="str">
            <v/>
          </cell>
          <cell r="AX40" t="str">
            <v/>
          </cell>
          <cell r="AY40" t="str">
            <v>神奈川県</v>
          </cell>
          <cell r="AZ40" t="str">
            <v>相模原市</v>
          </cell>
          <cell r="BA40" t="str">
            <v>中央区小山1-15-38</v>
          </cell>
          <cell r="BC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神奈川県相模原市中央区小山1-15-38</v>
          </cell>
          <cell r="ET40" t="str">
            <v/>
          </cell>
          <cell r="EU40" t="str">
            <v/>
          </cell>
          <cell r="EV40" t="str">
            <v/>
          </cell>
          <cell r="EW40" t="str">
            <v/>
          </cell>
          <cell r="EX40" t="str">
            <v/>
          </cell>
          <cell r="EY40" t="str">
            <v>神奈川県相模原市中央区小山1-15-38</v>
          </cell>
          <cell r="EZ40" t="str">
            <v>なし</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1 電子機器の中核部品またはその材料</v>
          </cell>
          <cell r="I41" t="str">
            <v>半導体又はその材料</v>
          </cell>
          <cell r="J41" t="str">
            <v>大企業</v>
          </cell>
          <cell r="K41" t="str">
            <v>梶野</v>
          </cell>
          <cell r="L41" t="str">
            <v>中間</v>
          </cell>
          <cell r="M41" t="str">
            <v>化学課</v>
          </cell>
          <cell r="N41" t="str">
            <v>関東</v>
          </cell>
          <cell r="O41" t="str">
            <v>住友化学株式会社</v>
          </cell>
          <cell r="P41" t="str">
            <v>半導体・表示材料事業部</v>
          </cell>
          <cell r="Q41" t="str">
            <v>チームリーダー</v>
          </cell>
          <cell r="R41" t="str">
            <v>杉本 健一</v>
          </cell>
          <cell r="S41" t="str">
            <v>03-5543-5812</v>
          </cell>
          <cell r="T41" t="str">
            <v>sugimotok1@sc.sumitomo-chem.co.jp</v>
          </cell>
          <cell r="U41">
            <v>1040033</v>
          </cell>
          <cell r="V41" t="str">
            <v xml:space="preserve">東京都中央区新川２丁目２７番１号 </v>
          </cell>
          <cell r="W41" t="str">
            <v>代表取締役社長</v>
          </cell>
          <cell r="X41" t="str">
            <v>十倉 雅和</v>
          </cell>
          <cell r="Y41" t="str">
            <v/>
          </cell>
          <cell r="Z41" t="str">
            <v/>
          </cell>
          <cell r="AA41" t="str">
            <v/>
          </cell>
          <cell r="AC41">
            <v>1440000000</v>
          </cell>
          <cell r="AD41">
            <v>0.16666666666666666</v>
          </cell>
          <cell r="AE41">
            <v>240000000</v>
          </cell>
          <cell r="AF41">
            <v>41121</v>
          </cell>
          <cell r="AG41">
            <v>41639</v>
          </cell>
          <cell r="AH41" t="str">
            <v/>
          </cell>
          <cell r="AI41">
            <v>1440000000</v>
          </cell>
          <cell r="AJ41">
            <v>1440000000</v>
          </cell>
          <cell r="AK41">
            <v>0.16666666666666666</v>
          </cell>
          <cell r="AL41">
            <v>240000000</v>
          </cell>
          <cell r="AM41">
            <v>41082</v>
          </cell>
          <cell r="AN41">
            <v>41052</v>
          </cell>
          <cell r="AO41">
            <v>41117</v>
          </cell>
          <cell r="AP41" t="str">
            <v/>
          </cell>
          <cell r="AQ41" t="str">
            <v/>
          </cell>
          <cell r="AR41" t="str">
            <v/>
          </cell>
          <cell r="AS41" t="str">
            <v/>
          </cell>
          <cell r="AT41">
            <v>41127</v>
          </cell>
          <cell r="AU41">
            <v>41120</v>
          </cell>
          <cell r="AV41">
            <v>41128</v>
          </cell>
          <cell r="AW41" t="str">
            <v/>
          </cell>
          <cell r="AX41" t="str">
            <v/>
          </cell>
          <cell r="AY41" t="str">
            <v>千葉県</v>
          </cell>
          <cell r="AZ41" t="str">
            <v>袖ヶ浦市</v>
          </cell>
          <cell r="BA41" t="str">
            <v>北袖2番地1</v>
          </cell>
          <cell r="BC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千葉県袖ヶ浦市北袖2番地1</v>
          </cell>
          <cell r="ET41" t="str">
            <v/>
          </cell>
          <cell r="EU41" t="str">
            <v/>
          </cell>
          <cell r="EV41" t="str">
            <v/>
          </cell>
          <cell r="EW41" t="str">
            <v/>
          </cell>
          <cell r="EX41" t="str">
            <v/>
          </cell>
          <cell r="EY41" t="str">
            <v>千葉県袖ヶ浦市北袖2番地1</v>
          </cell>
          <cell r="EZ41" t="str">
            <v>なし</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グリーンイノベーション／エネルギー産業</v>
          </cell>
          <cell r="I42" t="str">
            <v>蓄電地又はその部品</v>
          </cell>
          <cell r="J42" t="str">
            <v>中小企業</v>
          </cell>
          <cell r="K42" t="str">
            <v>中田</v>
          </cell>
          <cell r="L42" t="str">
            <v>宮田</v>
          </cell>
          <cell r="M42" t="str">
            <v/>
          </cell>
          <cell r="N42" t="str">
            <v/>
          </cell>
          <cell r="O42" t="str">
            <v>廣瀬製紙株式会社</v>
          </cell>
          <cell r="P42" t="str">
            <v>管理部</v>
          </cell>
          <cell r="Q42" t="str">
            <v>部長</v>
          </cell>
          <cell r="R42" t="str">
            <v>石川　秀樹</v>
          </cell>
          <cell r="S42" t="str">
            <v>088-852-2161</v>
          </cell>
          <cell r="T42" t="str">
            <v>h-ishikawa@hirose-paper-mfg.co.jp</v>
          </cell>
          <cell r="U42">
            <v>7811103</v>
          </cell>
          <cell r="V42" t="str">
            <v xml:space="preserve">高知県土佐市高岡町丙529番地イ </v>
          </cell>
          <cell r="W42" t="str">
            <v>代表取締役社長</v>
          </cell>
          <cell r="X42" t="str">
            <v>岡田　勝利</v>
          </cell>
          <cell r="Y42">
            <v>40923</v>
          </cell>
          <cell r="Z42">
            <v>41633</v>
          </cell>
          <cell r="AA42" t="str">
            <v/>
          </cell>
          <cell r="AC42">
            <v>1581000000</v>
          </cell>
          <cell r="AD42">
            <v>0.5</v>
          </cell>
          <cell r="AE42">
            <v>790500000</v>
          </cell>
          <cell r="AF42">
            <v>40923</v>
          </cell>
          <cell r="AG42">
            <v>41633</v>
          </cell>
          <cell r="AH42" t="str">
            <v/>
          </cell>
          <cell r="AI42">
            <v>2132814000</v>
          </cell>
          <cell r="AJ42">
            <v>1581000000</v>
          </cell>
          <cell r="AK42">
            <v>0.5</v>
          </cell>
          <cell r="AL42">
            <v>790500000</v>
          </cell>
          <cell r="AM42">
            <v>40962</v>
          </cell>
          <cell r="AN42">
            <v>40963</v>
          </cell>
          <cell r="AO42" t="str">
            <v>到着</v>
          </cell>
          <cell r="AP42" t="str">
            <v>不要</v>
          </cell>
          <cell r="AQ42" t="str">
            <v/>
          </cell>
          <cell r="AR42" t="str">
            <v>中田</v>
          </cell>
          <cell r="AS42" t="str">
            <v>宮田</v>
          </cell>
          <cell r="AT42">
            <v>40976</v>
          </cell>
          <cell r="AU42">
            <v>40977</v>
          </cell>
          <cell r="AV42">
            <v>40983</v>
          </cell>
          <cell r="AW42" t="str">
            <v>帝人ファイバー→帝人に合併
承継承認申請書を提出依頼（10/4中田）</v>
          </cell>
          <cell r="AX42" t="str">
            <v/>
          </cell>
          <cell r="AY42" t="str">
            <v>高知県</v>
          </cell>
          <cell r="AZ42" t="str">
            <v>土佐市</v>
          </cell>
          <cell r="BA42" t="str">
            <v>高岡町乙3182番地</v>
          </cell>
          <cell r="BB42" t="str">
            <v>高知県</v>
          </cell>
          <cell r="BC42" t="str">
            <v>土佐市</v>
          </cell>
          <cell r="BD42" t="str">
            <v/>
          </cell>
          <cell r="BE42" t="str">
            <v>高知県</v>
          </cell>
          <cell r="BF42" t="str">
            <v>高岡郡</v>
          </cell>
          <cell r="BG42" t="str">
            <v>日高村下分277番地2</v>
          </cell>
          <cell r="BH42" t="str">
            <v>愛媛県</v>
          </cell>
          <cell r="BI42" t="str">
            <v>松山市</v>
          </cell>
          <cell r="BJ42" t="str">
            <v>北吉田町77</v>
          </cell>
          <cell r="BK42" t="str">
            <v>大阪府</v>
          </cell>
          <cell r="BL42" t="str">
            <v>茨木市</v>
          </cell>
          <cell r="BM42" t="str">
            <v>耳原3-4-1</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高知県土佐市高岡町乙3182番地</v>
          </cell>
          <cell r="ET42" t="str">
            <v>高知県土佐市</v>
          </cell>
          <cell r="EU42" t="str">
            <v>高知県高岡郡日高村下分277番地2</v>
          </cell>
          <cell r="EV42" t="str">
            <v>愛媛県松山市北吉田町77</v>
          </cell>
          <cell r="EW42" t="str">
            <v>大阪府茨木市耳原3-4-1</v>
          </cell>
          <cell r="EX42" t="str">
            <v/>
          </cell>
          <cell r="EY42" t="str">
            <v>高知県土佐市高岡町乙3182番地
高知県土佐市
高知県高岡郡日高村下分277番地2
愛媛県松山市北吉田町77
大阪府茨木市耳原3-4-1</v>
          </cell>
          <cell r="EZ42" t="str">
            <v>なし</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グリーンイノベーション／エネルギー産業</v>
          </cell>
          <cell r="I43" t="str">
            <v>蓄電地又はその部品</v>
          </cell>
          <cell r="J43" t="str">
            <v>中小企業</v>
          </cell>
          <cell r="K43" t="str">
            <v>中田</v>
          </cell>
          <cell r="L43" t="str">
            <v>宮田</v>
          </cell>
          <cell r="M43" t="str">
            <v/>
          </cell>
          <cell r="N43" t="str">
            <v/>
          </cell>
          <cell r="O43" t="str">
            <v>フロンティアヒロセ株式会社</v>
          </cell>
          <cell r="P43" t="str">
            <v>管理部</v>
          </cell>
          <cell r="Q43" t="str">
            <v>部長</v>
          </cell>
          <cell r="R43" t="str">
            <v>石川　秀樹</v>
          </cell>
          <cell r="S43" t="str">
            <v>088-852-2161</v>
          </cell>
          <cell r="T43" t="str">
            <v>h-ishikawa@hirose-paper-mfg.co.jp</v>
          </cell>
          <cell r="U43">
            <v>7812151</v>
          </cell>
          <cell r="V43" t="str">
            <v xml:space="preserve">高知県土佐市高岡町乙3182番地 </v>
          </cell>
          <cell r="W43" t="str">
            <v>代表取締役社長</v>
          </cell>
          <cell r="X43" t="str">
            <v>岡田　勝利</v>
          </cell>
          <cell r="Y43">
            <v>40923</v>
          </cell>
          <cell r="Z43">
            <v>41633</v>
          </cell>
          <cell r="AA43" t="str">
            <v/>
          </cell>
          <cell r="AC43">
            <v>1581000000</v>
          </cell>
          <cell r="AD43">
            <v>0.5</v>
          </cell>
          <cell r="AE43">
            <v>790500000</v>
          </cell>
          <cell r="AF43">
            <v>40923</v>
          </cell>
          <cell r="AG43">
            <v>41633</v>
          </cell>
          <cell r="AH43" t="str">
            <v/>
          </cell>
          <cell r="AI43">
            <v>2132814000</v>
          </cell>
          <cell r="AJ43">
            <v>1581000000</v>
          </cell>
          <cell r="AK43">
            <v>0.5</v>
          </cell>
          <cell r="AL43">
            <v>790500000</v>
          </cell>
          <cell r="AM43">
            <v>40962</v>
          </cell>
          <cell r="AN43">
            <v>40963</v>
          </cell>
          <cell r="AO43" t="str">
            <v>到着</v>
          </cell>
          <cell r="AP43" t="str">
            <v>不要</v>
          </cell>
          <cell r="AQ43" t="str">
            <v/>
          </cell>
          <cell r="AR43" t="str">
            <v>中田</v>
          </cell>
          <cell r="AS43" t="str">
            <v>宮田</v>
          </cell>
          <cell r="AT43">
            <v>40976</v>
          </cell>
          <cell r="AU43">
            <v>40977</v>
          </cell>
          <cell r="AV43">
            <v>40983</v>
          </cell>
          <cell r="AW43" t="str">
            <v>帝人ファイバー→帝人に合併
承継承認申請書を提出依頼（10/4中田）</v>
          </cell>
          <cell r="AX43" t="str">
            <v/>
          </cell>
          <cell r="AY43" t="str">
            <v>高知県</v>
          </cell>
          <cell r="AZ43" t="str">
            <v>土佐市</v>
          </cell>
          <cell r="BA43" t="str">
            <v>高岡町乙3182番地</v>
          </cell>
          <cell r="BB43" t="str">
            <v>高知県</v>
          </cell>
          <cell r="BC43" t="str">
            <v>土佐市</v>
          </cell>
          <cell r="BD43" t="str">
            <v/>
          </cell>
          <cell r="BE43" t="str">
            <v>高知県</v>
          </cell>
          <cell r="BF43" t="str">
            <v>高岡郡</v>
          </cell>
          <cell r="BG43" t="str">
            <v>日高村下分277番地2</v>
          </cell>
          <cell r="BH43" t="str">
            <v>愛媛県</v>
          </cell>
          <cell r="BI43" t="str">
            <v>松山市</v>
          </cell>
          <cell r="BJ43" t="str">
            <v>北吉田町77</v>
          </cell>
          <cell r="BK43" t="str">
            <v>大阪府</v>
          </cell>
          <cell r="BL43" t="str">
            <v>茨木市</v>
          </cell>
          <cell r="BM43" t="str">
            <v>耳原3-4-1</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高知県土佐市高岡町乙3182番地</v>
          </cell>
          <cell r="ET43" t="str">
            <v>高知県土佐市</v>
          </cell>
          <cell r="EU43" t="str">
            <v>高知県高岡郡日高村下分277番地2</v>
          </cell>
          <cell r="EV43" t="str">
            <v>愛媛県松山市北吉田町77</v>
          </cell>
          <cell r="EW43" t="str">
            <v>大阪府茨木市耳原3-4-1</v>
          </cell>
          <cell r="EX43" t="str">
            <v/>
          </cell>
          <cell r="EY43" t="str">
            <v>高知県土佐市高岡町乙3182番地
高知県土佐市
高知県高岡郡日高村下分277番地2
愛媛県松山市北吉田町77
大阪府茨木市耳原3-4-1</v>
          </cell>
          <cell r="EZ43" t="str">
            <v>なし</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グリーンイノベーション／エネルギー産業</v>
          </cell>
          <cell r="I44" t="str">
            <v>蓄電地又はその部品</v>
          </cell>
          <cell r="J44" t="str">
            <v>中小企業</v>
          </cell>
          <cell r="K44" t="str">
            <v>中田</v>
          </cell>
          <cell r="L44" t="str">
            <v>宮田</v>
          </cell>
          <cell r="M44" t="str">
            <v/>
          </cell>
          <cell r="N44" t="str">
            <v/>
          </cell>
          <cell r="O44" t="str">
            <v>テクノヒロセ株式会社</v>
          </cell>
          <cell r="P44" t="str">
            <v/>
          </cell>
          <cell r="Q44" t="str">
            <v>代表取締役社長</v>
          </cell>
          <cell r="R44" t="str">
            <v>石川　秀樹</v>
          </cell>
          <cell r="S44" t="str">
            <v>088-852-2161</v>
          </cell>
          <cell r="T44" t="str">
            <v>h-ishikawa@hirose-paper-mfg.co.jp</v>
          </cell>
          <cell r="U44">
            <v>7812151</v>
          </cell>
          <cell r="V44" t="str">
            <v xml:space="preserve">高知県高岡郡日高村下分277番地2 </v>
          </cell>
          <cell r="W44" t="str">
            <v>代表取締役社長</v>
          </cell>
          <cell r="X44" t="str">
            <v>石川　秀樹</v>
          </cell>
          <cell r="Y44">
            <v>40923</v>
          </cell>
          <cell r="Z44">
            <v>41633</v>
          </cell>
          <cell r="AA44" t="str">
            <v/>
          </cell>
          <cell r="AC44">
            <v>1581000000</v>
          </cell>
          <cell r="AD44">
            <v>0.5</v>
          </cell>
          <cell r="AE44">
            <v>790500000</v>
          </cell>
          <cell r="AF44">
            <v>40923</v>
          </cell>
          <cell r="AG44">
            <v>41633</v>
          </cell>
          <cell r="AH44" t="str">
            <v/>
          </cell>
          <cell r="AI44">
            <v>2132814000</v>
          </cell>
          <cell r="AJ44">
            <v>1581000000</v>
          </cell>
          <cell r="AK44">
            <v>0.5</v>
          </cell>
          <cell r="AL44">
            <v>790500000</v>
          </cell>
          <cell r="AM44">
            <v>40962</v>
          </cell>
          <cell r="AN44">
            <v>40963</v>
          </cell>
          <cell r="AO44" t="str">
            <v>到着</v>
          </cell>
          <cell r="AP44" t="str">
            <v>不要</v>
          </cell>
          <cell r="AQ44" t="str">
            <v/>
          </cell>
          <cell r="AR44" t="str">
            <v>中田</v>
          </cell>
          <cell r="AS44" t="str">
            <v>宮田</v>
          </cell>
          <cell r="AT44">
            <v>40976</v>
          </cell>
          <cell r="AU44">
            <v>40977</v>
          </cell>
          <cell r="AV44">
            <v>40983</v>
          </cell>
          <cell r="AW44" t="str">
            <v>帝人ファイバー→帝人に合併
承継承認申請書を提出依頼（10/4中田）</v>
          </cell>
          <cell r="AX44" t="str">
            <v/>
          </cell>
          <cell r="AY44" t="str">
            <v>高知県</v>
          </cell>
          <cell r="AZ44" t="str">
            <v>土佐市</v>
          </cell>
          <cell r="BA44" t="str">
            <v>高岡町乙3182番地</v>
          </cell>
          <cell r="BB44" t="str">
            <v>高知県</v>
          </cell>
          <cell r="BC44" t="str">
            <v>土佐市</v>
          </cell>
          <cell r="BD44" t="str">
            <v/>
          </cell>
          <cell r="BE44" t="str">
            <v>高知県</v>
          </cell>
          <cell r="BF44" t="str">
            <v>高岡郡</v>
          </cell>
          <cell r="BG44" t="str">
            <v>日高村下分277番地2</v>
          </cell>
          <cell r="BH44" t="str">
            <v>愛媛県</v>
          </cell>
          <cell r="BI44" t="str">
            <v>松山市</v>
          </cell>
          <cell r="BJ44" t="str">
            <v>北吉田町77</v>
          </cell>
          <cell r="BK44" t="str">
            <v>大阪府</v>
          </cell>
          <cell r="BL44" t="str">
            <v>茨木市</v>
          </cell>
          <cell r="BM44" t="str">
            <v>耳原3-4-1</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高知県土佐市高岡町乙3182番地</v>
          </cell>
          <cell r="ET44" t="str">
            <v>高知県土佐市</v>
          </cell>
          <cell r="EU44" t="str">
            <v>高知県高岡郡日高村下分277番地2</v>
          </cell>
          <cell r="EV44" t="str">
            <v>愛媛県松山市北吉田町77</v>
          </cell>
          <cell r="EW44" t="str">
            <v>大阪府茨木市耳原3-4-1</v>
          </cell>
          <cell r="EX44" t="str">
            <v/>
          </cell>
          <cell r="EY44" t="str">
            <v>高知県土佐市高岡町乙3182番地
高知県土佐市
高知県高岡郡日高村下分277番地2
愛媛県松山市北吉田町77
大阪府茨木市耳原3-4-1</v>
          </cell>
          <cell r="EZ44" t="str">
            <v>なし</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グリーンイノベーション／エネルギー産業</v>
          </cell>
          <cell r="I45" t="str">
            <v>蓄電地又はその部品</v>
          </cell>
          <cell r="J45" t="str">
            <v>中小企業</v>
          </cell>
          <cell r="K45" t="str">
            <v>中田</v>
          </cell>
          <cell r="L45" t="str">
            <v>宮田</v>
          </cell>
          <cell r="M45" t="str">
            <v/>
          </cell>
          <cell r="N45" t="str">
            <v/>
          </cell>
          <cell r="O45" t="str">
            <v>帝人ファイバー株式会社</v>
          </cell>
          <cell r="P45" t="str">
            <v>産業資材・製品SBU機能製品グループ</v>
          </cell>
          <cell r="Q45" t="str">
            <v/>
          </cell>
          <cell r="R45" t="str">
            <v>今樫　佑介</v>
          </cell>
          <cell r="S45" t="str">
            <v>06-6268-2506</v>
          </cell>
          <cell r="T45" t="str">
            <v>y.imagashi@teijin.co.jp</v>
          </cell>
          <cell r="U45">
            <v>5410054</v>
          </cell>
          <cell r="V45" t="str">
            <v xml:space="preserve">大阪府大阪市中央区南本町一丁目6番7号 </v>
          </cell>
          <cell r="W45" t="str">
            <v>代表取締役社長</v>
          </cell>
          <cell r="X45" t="str">
            <v>福島　敏秀</v>
          </cell>
          <cell r="Y45">
            <v>40923</v>
          </cell>
          <cell r="Z45">
            <v>41633</v>
          </cell>
          <cell r="AA45" t="str">
            <v/>
          </cell>
          <cell r="AC45">
            <v>1581000000</v>
          </cell>
          <cell r="AD45">
            <v>0.5</v>
          </cell>
          <cell r="AE45">
            <v>790500000</v>
          </cell>
          <cell r="AF45">
            <v>40923</v>
          </cell>
          <cell r="AG45">
            <v>41633</v>
          </cell>
          <cell r="AH45" t="str">
            <v/>
          </cell>
          <cell r="AI45">
            <v>2132814000</v>
          </cell>
          <cell r="AJ45">
            <v>1581000000</v>
          </cell>
          <cell r="AK45">
            <v>0.5</v>
          </cell>
          <cell r="AL45">
            <v>790500000</v>
          </cell>
          <cell r="AM45">
            <v>40962</v>
          </cell>
          <cell r="AN45">
            <v>40963</v>
          </cell>
          <cell r="AO45" t="str">
            <v>到着</v>
          </cell>
          <cell r="AP45" t="str">
            <v>不要</v>
          </cell>
          <cell r="AQ45" t="str">
            <v/>
          </cell>
          <cell r="AR45" t="str">
            <v>中田</v>
          </cell>
          <cell r="AS45" t="str">
            <v>宮田</v>
          </cell>
          <cell r="AT45">
            <v>40976</v>
          </cell>
          <cell r="AU45">
            <v>40977</v>
          </cell>
          <cell r="AV45">
            <v>40983</v>
          </cell>
          <cell r="AW45" t="str">
            <v>帝人ファイバー→帝人に合併
承継承認申請書を提出依頼（10/4中田）</v>
          </cell>
          <cell r="AX45" t="str">
            <v/>
          </cell>
          <cell r="AY45" t="str">
            <v>高知県</v>
          </cell>
          <cell r="AZ45" t="str">
            <v>土佐市</v>
          </cell>
          <cell r="BA45" t="str">
            <v>高岡町乙3182番地</v>
          </cell>
          <cell r="BB45" t="str">
            <v>高知県</v>
          </cell>
          <cell r="BC45" t="str">
            <v>土佐市</v>
          </cell>
          <cell r="BD45" t="str">
            <v/>
          </cell>
          <cell r="BE45" t="str">
            <v>高知県</v>
          </cell>
          <cell r="BF45" t="str">
            <v>高岡郡</v>
          </cell>
          <cell r="BG45" t="str">
            <v>日高村下分277番地2</v>
          </cell>
          <cell r="BH45" t="str">
            <v>愛媛県</v>
          </cell>
          <cell r="BI45" t="str">
            <v>松山市</v>
          </cell>
          <cell r="BJ45" t="str">
            <v>北吉田町77</v>
          </cell>
          <cell r="BK45" t="str">
            <v>大阪府</v>
          </cell>
          <cell r="BL45" t="str">
            <v>茨木市</v>
          </cell>
          <cell r="BM45" t="str">
            <v>耳原3-4-1</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高知県土佐市高岡町乙3182番地</v>
          </cell>
          <cell r="ET45" t="str">
            <v>高知県土佐市</v>
          </cell>
          <cell r="EU45" t="str">
            <v>高知県高岡郡日高村下分277番地2</v>
          </cell>
          <cell r="EV45" t="str">
            <v>愛媛県松山市北吉田町77</v>
          </cell>
          <cell r="EW45" t="str">
            <v>大阪府茨木市耳原3-4-1</v>
          </cell>
          <cell r="EX45" t="str">
            <v/>
          </cell>
          <cell r="EY45" t="str">
            <v>高知県土佐市高岡町乙3182番地
高知県土佐市
高知県高岡郡日高村下分277番地2
愛媛県松山市北吉田町77
大阪府茨木市耳原3-4-1</v>
          </cell>
          <cell r="EZ45" t="str">
            <v>なし</v>
          </cell>
        </row>
        <row r="46">
          <cell r="A46" t="str">
            <v>820000</v>
          </cell>
          <cell r="B46">
            <v>82</v>
          </cell>
          <cell r="C46">
            <v>0</v>
          </cell>
          <cell r="D46" t="str">
            <v>A</v>
          </cell>
          <cell r="E46" t="str">
            <v>一次</v>
          </cell>
          <cell r="F46" t="str">
            <v>株式会社クラレ</v>
          </cell>
          <cell r="G46" t="str">
            <v>オキソ設備設置</v>
          </cell>
          <cell r="H46" t="str">
            <v>5 機能性化学品</v>
          </cell>
          <cell r="I46" t="str">
            <v>農薬及び医薬品の中間体・原体</v>
          </cell>
          <cell r="J46" t="str">
            <v>大企業</v>
          </cell>
          <cell r="K46" t="str">
            <v>栗生澤</v>
          </cell>
          <cell r="L46" t="str">
            <v>宮田</v>
          </cell>
          <cell r="M46" t="str">
            <v>化学課</v>
          </cell>
          <cell r="N46" t="str">
            <v>関東</v>
          </cell>
          <cell r="O46" t="str">
            <v>株式会社クラレ</v>
          </cell>
          <cell r="P46" t="str">
            <v>化学品カンパニー生産技術統括部</v>
          </cell>
          <cell r="Q46" t="str">
            <v/>
          </cell>
          <cell r="R46" t="str">
            <v>瀬戸口 洋幸</v>
          </cell>
          <cell r="S46" t="str">
            <v>03-6701-1503</v>
          </cell>
          <cell r="T46" t="str">
            <v>Hiroyuki_Setoguchi@kuraray.co.jp</v>
          </cell>
          <cell r="U46">
            <v>1000004</v>
          </cell>
          <cell r="V46" t="str">
            <v xml:space="preserve">東京都千代田区大手町1-1-3 </v>
          </cell>
          <cell r="W46" t="str">
            <v>代表取締役社長</v>
          </cell>
          <cell r="X46" t="str">
            <v>伊藤　文大</v>
          </cell>
          <cell r="Y46">
            <v>40994</v>
          </cell>
          <cell r="Z46">
            <v>41547</v>
          </cell>
          <cell r="AA46" t="str">
            <v/>
          </cell>
          <cell r="AC46">
            <v>584970000</v>
          </cell>
          <cell r="AD46">
            <v>0.25</v>
          </cell>
          <cell r="AE46">
            <v>146242500</v>
          </cell>
          <cell r="AF46">
            <v>40994</v>
          </cell>
          <cell r="AG46">
            <v>41547</v>
          </cell>
          <cell r="AH46" t="str">
            <v/>
          </cell>
          <cell r="AI46">
            <v>630000000</v>
          </cell>
          <cell r="AJ46">
            <v>582070000</v>
          </cell>
          <cell r="AK46">
            <v>0.25</v>
          </cell>
          <cell r="AL46">
            <v>145517500</v>
          </cell>
          <cell r="AM46">
            <v>40984</v>
          </cell>
          <cell r="AN46">
            <v>40985</v>
          </cell>
          <cell r="AO46" t="str">
            <v/>
          </cell>
          <cell r="AP46" t="str">
            <v>要</v>
          </cell>
          <cell r="AQ46" t="str">
            <v>公募申請時より約290万円減額。</v>
          </cell>
          <cell r="AR46" t="str">
            <v>栗生澤</v>
          </cell>
          <cell r="AS46" t="str">
            <v>宮田</v>
          </cell>
          <cell r="AT46">
            <v>41012</v>
          </cell>
          <cell r="AU46">
            <v>40997</v>
          </cell>
          <cell r="AV46">
            <v>41016</v>
          </cell>
          <cell r="AW46" t="str">
            <v/>
          </cell>
          <cell r="AX46" t="str">
            <v/>
          </cell>
          <cell r="AY46" t="str">
            <v>新潟県</v>
          </cell>
          <cell r="AZ46" t="str">
            <v>胎内市</v>
          </cell>
          <cell r="BA46" t="str">
            <v>倉敷町2-28</v>
          </cell>
          <cell r="BC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新潟県胎内市倉敷町2-28</v>
          </cell>
          <cell r="ET46" t="str">
            <v/>
          </cell>
          <cell r="EU46" t="str">
            <v/>
          </cell>
          <cell r="EV46" t="str">
            <v/>
          </cell>
          <cell r="EW46" t="str">
            <v/>
          </cell>
          <cell r="EX46" t="str">
            <v/>
          </cell>
          <cell r="EY46" t="str">
            <v>新潟県胎内市倉敷町2-28</v>
          </cell>
          <cell r="EZ46" t="str">
            <v>なし</v>
          </cell>
        </row>
        <row r="47">
          <cell r="A47" t="str">
            <v>830000</v>
          </cell>
          <cell r="B47">
            <v>83</v>
          </cell>
          <cell r="C47">
            <v>0</v>
          </cell>
          <cell r="D47" t="str">
            <v>A</v>
          </cell>
          <cell r="E47" t="str">
            <v>一次</v>
          </cell>
          <cell r="F47" t="str">
            <v>DIC株式会社</v>
          </cell>
          <cell r="G47" t="str">
            <v>PPS樹脂の生産能力増強（新ブラント建設）</v>
          </cell>
          <cell r="H47" t="str">
            <v>5 機能性化学品</v>
          </cell>
          <cell r="I47" t="str">
            <v>その他の機能性化学品</v>
          </cell>
          <cell r="J47" t="str">
            <v>大企業</v>
          </cell>
          <cell r="K47" t="str">
            <v>栗生澤</v>
          </cell>
          <cell r="L47" t="str">
            <v>宮田</v>
          </cell>
          <cell r="M47" t="str">
            <v>化学課</v>
          </cell>
          <cell r="N47" t="str">
            <v>関東</v>
          </cell>
          <cell r="O47" t="str">
            <v>DIC株式会社</v>
          </cell>
          <cell r="P47" t="str">
            <v>生産管理部</v>
          </cell>
          <cell r="Q47" t="str">
            <v>担当部長</v>
          </cell>
          <cell r="R47" t="str">
            <v>棒原　勧</v>
          </cell>
          <cell r="S47" t="str">
            <v>03-5203-7752</v>
          </cell>
          <cell r="T47" t="str">
            <v>susumu-haibara@ma.dic.co.jp</v>
          </cell>
          <cell r="U47">
            <v>1740043</v>
          </cell>
          <cell r="V47" t="str">
            <v xml:space="preserve">東京都板橋区坂下三丁目35番58号 </v>
          </cell>
          <cell r="W47" t="str">
            <v>代表取締役社長執行役員</v>
          </cell>
          <cell r="X47" t="str">
            <v>杉江 和男</v>
          </cell>
          <cell r="Y47">
            <v>40969</v>
          </cell>
          <cell r="Z47">
            <v>41729</v>
          </cell>
          <cell r="AA47" t="str">
            <v/>
          </cell>
          <cell r="AC47">
            <v>6753000000</v>
          </cell>
          <cell r="AD47">
            <v>0.16666666666666666</v>
          </cell>
          <cell r="AE47">
            <v>1125500000</v>
          </cell>
          <cell r="AF47">
            <v>40969</v>
          </cell>
          <cell r="AG47">
            <v>41729</v>
          </cell>
          <cell r="AH47" t="str">
            <v/>
          </cell>
          <cell r="AI47">
            <v>7900000000</v>
          </cell>
          <cell r="AJ47">
            <v>6753000000</v>
          </cell>
          <cell r="AK47">
            <v>0.16666666666666666</v>
          </cell>
          <cell r="AL47">
            <v>1125500000</v>
          </cell>
          <cell r="AM47">
            <v>40955</v>
          </cell>
          <cell r="AN47">
            <v>40956</v>
          </cell>
          <cell r="AO47">
            <v>40963</v>
          </cell>
          <cell r="AP47" t="str">
            <v>不要</v>
          </cell>
          <cell r="AQ47" t="str">
            <v/>
          </cell>
          <cell r="AR47" t="str">
            <v>栗生澤</v>
          </cell>
          <cell r="AS47" t="str">
            <v>宮田</v>
          </cell>
          <cell r="AT47">
            <v>40963</v>
          </cell>
          <cell r="AU47">
            <v>40966</v>
          </cell>
          <cell r="AV47">
            <v>40970</v>
          </cell>
          <cell r="AW47" t="str">
            <v/>
          </cell>
          <cell r="AX47" t="str">
            <v/>
          </cell>
          <cell r="AY47" t="str">
            <v>茨城県</v>
          </cell>
          <cell r="AZ47" t="str">
            <v>神栖市</v>
          </cell>
          <cell r="BA47" t="str">
            <v>東深芝18</v>
          </cell>
          <cell r="BC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茨城県神栖市東深芝18</v>
          </cell>
          <cell r="ET47" t="str">
            <v/>
          </cell>
          <cell r="EU47" t="str">
            <v/>
          </cell>
          <cell r="EV47" t="str">
            <v/>
          </cell>
          <cell r="EW47" t="str">
            <v/>
          </cell>
          <cell r="EX47" t="str">
            <v/>
          </cell>
          <cell r="EY47" t="str">
            <v>茨城県神栖市東深芝18</v>
          </cell>
          <cell r="EZ47" t="str">
            <v>なし</v>
          </cell>
        </row>
        <row r="48">
          <cell r="A48" t="str">
            <v>830001</v>
          </cell>
          <cell r="B48">
            <v>83</v>
          </cell>
          <cell r="C48">
            <v>1</v>
          </cell>
          <cell r="D48" t="str">
            <v>A</v>
          </cell>
          <cell r="E48" t="str">
            <v>一次</v>
          </cell>
          <cell r="F48" t="str">
            <v>DIC EP株式会社</v>
          </cell>
          <cell r="G48" t="str">
            <v>PPS樹脂の生産能力増強（新ブラント建設）</v>
          </cell>
          <cell r="H48" t="str">
            <v>5 機能性化学品</v>
          </cell>
          <cell r="I48" t="str">
            <v>その他の機能性化学品</v>
          </cell>
          <cell r="J48" t="str">
            <v>大企業</v>
          </cell>
          <cell r="K48" t="str">
            <v>栗生澤</v>
          </cell>
          <cell r="L48" t="str">
            <v>宮田</v>
          </cell>
          <cell r="M48" t="str">
            <v>化学課</v>
          </cell>
          <cell r="N48" t="str">
            <v>関東</v>
          </cell>
          <cell r="O48" t="str">
            <v>DIC EP株式会社</v>
          </cell>
          <cell r="P48" t="str">
            <v/>
          </cell>
          <cell r="Q48" t="str">
            <v>鹿島工場長</v>
          </cell>
          <cell r="R48" t="str">
            <v>川端　隆広</v>
          </cell>
          <cell r="S48" t="str">
            <v>0299-93-8142</v>
          </cell>
          <cell r="T48" t="str">
            <v>takahiro-kawabata@mf.dic.co.jp</v>
          </cell>
          <cell r="U48">
            <v>3140103</v>
          </cell>
          <cell r="V48" t="str">
            <v xml:space="preserve">茨城県神栖市東深芝18 </v>
          </cell>
          <cell r="W48" t="str">
            <v>代表取締役社長</v>
          </cell>
          <cell r="X48" t="str">
            <v>伊藤 哲夫</v>
          </cell>
          <cell r="Y48">
            <v>40969</v>
          </cell>
          <cell r="Z48">
            <v>41729</v>
          </cell>
          <cell r="AA48" t="str">
            <v/>
          </cell>
          <cell r="AC48">
            <v>6753000000</v>
          </cell>
          <cell r="AD48">
            <v>0.16666666666666666</v>
          </cell>
          <cell r="AE48">
            <v>1125500000</v>
          </cell>
          <cell r="AF48">
            <v>40969</v>
          </cell>
          <cell r="AG48">
            <v>41729</v>
          </cell>
          <cell r="AH48" t="str">
            <v/>
          </cell>
          <cell r="AI48">
            <v>7900000000</v>
          </cell>
          <cell r="AJ48">
            <v>6753000000</v>
          </cell>
          <cell r="AK48">
            <v>0.16666666666666666</v>
          </cell>
          <cell r="AL48">
            <v>1125500000</v>
          </cell>
          <cell r="AM48">
            <v>40955</v>
          </cell>
          <cell r="AN48">
            <v>40956</v>
          </cell>
          <cell r="AO48">
            <v>40963</v>
          </cell>
          <cell r="AP48" t="str">
            <v>不要</v>
          </cell>
          <cell r="AQ48" t="str">
            <v/>
          </cell>
          <cell r="AR48" t="str">
            <v>栗生澤</v>
          </cell>
          <cell r="AS48" t="str">
            <v>宮田</v>
          </cell>
          <cell r="AT48">
            <v>40963</v>
          </cell>
          <cell r="AU48">
            <v>40966</v>
          </cell>
          <cell r="AV48">
            <v>40970</v>
          </cell>
          <cell r="AW48" t="str">
            <v/>
          </cell>
          <cell r="AX48" t="str">
            <v/>
          </cell>
          <cell r="AY48" t="str">
            <v>茨城県</v>
          </cell>
          <cell r="AZ48" t="str">
            <v>神栖市</v>
          </cell>
          <cell r="BA48" t="str">
            <v>東深芝18</v>
          </cell>
          <cell r="BC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茨城県神栖市東深芝18</v>
          </cell>
          <cell r="ET48" t="str">
            <v/>
          </cell>
          <cell r="EU48" t="str">
            <v/>
          </cell>
          <cell r="EV48" t="str">
            <v/>
          </cell>
          <cell r="EW48" t="str">
            <v/>
          </cell>
          <cell r="EX48" t="str">
            <v/>
          </cell>
          <cell r="EY48" t="str">
            <v>茨城県神栖市東深芝18</v>
          </cell>
          <cell r="EZ48" t="str">
            <v>なし</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5 機能性化学品</v>
          </cell>
          <cell r="I49" t="str">
            <v>その他の機能性化学品</v>
          </cell>
          <cell r="J49" t="str">
            <v>大企業</v>
          </cell>
          <cell r="K49" t="str">
            <v>中田</v>
          </cell>
          <cell r="L49" t="str">
            <v>栗生澤</v>
          </cell>
          <cell r="M49" t="str">
            <v>化学課</v>
          </cell>
          <cell r="N49" t="str">
            <v>中国</v>
          </cell>
          <cell r="O49" t="str">
            <v>エア・ウォーター株式会社　オンサイトカンパニー</v>
          </cell>
          <cell r="P49" t="str">
            <v>VSU推進部　</v>
          </cell>
          <cell r="Q49" t="str">
            <v>部長</v>
          </cell>
          <cell r="R49" t="str">
            <v>金澤　一成</v>
          </cell>
          <cell r="S49" t="str">
            <v>06-6252-1324</v>
          </cell>
          <cell r="T49" t="str">
            <v>kanazawa-kaz@awi.co.jp</v>
          </cell>
          <cell r="U49">
            <v>5420081</v>
          </cell>
          <cell r="V49" t="str">
            <v>大阪市中央区南船場2 丁目12 番8 号 エア・ウォータービル</v>
          </cell>
          <cell r="W49" t="str">
            <v>代表取締役社長</v>
          </cell>
          <cell r="X49" t="str">
            <v>今井 康夫</v>
          </cell>
          <cell r="Y49" t="str">
            <v/>
          </cell>
          <cell r="Z49" t="str">
            <v/>
          </cell>
          <cell r="AA49" t="str">
            <v/>
          </cell>
          <cell r="AC49">
            <v>1369900000</v>
          </cell>
          <cell r="AD49">
            <v>0.16666666666666666</v>
          </cell>
          <cell r="AE49">
            <v>228316666</v>
          </cell>
          <cell r="AF49">
            <v>41122</v>
          </cell>
          <cell r="AG49">
            <v>41593</v>
          </cell>
          <cell r="AH49" t="str">
            <v/>
          </cell>
          <cell r="AI49">
            <v>1590500000</v>
          </cell>
          <cell r="AJ49">
            <v>1367000000</v>
          </cell>
          <cell r="AK49">
            <v>0.16666666666666666</v>
          </cell>
          <cell r="AL49">
            <v>226200000</v>
          </cell>
          <cell r="AM49">
            <v>41100</v>
          </cell>
          <cell r="AN49">
            <v>41101</v>
          </cell>
          <cell r="AO49">
            <v>41127</v>
          </cell>
          <cell r="AP49" t="str">
            <v>要</v>
          </cell>
          <cell r="AQ49" t="str">
            <v/>
          </cell>
          <cell r="AR49" t="str">
            <v>中田</v>
          </cell>
          <cell r="AS49" t="str">
            <v>栗生澤</v>
          </cell>
          <cell r="AT49">
            <v>41127</v>
          </cell>
          <cell r="AU49">
            <v>41128</v>
          </cell>
          <cell r="AV49">
            <v>41128</v>
          </cell>
          <cell r="AW49" t="str">
            <v/>
          </cell>
          <cell r="AX49" t="str">
            <v/>
          </cell>
          <cell r="AY49" t="str">
            <v>山口県</v>
          </cell>
          <cell r="AZ49" t="str">
            <v>防府市</v>
          </cell>
          <cell r="BA49" t="str">
            <v>鐘紡町3番1号</v>
          </cell>
          <cell r="BC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山口県防府市鐘紡町3番1号</v>
          </cell>
          <cell r="ET49" t="str">
            <v/>
          </cell>
          <cell r="EU49" t="str">
            <v/>
          </cell>
          <cell r="EV49" t="str">
            <v/>
          </cell>
          <cell r="EW49" t="str">
            <v/>
          </cell>
          <cell r="EX49" t="str">
            <v/>
          </cell>
          <cell r="EY49" t="str">
            <v>山口県防府市鐘紡町3番1号</v>
          </cell>
          <cell r="EZ49" t="str">
            <v>なし</v>
          </cell>
        </row>
        <row r="50">
          <cell r="A50" t="str">
            <v>900000</v>
          </cell>
          <cell r="B50">
            <v>90</v>
          </cell>
          <cell r="C50">
            <v>0</v>
          </cell>
          <cell r="D50" t="str">
            <v>A</v>
          </cell>
          <cell r="E50" t="str">
            <v>一次</v>
          </cell>
          <cell r="F50" t="str">
            <v>みどり化学株式会社</v>
          </cell>
          <cell r="G50" t="str">
            <v>みどりが丘工場増設工事</v>
          </cell>
          <cell r="H50" t="str">
            <v>5 機能性化学品</v>
          </cell>
          <cell r="I50" t="str">
            <v>農薬及び医薬品の中間体・原体</v>
          </cell>
          <cell r="J50" t="str">
            <v>中小企業</v>
          </cell>
          <cell r="K50" t="str">
            <v>栗生澤</v>
          </cell>
          <cell r="L50" t="str">
            <v>宮田</v>
          </cell>
          <cell r="M50" t="str">
            <v>化学課</v>
          </cell>
          <cell r="N50" t="str">
            <v>関東</v>
          </cell>
          <cell r="O50" t="str">
            <v>みどり化学株式会社</v>
          </cell>
          <cell r="P50" t="str">
            <v/>
          </cell>
          <cell r="Q50" t="str">
            <v>常務取締役</v>
          </cell>
          <cell r="R50" t="str">
            <v>山岸　秀行</v>
          </cell>
          <cell r="S50" t="str">
            <v>0494-63-2211</v>
          </cell>
          <cell r="T50" t="str">
            <v>yamagishi@midori-kagaku.com</v>
          </cell>
          <cell r="U50">
            <v>3680067</v>
          </cell>
          <cell r="V50" t="str">
            <v xml:space="preserve">埼玉県秩父市みどりが丘4－3 </v>
          </cell>
          <cell r="W50" t="str">
            <v>代表取締役</v>
          </cell>
          <cell r="X50" t="str">
            <v>堀江　晴夫</v>
          </cell>
          <cell r="Y50" t="str">
            <v/>
          </cell>
          <cell r="Z50" t="str">
            <v/>
          </cell>
          <cell r="AA50" t="str">
            <v/>
          </cell>
          <cell r="AC50">
            <v>670000000</v>
          </cell>
          <cell r="AD50">
            <v>0.33333333333333331</v>
          </cell>
          <cell r="AE50">
            <v>223333333</v>
          </cell>
          <cell r="AF50">
            <v>40923</v>
          </cell>
          <cell r="AG50">
            <v>41274</v>
          </cell>
          <cell r="AH50" t="str">
            <v/>
          </cell>
          <cell r="AI50">
            <v>977300000</v>
          </cell>
          <cell r="AJ50">
            <v>468300000</v>
          </cell>
          <cell r="AK50">
            <v>0.33333333333333331</v>
          </cell>
          <cell r="AL50">
            <v>156100000</v>
          </cell>
          <cell r="AM50">
            <v>41016</v>
          </cell>
          <cell r="AN50">
            <v>41023</v>
          </cell>
          <cell r="AO50" t="str">
            <v/>
          </cell>
          <cell r="AP50" t="str">
            <v>要</v>
          </cell>
          <cell r="AQ50" t="str">
            <v>・減額についてはMETI確認済み</v>
          </cell>
          <cell r="AR50" t="str">
            <v>栗生澤</v>
          </cell>
          <cell r="AS50" t="str">
            <v>宮田</v>
          </cell>
          <cell r="AT50">
            <v>41043</v>
          </cell>
          <cell r="AU50">
            <v>41044</v>
          </cell>
          <cell r="AV50">
            <v>41044</v>
          </cell>
          <cell r="AW50" t="str">
            <v/>
          </cell>
          <cell r="AX50" t="str">
            <v/>
          </cell>
          <cell r="AY50" t="str">
            <v>埼玉県</v>
          </cell>
          <cell r="AZ50" t="str">
            <v>秩父市</v>
          </cell>
          <cell r="BA50" t="str">
            <v>みどりが丘4－3</v>
          </cell>
          <cell r="BC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埼玉県秩父市みどりが丘4－3</v>
          </cell>
          <cell r="ET50" t="str">
            <v/>
          </cell>
          <cell r="EU50" t="str">
            <v/>
          </cell>
          <cell r="EV50" t="str">
            <v/>
          </cell>
          <cell r="EW50" t="str">
            <v/>
          </cell>
          <cell r="EX50" t="str">
            <v/>
          </cell>
          <cell r="EY50" t="str">
            <v>埼玉県秩父市みどりが丘4－3</v>
          </cell>
          <cell r="EZ50" t="str">
            <v>なし</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2 自動車の中核部品またはその材料</v>
          </cell>
          <cell r="I51" t="str">
            <v>駆動系部品又はその材料</v>
          </cell>
          <cell r="J51" t="str">
            <v>大企業</v>
          </cell>
          <cell r="K51" t="str">
            <v>中間</v>
          </cell>
          <cell r="L51" t="str">
            <v>梶野</v>
          </cell>
          <cell r="M51" t="str">
            <v>自動車課</v>
          </cell>
          <cell r="N51" t="str">
            <v>中部</v>
          </cell>
          <cell r="O51" t="str">
            <v>株式会社アドヴィックス</v>
          </cell>
          <cell r="P51" t="str">
            <v>経営管理部</v>
          </cell>
          <cell r="Q51" t="str">
            <v>経営企画室長</v>
          </cell>
          <cell r="R51" t="str">
            <v>井上 満</v>
          </cell>
          <cell r="S51" t="str">
            <v>0566-63-8050</v>
          </cell>
          <cell r="T51" t="str">
            <v>mitsuru_inoue@nts.advics.co.jp</v>
          </cell>
          <cell r="U51">
            <v>4480029</v>
          </cell>
          <cell r="V51" t="str">
            <v xml:space="preserve">愛知県刈谷市昭和町二丁目1 番地 </v>
          </cell>
          <cell r="W51" t="str">
            <v>取締役社長</v>
          </cell>
          <cell r="X51" t="str">
            <v>川田 武司</v>
          </cell>
          <cell r="Y51" t="str">
            <v>交付決定日</v>
          </cell>
          <cell r="Z51">
            <v>41698</v>
          </cell>
          <cell r="AA51" t="str">
            <v/>
          </cell>
          <cell r="AC51">
            <v>1677000000</v>
          </cell>
          <cell r="AD51">
            <v>0.16666666666666666</v>
          </cell>
          <cell r="AE51">
            <v>279500000</v>
          </cell>
          <cell r="AF51" t="str">
            <v>交付決定日</v>
          </cell>
          <cell r="AG51">
            <v>41698</v>
          </cell>
          <cell r="AH51" t="str">
            <v/>
          </cell>
          <cell r="AI51">
            <v>1677000000</v>
          </cell>
          <cell r="AJ51">
            <v>1677000000</v>
          </cell>
          <cell r="AK51">
            <v>0.16666666666666666</v>
          </cell>
          <cell r="AL51">
            <v>279500000</v>
          </cell>
          <cell r="AM51">
            <v>40983</v>
          </cell>
          <cell r="AN51">
            <v>40984</v>
          </cell>
          <cell r="AO51" t="str">
            <v/>
          </cell>
          <cell r="AP51" t="str">
            <v>不要</v>
          </cell>
          <cell r="AQ51" t="str">
            <v/>
          </cell>
          <cell r="AR51" t="str">
            <v>中間</v>
          </cell>
          <cell r="AS51" t="str">
            <v>中間</v>
          </cell>
          <cell r="AT51">
            <v>41001</v>
          </cell>
          <cell r="AU51">
            <v>41002</v>
          </cell>
          <cell r="AV51">
            <v>41003</v>
          </cell>
          <cell r="AW51" t="str">
            <v/>
          </cell>
          <cell r="AX51" t="str">
            <v/>
          </cell>
          <cell r="AY51" t="str">
            <v>愛知県</v>
          </cell>
          <cell r="AZ51" t="str">
            <v>刈谷市</v>
          </cell>
          <cell r="BA51" t="str">
            <v>朝日町2丁目1番地</v>
          </cell>
          <cell r="BC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愛知県刈谷市朝日町2丁目1番地</v>
          </cell>
          <cell r="ET51" t="str">
            <v/>
          </cell>
          <cell r="EU51" t="str">
            <v/>
          </cell>
          <cell r="EV51" t="str">
            <v/>
          </cell>
          <cell r="EW51" t="str">
            <v/>
          </cell>
          <cell r="EX51" t="str">
            <v/>
          </cell>
          <cell r="EY51" t="str">
            <v>愛知県刈谷市朝日町2丁目1番地</v>
          </cell>
          <cell r="EZ51" t="str">
            <v>なし</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2 自動車の中核部品またはその材料</v>
          </cell>
          <cell r="I52" t="str">
            <v>駆動系部品又はその材料</v>
          </cell>
          <cell r="J52" t="str">
            <v>大企業</v>
          </cell>
          <cell r="K52" t="str">
            <v>中間</v>
          </cell>
          <cell r="L52" t="str">
            <v>梶野</v>
          </cell>
          <cell r="M52" t="str">
            <v>素形室</v>
          </cell>
          <cell r="N52" t="str">
            <v>北海道</v>
          </cell>
          <cell r="O52" t="str">
            <v>アイシン北海道株式会社</v>
          </cell>
          <cell r="P52" t="str">
            <v>総務グループ</v>
          </cell>
          <cell r="Q52" t="str">
            <v>係長</v>
          </cell>
          <cell r="R52" t="str">
            <v>木下　雅一</v>
          </cell>
          <cell r="S52" t="str">
            <v>0144-53-7111</v>
          </cell>
          <cell r="T52" t="str">
            <v>kinoshita@ai-h.co.jp</v>
          </cell>
          <cell r="U52">
            <v>591362</v>
          </cell>
          <cell r="V52" t="str">
            <v xml:space="preserve">北海道苫小牧市字柏原32-5 </v>
          </cell>
          <cell r="W52" t="str">
            <v>代表取締役</v>
          </cell>
          <cell r="X52" t="str">
            <v>後藤　正治</v>
          </cell>
          <cell r="Y52" t="str">
            <v/>
          </cell>
          <cell r="Z52" t="str">
            <v/>
          </cell>
          <cell r="AA52" t="str">
            <v/>
          </cell>
          <cell r="AC52">
            <v>1210000000</v>
          </cell>
          <cell r="AD52">
            <v>0.16666666666666666</v>
          </cell>
          <cell r="AE52">
            <v>201666666</v>
          </cell>
          <cell r="AF52">
            <v>40914</v>
          </cell>
          <cell r="AG52">
            <v>41364</v>
          </cell>
          <cell r="AH52" t="str">
            <v/>
          </cell>
          <cell r="AI52">
            <v>1220388500</v>
          </cell>
          <cell r="AJ52">
            <v>1208985500</v>
          </cell>
          <cell r="AK52">
            <v>0.16666666666666666</v>
          </cell>
          <cell r="AL52">
            <v>201497583</v>
          </cell>
          <cell r="AM52">
            <v>41036</v>
          </cell>
          <cell r="AN52">
            <v>41040</v>
          </cell>
          <cell r="AO52">
            <v>41051</v>
          </cell>
          <cell r="AP52" t="str">
            <v>不要</v>
          </cell>
          <cell r="AQ52" t="str">
            <v/>
          </cell>
          <cell r="AR52" t="str">
            <v>中間</v>
          </cell>
          <cell r="AS52" t="str">
            <v>梶野</v>
          </cell>
          <cell r="AT52">
            <v>41074</v>
          </cell>
          <cell r="AU52">
            <v>41075</v>
          </cell>
          <cell r="AV52">
            <v>41078</v>
          </cell>
          <cell r="AW52" t="str">
            <v/>
          </cell>
          <cell r="AX52" t="str">
            <v/>
          </cell>
          <cell r="AY52" t="str">
            <v>北海道</v>
          </cell>
          <cell r="AZ52" t="str">
            <v>苫小牧市</v>
          </cell>
          <cell r="BA52" t="str">
            <v>柏原32-5</v>
          </cell>
          <cell r="BC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北海道苫小牧市柏原32-5</v>
          </cell>
          <cell r="ET52" t="str">
            <v/>
          </cell>
          <cell r="EU52" t="str">
            <v/>
          </cell>
          <cell r="EV52" t="str">
            <v/>
          </cell>
          <cell r="EW52" t="str">
            <v/>
          </cell>
          <cell r="EX52" t="str">
            <v/>
          </cell>
          <cell r="EY52" t="str">
            <v>北海道苫小牧市柏原32-5</v>
          </cell>
          <cell r="EZ52" t="str">
            <v>なし</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5 機能性化学品</v>
          </cell>
          <cell r="I53" t="str">
            <v>その他の機能性化学品</v>
          </cell>
          <cell r="J53" t="str">
            <v>大企業</v>
          </cell>
          <cell r="K53" t="str">
            <v>栗生澤</v>
          </cell>
          <cell r="L53" t="str">
            <v>宮田</v>
          </cell>
          <cell r="M53" t="str">
            <v>コンテンツ課</v>
          </cell>
          <cell r="N53" t="str">
            <v/>
          </cell>
          <cell r="O53" t="str">
            <v>朋和産業株式会社</v>
          </cell>
          <cell r="P53" t="str">
            <v>管理本部</v>
          </cell>
          <cell r="Q53" t="str">
            <v>副本部長</v>
          </cell>
          <cell r="R53" t="str">
            <v>工藤　克彦</v>
          </cell>
          <cell r="S53" t="str">
            <v>047-473-4183</v>
          </cell>
          <cell r="T53" t="str">
            <v>k-kudo@howa-s.co.jp</v>
          </cell>
          <cell r="U53">
            <v>2740071</v>
          </cell>
          <cell r="V53" t="str">
            <v xml:space="preserve">千葉県船橋市習志野4丁目11番10号 </v>
          </cell>
          <cell r="W53" t="str">
            <v>代表取締役社長</v>
          </cell>
          <cell r="X53" t="str">
            <v>竹中 淳</v>
          </cell>
          <cell r="Y53">
            <v>40926</v>
          </cell>
          <cell r="Z53">
            <v>41729</v>
          </cell>
          <cell r="AA53" t="str">
            <v/>
          </cell>
          <cell r="AC53">
            <v>4260000000</v>
          </cell>
          <cell r="AD53">
            <v>0.16666666666666666</v>
          </cell>
          <cell r="AE53">
            <v>710000000</v>
          </cell>
          <cell r="AF53">
            <v>40926</v>
          </cell>
          <cell r="AG53">
            <v>41729</v>
          </cell>
          <cell r="AH53" t="str">
            <v/>
          </cell>
          <cell r="AI53">
            <v>7053500000</v>
          </cell>
          <cell r="AJ53">
            <v>4260000000</v>
          </cell>
          <cell r="AK53">
            <v>0.16666666666666666</v>
          </cell>
          <cell r="AL53">
            <v>710000000</v>
          </cell>
          <cell r="AM53">
            <v>40968</v>
          </cell>
          <cell r="AN53">
            <v>40970</v>
          </cell>
          <cell r="AO53" t="str">
            <v/>
          </cell>
          <cell r="AP53" t="str">
            <v>要</v>
          </cell>
          <cell r="AQ53" t="str">
            <v/>
          </cell>
          <cell r="AR53" t="str">
            <v>栗生澤</v>
          </cell>
          <cell r="AS53" t="str">
            <v>宮田</v>
          </cell>
          <cell r="AT53">
            <v>40974</v>
          </cell>
          <cell r="AU53">
            <v>40975</v>
          </cell>
          <cell r="AV53">
            <v>40976</v>
          </cell>
          <cell r="AW53" t="str">
            <v>・一部設備の設置場所の変更について、METI吉川様に確認済→計画変更（等）承認申請書を取得予定。</v>
          </cell>
          <cell r="AX53" t="str">
            <v/>
          </cell>
          <cell r="AY53" t="str">
            <v>千葉県</v>
          </cell>
          <cell r="AZ53" t="str">
            <v>船橋市</v>
          </cell>
          <cell r="BA53" t="str">
            <v>習志野4丁目11番10号</v>
          </cell>
          <cell r="BB53" t="str">
            <v>千葉県</v>
          </cell>
          <cell r="BC53" t="str">
            <v>旭市</v>
          </cell>
          <cell r="BD53" t="str">
            <v>さくら台1番4号</v>
          </cell>
          <cell r="BE53" t="str">
            <v>京都府</v>
          </cell>
          <cell r="BF53" t="str">
            <v>綴喜郡宇治田原町</v>
          </cell>
          <cell r="BG53" t="str">
            <v>宇治田原町岩山釜井谷1番地25</v>
          </cell>
          <cell r="BH53" t="str">
            <v>福岡県</v>
          </cell>
          <cell r="BI53" t="str">
            <v>古賀市</v>
          </cell>
          <cell r="BJ53" t="str">
            <v>糸ヶ浦12番地</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千葉県船橋市習志野4丁目11番10号</v>
          </cell>
          <cell r="ET53" t="str">
            <v>千葉県旭市さくら台1番4号</v>
          </cell>
          <cell r="EU53" t="str">
            <v>京都府綴喜郡宇治田原町宇治田原町岩山釜井谷1番地25</v>
          </cell>
          <cell r="EV53" t="str">
            <v>福岡県古賀市糸ヶ浦12番地</v>
          </cell>
          <cell r="EW53" t="str">
            <v/>
          </cell>
          <cell r="EX53" t="str">
            <v/>
          </cell>
          <cell r="EY53" t="str">
            <v>千葉県船橋市習志野4丁目11番10号
千葉県旭市さくら台1番4号
京都府綴喜郡宇治田原町宇治田原町岩山釜井谷1番地25
福岡県古賀市糸ヶ浦12番地</v>
          </cell>
          <cell r="EZ53" t="str">
            <v>なし</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2 自動車の中核部品またはその材料</v>
          </cell>
          <cell r="I54" t="str">
            <v>駆動系部品又はその材料</v>
          </cell>
          <cell r="J54" t="str">
            <v>大企業</v>
          </cell>
          <cell r="K54" t="str">
            <v>中間</v>
          </cell>
          <cell r="L54" t="str">
            <v>梶野</v>
          </cell>
          <cell r="M54" t="str">
            <v>自動車課</v>
          </cell>
          <cell r="N54" t="str">
            <v>北海道</v>
          </cell>
          <cell r="O54" t="str">
            <v>株式会社むろらん東郷</v>
          </cell>
          <cell r="P54" t="str">
            <v>輸送機器部品製造</v>
          </cell>
          <cell r="Q54" t="str">
            <v>代表取締役社長</v>
          </cell>
          <cell r="R54" t="str">
            <v>稲川 圭二</v>
          </cell>
          <cell r="S54" t="str">
            <v>0143-47-2106</v>
          </cell>
          <cell r="T54" t="str">
            <v>t700307@togoh.co.jp</v>
          </cell>
          <cell r="U54">
            <v>500087</v>
          </cell>
          <cell r="V54" t="str">
            <v xml:space="preserve">北海道室蘭市仲町５番地１ </v>
          </cell>
          <cell r="W54" t="str">
            <v>代表取締役</v>
          </cell>
          <cell r="X54" t="str">
            <v>稲川 圭二</v>
          </cell>
          <cell r="Y54">
            <v>41000</v>
          </cell>
          <cell r="Z54">
            <v>41639</v>
          </cell>
          <cell r="AA54" t="str">
            <v/>
          </cell>
          <cell r="AC54">
            <v>828600000</v>
          </cell>
          <cell r="AD54">
            <v>0.16666666666666666</v>
          </cell>
          <cell r="AE54">
            <v>138100000</v>
          </cell>
          <cell r="AF54">
            <v>41000</v>
          </cell>
          <cell r="AG54">
            <v>41639</v>
          </cell>
          <cell r="AH54" t="str">
            <v/>
          </cell>
          <cell r="AI54">
            <v>828600000</v>
          </cell>
          <cell r="AJ54">
            <v>828600000</v>
          </cell>
          <cell r="AK54">
            <v>0.16666666666666666</v>
          </cell>
          <cell r="AL54">
            <v>138099997</v>
          </cell>
          <cell r="AM54">
            <v>40983</v>
          </cell>
          <cell r="AN54">
            <v>40966</v>
          </cell>
          <cell r="AO54">
            <v>40984</v>
          </cell>
          <cell r="AP54" t="str">
            <v>不要</v>
          </cell>
          <cell r="AQ54" t="str">
            <v xml:space="preserve">（3/21）曽根さんより共同申請に移行する必要がある旨を伺う
（3/30）事業スキームを確認。共同申請の必要無しと判断、曽根さんに伝達
（3/30完）吉川さんが現課に確認OK→稲川さんに連絡
</v>
          </cell>
          <cell r="AR54" t="str">
            <v>梶野</v>
          </cell>
          <cell r="AS54" t="str">
            <v>中間</v>
          </cell>
          <cell r="AT54">
            <v>41012</v>
          </cell>
          <cell r="AU54">
            <v>41010</v>
          </cell>
          <cell r="AV54">
            <v>41016</v>
          </cell>
          <cell r="AW54" t="str">
            <v/>
          </cell>
          <cell r="AX54" t="str">
            <v/>
          </cell>
          <cell r="AY54" t="str">
            <v>北海道</v>
          </cell>
          <cell r="AZ54" t="str">
            <v>室蘭市</v>
          </cell>
          <cell r="BA54" t="str">
            <v>仲町5番地1</v>
          </cell>
          <cell r="BC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北海道室蘭市仲町5番地1</v>
          </cell>
          <cell r="ET54" t="str">
            <v/>
          </cell>
          <cell r="EU54" t="str">
            <v/>
          </cell>
          <cell r="EV54" t="str">
            <v/>
          </cell>
          <cell r="EW54" t="str">
            <v/>
          </cell>
          <cell r="EX54" t="str">
            <v/>
          </cell>
          <cell r="EY54" t="str">
            <v>北海道室蘭市仲町5番地1</v>
          </cell>
          <cell r="EZ54" t="str">
            <v>なし</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1 グリーンイノベーション／エネルギー産業</v>
          </cell>
          <cell r="I55" t="str">
            <v>エコカー又はその部品</v>
          </cell>
          <cell r="J55" t="str">
            <v>大企業</v>
          </cell>
          <cell r="K55" t="str">
            <v>高本</v>
          </cell>
          <cell r="L55" t="str">
            <v>米山</v>
          </cell>
          <cell r="M55" t="str">
            <v>自動車課</v>
          </cell>
          <cell r="N55" t="str">
            <v>中国</v>
          </cell>
          <cell r="O55" t="str">
            <v>倉敷化工株式会社</v>
          </cell>
          <cell r="P55" t="str">
            <v>自動車部品事業部　事業企画室</v>
          </cell>
          <cell r="Q55" t="str">
            <v>課長</v>
          </cell>
          <cell r="R55" t="str">
            <v>太田 勝敏</v>
          </cell>
          <cell r="S55" t="str">
            <v>086-465-2279</v>
          </cell>
          <cell r="T55" t="str">
            <v>ohta-k@kuraka.co.jp</v>
          </cell>
          <cell r="U55">
            <v>7128015</v>
          </cell>
          <cell r="V55" t="str">
            <v xml:space="preserve">岡山県倉敷市連島町矢柄四の町4630 </v>
          </cell>
          <cell r="W55" t="str">
            <v>代表取締役社長</v>
          </cell>
          <cell r="X55" t="str">
            <v>立山　修</v>
          </cell>
          <cell r="Y55" t="str">
            <v/>
          </cell>
          <cell r="Z55" t="str">
            <v/>
          </cell>
          <cell r="AA55" t="str">
            <v/>
          </cell>
          <cell r="AC55">
            <v>231350000</v>
          </cell>
          <cell r="AD55">
            <v>0.16666666666666666</v>
          </cell>
          <cell r="AE55">
            <v>38558333</v>
          </cell>
          <cell r="AF55">
            <v>40940</v>
          </cell>
          <cell r="AG55">
            <v>41729</v>
          </cell>
          <cell r="AH55" t="str">
            <v/>
          </cell>
          <cell r="AI55">
            <v>267918000</v>
          </cell>
          <cell r="AJ55">
            <v>231350000</v>
          </cell>
          <cell r="AK55">
            <v>0.16666666666666666</v>
          </cell>
          <cell r="AL55">
            <v>38558333</v>
          </cell>
          <cell r="AM55">
            <v>41011</v>
          </cell>
          <cell r="AN55">
            <v>40995</v>
          </cell>
          <cell r="AO55" t="str">
            <v/>
          </cell>
          <cell r="AP55" t="str">
            <v>不要</v>
          </cell>
          <cell r="AQ55" t="str">
            <v/>
          </cell>
          <cell r="AR55" t="str">
            <v>高本</v>
          </cell>
          <cell r="AS55" t="str">
            <v>米山</v>
          </cell>
          <cell r="AT55">
            <v>41026</v>
          </cell>
          <cell r="AU55">
            <v>41024</v>
          </cell>
          <cell r="AV55">
            <v>41031</v>
          </cell>
          <cell r="AW55" t="str">
            <v/>
          </cell>
          <cell r="AX55" t="str">
            <v/>
          </cell>
          <cell r="AY55" t="str">
            <v>岡山県</v>
          </cell>
          <cell r="AZ55" t="str">
            <v>倉敷市</v>
          </cell>
          <cell r="BA55" t="str">
            <v>連島町矢柄四の町4630</v>
          </cell>
          <cell r="BC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岡山県倉敷市連島町矢柄四の町4630</v>
          </cell>
          <cell r="ET55" t="str">
            <v/>
          </cell>
          <cell r="EU55" t="str">
            <v/>
          </cell>
          <cell r="EV55" t="str">
            <v/>
          </cell>
          <cell r="EW55" t="str">
            <v/>
          </cell>
          <cell r="EX55" t="str">
            <v/>
          </cell>
          <cell r="EY55" t="str">
            <v>岡山県倉敷市連島町矢柄四の町4630</v>
          </cell>
          <cell r="EZ55" t="str">
            <v>なし</v>
          </cell>
        </row>
        <row r="56">
          <cell r="A56" t="str">
            <v>1000000</v>
          </cell>
          <cell r="B56">
            <v>100</v>
          </cell>
          <cell r="C56">
            <v>0</v>
          </cell>
          <cell r="D56" t="str">
            <v>A</v>
          </cell>
          <cell r="E56" t="str">
            <v>一次</v>
          </cell>
          <cell r="F56" t="str">
            <v>セイカ株式会社</v>
          </cell>
          <cell r="G56" t="str">
            <v>セイカ海南工場 新製造設備</v>
          </cell>
          <cell r="H56" t="str">
            <v>5 機能性化学品</v>
          </cell>
          <cell r="I56" t="str">
            <v>その他の機能性化学品</v>
          </cell>
          <cell r="J56" t="str">
            <v>中小企業</v>
          </cell>
          <cell r="K56" t="str">
            <v>中田</v>
          </cell>
          <cell r="L56" t="str">
            <v>栗生澤</v>
          </cell>
          <cell r="M56" t="str">
            <v>化学課</v>
          </cell>
          <cell r="N56" t="str">
            <v>近畿</v>
          </cell>
          <cell r="O56" t="str">
            <v>セイカ株式会社</v>
          </cell>
          <cell r="P56" t="str">
            <v/>
          </cell>
          <cell r="Q56" t="str">
            <v>総務部</v>
          </cell>
          <cell r="R56" t="str">
            <v>幅　道行</v>
          </cell>
          <cell r="S56" t="str">
            <v>073-433-2191</v>
          </cell>
          <cell r="T56" t="str">
            <v>m-haba@waseika.com</v>
          </cell>
          <cell r="U56">
            <v>6408232</v>
          </cell>
          <cell r="V56" t="str">
            <v xml:space="preserve">和歌山県和歌山市南汀丁8番地 </v>
          </cell>
          <cell r="W56" t="str">
            <v>代表取締役社長</v>
          </cell>
          <cell r="X56" t="str">
            <v>竹田　純久</v>
          </cell>
          <cell r="Y56" t="str">
            <v/>
          </cell>
          <cell r="Z56" t="str">
            <v/>
          </cell>
          <cell r="AA56" t="str">
            <v/>
          </cell>
          <cell r="AC56">
            <v>1710000000</v>
          </cell>
          <cell r="AD56">
            <v>0.25</v>
          </cell>
          <cell r="AE56">
            <v>427500000</v>
          </cell>
          <cell r="AF56">
            <v>40988</v>
          </cell>
          <cell r="AG56">
            <v>41547</v>
          </cell>
          <cell r="AH56" t="str">
            <v/>
          </cell>
          <cell r="AI56">
            <v>1700000000</v>
          </cell>
          <cell r="AJ56">
            <v>1443900000</v>
          </cell>
          <cell r="AK56">
            <v>0.25</v>
          </cell>
          <cell r="AL56">
            <v>360975000</v>
          </cell>
          <cell r="AM56">
            <v>40973</v>
          </cell>
          <cell r="AN56">
            <v>40974</v>
          </cell>
          <cell r="AO56" t="str">
            <v/>
          </cell>
          <cell r="AP56" t="str">
            <v>要</v>
          </cell>
          <cell r="AQ56" t="str">
            <v>公募申請時から約2.7億円の減額。建屋等の金額を除いていることが理由。
（4/25）申請書の進捗確認⇒申請書確認済なので、発注OKと伝えた</v>
          </cell>
          <cell r="AR56" t="str">
            <v>栗生澤</v>
          </cell>
          <cell r="AS56" t="str">
            <v>中田</v>
          </cell>
          <cell r="AT56">
            <v>41026</v>
          </cell>
          <cell r="AU56">
            <v>41024</v>
          </cell>
          <cell r="AV56">
            <v>41031</v>
          </cell>
          <cell r="AW56" t="str">
            <v/>
          </cell>
          <cell r="AX56" t="str">
            <v>11月中旬頃に中間検査希望（10/4 中田）</v>
          </cell>
          <cell r="AY56" t="str">
            <v>和歌山県</v>
          </cell>
          <cell r="AZ56" t="str">
            <v>海南市</v>
          </cell>
          <cell r="BA56" t="str">
            <v>藤白758番地73</v>
          </cell>
          <cell r="BC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和歌山県海南市藤白758番地73</v>
          </cell>
          <cell r="ET56" t="str">
            <v/>
          </cell>
          <cell r="EU56" t="str">
            <v/>
          </cell>
          <cell r="EV56" t="str">
            <v/>
          </cell>
          <cell r="EW56" t="str">
            <v/>
          </cell>
          <cell r="EX56" t="str">
            <v/>
          </cell>
          <cell r="EY56" t="str">
            <v>和歌山県海南市藤白758番地73</v>
          </cell>
          <cell r="EZ56" t="str">
            <v>なし</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1 グリーンイノベーション／エネルギー産業</v>
          </cell>
          <cell r="I57" t="str">
            <v>エコカー又はその部品</v>
          </cell>
          <cell r="J57" t="str">
            <v>中小企業</v>
          </cell>
          <cell r="K57" t="str">
            <v>米山</v>
          </cell>
          <cell r="L57" t="str">
            <v>高本</v>
          </cell>
          <cell r="M57" t="str">
            <v>素形材室</v>
          </cell>
          <cell r="N57" t="str">
            <v>関東</v>
          </cell>
          <cell r="O57" t="str">
            <v>日野精機株式会社</v>
          </cell>
          <cell r="P57" t="str">
            <v>総務部　総務課</v>
          </cell>
          <cell r="Q57" t="str">
            <v/>
          </cell>
          <cell r="R57" t="str">
            <v>嶋田 豪</v>
          </cell>
          <cell r="S57" t="str">
            <v>042-582-1861</v>
          </cell>
          <cell r="T57" t="str">
            <v>shimada@hinoseiki.co.jp</v>
          </cell>
          <cell r="U57">
            <v>1910003</v>
          </cell>
          <cell r="V57" t="str">
            <v xml:space="preserve">東京都日野市日野台1-17-3 </v>
          </cell>
          <cell r="W57" t="str">
            <v>代表取締役社長</v>
          </cell>
          <cell r="X57" t="str">
            <v>川俣　英雄</v>
          </cell>
          <cell r="Y57">
            <v>41014</v>
          </cell>
          <cell r="Z57">
            <v>41729</v>
          </cell>
          <cell r="AA57" t="str">
            <v/>
          </cell>
          <cell r="AC57">
            <v>300000000</v>
          </cell>
          <cell r="AD57">
            <v>0.25</v>
          </cell>
          <cell r="AE57">
            <v>75000000</v>
          </cell>
          <cell r="AF57">
            <v>41014</v>
          </cell>
          <cell r="AG57">
            <v>41729</v>
          </cell>
          <cell r="AH57" t="str">
            <v/>
          </cell>
          <cell r="AI57">
            <v>1000000000</v>
          </cell>
          <cell r="AJ57">
            <v>300000000</v>
          </cell>
          <cell r="AK57">
            <v>0.25</v>
          </cell>
          <cell r="AL57">
            <v>75000000</v>
          </cell>
          <cell r="AM57">
            <v>40994</v>
          </cell>
          <cell r="AN57">
            <v>40989</v>
          </cell>
          <cell r="AO57" t="str">
            <v/>
          </cell>
          <cell r="AP57" t="str">
            <v>不要</v>
          </cell>
          <cell r="AQ57" t="str">
            <v/>
          </cell>
          <cell r="AR57" t="str">
            <v>米山</v>
          </cell>
          <cell r="AS57" t="str">
            <v>高本</v>
          </cell>
          <cell r="AT57">
            <v>41001</v>
          </cell>
          <cell r="AU57">
            <v>41002</v>
          </cell>
          <cell r="AV57">
            <v>41003</v>
          </cell>
          <cell r="AW57" t="str">
            <v/>
          </cell>
          <cell r="AX57" t="str">
            <v/>
          </cell>
          <cell r="AY57" t="str">
            <v>群馬県</v>
          </cell>
          <cell r="AZ57" t="str">
            <v>太田市</v>
          </cell>
          <cell r="BA57" t="str">
            <v/>
          </cell>
          <cell r="BC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群馬県太田市</v>
          </cell>
          <cell r="ET57" t="str">
            <v/>
          </cell>
          <cell r="EU57" t="str">
            <v/>
          </cell>
          <cell r="EV57" t="str">
            <v/>
          </cell>
          <cell r="EW57" t="str">
            <v/>
          </cell>
          <cell r="EX57" t="str">
            <v/>
          </cell>
          <cell r="EY57" t="str">
            <v>群馬県太田市</v>
          </cell>
          <cell r="EZ57" t="str">
            <v>なし</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4 金属加工製品</v>
          </cell>
          <cell r="I58" t="str">
            <v>その他の金属製品</v>
          </cell>
          <cell r="J58" t="str">
            <v>中小企業</v>
          </cell>
          <cell r="K58" t="str">
            <v>栗生澤</v>
          </cell>
          <cell r="L58" t="str">
            <v>中田</v>
          </cell>
          <cell r="M58" t="str">
            <v>素形室</v>
          </cell>
          <cell r="N58" t="str">
            <v>北海道</v>
          </cell>
          <cell r="O58" t="str">
            <v>大岡技研株式会社</v>
          </cell>
          <cell r="P58" t="str">
            <v>執行役員</v>
          </cell>
          <cell r="Q58" t="str">
            <v>総務部長</v>
          </cell>
          <cell r="R58" t="str">
            <v>小林　卓</v>
          </cell>
          <cell r="S58" t="str">
            <v>0565-52-3441</v>
          </cell>
          <cell r="T58" t="str">
            <v>ta-kobayashi@o-oka.co.jp</v>
          </cell>
          <cell r="U58">
            <v>4730933</v>
          </cell>
          <cell r="V58" t="str">
            <v xml:space="preserve">愛知県豊田市高岡町秋葉山１－１ </v>
          </cell>
          <cell r="W58" t="str">
            <v>代表取締役社長</v>
          </cell>
          <cell r="X58" t="str">
            <v>大岡 三茂</v>
          </cell>
          <cell r="Y58">
            <v>40983</v>
          </cell>
          <cell r="Z58">
            <v>41729</v>
          </cell>
          <cell r="AA58" t="str">
            <v/>
          </cell>
          <cell r="AC58">
            <v>5054000000</v>
          </cell>
          <cell r="AD58">
            <v>0.33333333333333331</v>
          </cell>
          <cell r="AE58">
            <v>1684666666</v>
          </cell>
          <cell r="AF58">
            <v>40983</v>
          </cell>
          <cell r="AG58">
            <v>41729</v>
          </cell>
          <cell r="AH58" t="str">
            <v/>
          </cell>
          <cell r="AI58">
            <v>6214000000</v>
          </cell>
          <cell r="AJ58">
            <v>5054000000</v>
          </cell>
          <cell r="AK58">
            <v>0.33333333333333331</v>
          </cell>
          <cell r="AL58">
            <v>1684666666</v>
          </cell>
          <cell r="AM58">
            <v>40959</v>
          </cell>
          <cell r="AN58">
            <v>40962</v>
          </cell>
          <cell r="AO58" t="str">
            <v/>
          </cell>
          <cell r="AP58" t="str">
            <v>要</v>
          </cell>
          <cell r="AQ58" t="str">
            <v/>
          </cell>
          <cell r="AR58" t="str">
            <v>栗生澤</v>
          </cell>
          <cell r="AS58" t="str">
            <v>中田</v>
          </cell>
          <cell r="AT58">
            <v>40966</v>
          </cell>
          <cell r="AU58">
            <v>40967</v>
          </cell>
          <cell r="AV58">
            <v>40969</v>
          </cell>
          <cell r="AW58" t="str">
            <v/>
          </cell>
          <cell r="AX58" t="str">
            <v/>
          </cell>
          <cell r="AY58" t="str">
            <v>北海道</v>
          </cell>
          <cell r="AZ58" t="str">
            <v>室蘭市</v>
          </cell>
          <cell r="BA58" t="str">
            <v>仲町5番18</v>
          </cell>
          <cell r="BC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北海道室蘭市仲町5番18</v>
          </cell>
          <cell r="ET58" t="str">
            <v/>
          </cell>
          <cell r="EU58" t="str">
            <v/>
          </cell>
          <cell r="EV58" t="str">
            <v/>
          </cell>
          <cell r="EW58" t="str">
            <v/>
          </cell>
          <cell r="EX58" t="str">
            <v/>
          </cell>
          <cell r="EY58" t="str">
            <v>北海道室蘭市仲町5番18</v>
          </cell>
          <cell r="EZ58" t="str">
            <v>なし</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5 機能性化学品</v>
          </cell>
          <cell r="I59" t="str">
            <v>その他の機能性化学品</v>
          </cell>
          <cell r="J59" t="str">
            <v>中小企業</v>
          </cell>
          <cell r="K59" t="str">
            <v>栗生澤</v>
          </cell>
          <cell r="L59" t="str">
            <v>宮田</v>
          </cell>
          <cell r="M59" t="str">
            <v>医福室</v>
          </cell>
          <cell r="N59" t="str">
            <v>関東</v>
          </cell>
          <cell r="O59" t="str">
            <v>日本ケミカルコート株式会社</v>
          </cell>
          <cell r="P59" t="str">
            <v/>
          </cell>
          <cell r="Q59" t="str">
            <v>代表取締役</v>
          </cell>
          <cell r="R59" t="str">
            <v>犬飼　隆</v>
          </cell>
          <cell r="S59" t="str">
            <v>042-770-0531</v>
          </cell>
          <cell r="T59" t="str">
            <v>ncc-no2@jcom.home.ne.jp</v>
          </cell>
          <cell r="U59">
            <v>2520216</v>
          </cell>
          <cell r="V59" t="str">
            <v xml:space="preserve">神奈川県相模原市中央区清新８－１７－２５ </v>
          </cell>
          <cell r="W59" t="str">
            <v>代表取締役</v>
          </cell>
          <cell r="X59" t="str">
            <v>犬飼 隆</v>
          </cell>
          <cell r="Y59" t="str">
            <v/>
          </cell>
          <cell r="Z59" t="str">
            <v/>
          </cell>
          <cell r="AA59" t="str">
            <v/>
          </cell>
          <cell r="AC59">
            <v>30000000</v>
          </cell>
          <cell r="AD59">
            <v>0.33333333333333331</v>
          </cell>
          <cell r="AE59">
            <v>10000000</v>
          </cell>
          <cell r="AF59" t="str">
            <v/>
          </cell>
          <cell r="AG59" t="str">
            <v/>
          </cell>
          <cell r="AH59" t="str">
            <v/>
          </cell>
          <cell r="AI59" t="str">
            <v/>
          </cell>
          <cell r="AJ59" t="str">
            <v/>
          </cell>
          <cell r="AK59">
            <v>0.33333333333333331</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神奈川県</v>
          </cell>
          <cell r="AZ59" t="str">
            <v>相模原市</v>
          </cell>
          <cell r="BA59" t="str">
            <v>中央区清新8-17-24</v>
          </cell>
          <cell r="BC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神奈川県相模原市中央区清新8-17-24</v>
          </cell>
          <cell r="ET59" t="str">
            <v/>
          </cell>
          <cell r="EU59" t="str">
            <v/>
          </cell>
          <cell r="EV59" t="str">
            <v/>
          </cell>
          <cell r="EW59" t="str">
            <v/>
          </cell>
          <cell r="EX59" t="str">
            <v/>
          </cell>
          <cell r="EY59" t="str">
            <v>神奈川県相模原市中央区清新8-17-24</v>
          </cell>
          <cell r="EZ59" t="str">
            <v>なし</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1 グリーンイノベーション／エネルギー産業</v>
          </cell>
          <cell r="I60" t="str">
            <v>蓄電地又はその部品</v>
          </cell>
          <cell r="J60" t="str">
            <v>大企業</v>
          </cell>
          <cell r="K60" t="str">
            <v>高本</v>
          </cell>
          <cell r="L60" t="str">
            <v>米山</v>
          </cell>
          <cell r="M60" t="str">
            <v>情通課</v>
          </cell>
          <cell r="N60" t="str">
            <v/>
          </cell>
          <cell r="O60" t="str">
            <v>新神戸電機株式会社</v>
          </cell>
          <cell r="P60" t="str">
            <v>彦根事業所 Li製造部</v>
          </cell>
          <cell r="Q60" t="str">
            <v/>
          </cell>
          <cell r="R60" t="str">
            <v>真庭　重雄</v>
          </cell>
          <cell r="S60" t="str">
            <v>0749-28-1315</v>
          </cell>
          <cell r="T60" t="str">
            <v>s.maniwa@shinkobe-denki.co.jp</v>
          </cell>
          <cell r="U60" t="str">
            <v>522-0297</v>
          </cell>
          <cell r="V60" t="str">
            <v>滋賀県彦根市川瀬馬場町800番地</v>
          </cell>
          <cell r="W60" t="str">
            <v>代表取締役社長</v>
          </cell>
          <cell r="X60" t="str">
            <v>伊藤　繁</v>
          </cell>
          <cell r="Y60" t="str">
            <v/>
          </cell>
          <cell r="Z60" t="str">
            <v/>
          </cell>
          <cell r="AA60" t="str">
            <v/>
          </cell>
          <cell r="AC60">
            <v>1773000000</v>
          </cell>
          <cell r="AD60">
            <v>0.16666666666666666</v>
          </cell>
          <cell r="AE60">
            <v>295500000</v>
          </cell>
          <cell r="AF60">
            <v>41109</v>
          </cell>
          <cell r="AG60">
            <v>41729</v>
          </cell>
          <cell r="AH60" t="str">
            <v/>
          </cell>
          <cell r="AI60">
            <v>2600000000</v>
          </cell>
          <cell r="AJ60">
            <v>1773000000</v>
          </cell>
          <cell r="AK60">
            <v>0.16666666666666666</v>
          </cell>
          <cell r="AL60">
            <v>295500000</v>
          </cell>
          <cell r="AM60">
            <v>41102</v>
          </cell>
          <cell r="AN60">
            <v>41092</v>
          </cell>
          <cell r="AO60" t="str">
            <v/>
          </cell>
          <cell r="AP60" t="str">
            <v>要</v>
          </cell>
          <cell r="AQ60" t="str">
            <v/>
          </cell>
          <cell r="AR60" t="str">
            <v>高本</v>
          </cell>
          <cell r="AS60" t="str">
            <v>米山</v>
          </cell>
          <cell r="AT60">
            <v>41109</v>
          </cell>
          <cell r="AU60">
            <v>41110</v>
          </cell>
          <cell r="AV60">
            <v>41115</v>
          </cell>
          <cell r="AW60" t="str">
            <v/>
          </cell>
          <cell r="AX60" t="str">
            <v/>
          </cell>
          <cell r="AY60" t="str">
            <v>滋賀県</v>
          </cell>
          <cell r="AZ60" t="str">
            <v>彦根市</v>
          </cell>
          <cell r="BA60" t="str">
            <v>河瀬馬場町800番地</v>
          </cell>
          <cell r="BB60" t="str">
            <v>三重県</v>
          </cell>
          <cell r="BC60" t="str">
            <v>名張市</v>
          </cell>
          <cell r="BD60" t="str">
            <v>八幡1300番地15</v>
          </cell>
          <cell r="BE60" t="str">
            <v>埼玉県</v>
          </cell>
          <cell r="BF60" t="str">
            <v>深谷市</v>
          </cell>
          <cell r="BG60" t="str">
            <v>岡2200番地</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滋賀県彦根市河瀬馬場町800番地</v>
          </cell>
          <cell r="ET60" t="str">
            <v>三重県名張市八幡1300番地15</v>
          </cell>
          <cell r="EU60" t="str">
            <v>埼玉県深谷市岡2200番地</v>
          </cell>
          <cell r="EV60" t="str">
            <v/>
          </cell>
          <cell r="EW60" t="str">
            <v/>
          </cell>
          <cell r="EX60" t="str">
            <v/>
          </cell>
          <cell r="EY60" t="str">
            <v>滋賀県彦根市河瀬馬場町800番地
三重県名張市八幡1300番地15
埼玉県深谷市岡2200番地</v>
          </cell>
          <cell r="EZ60" t="str">
            <v>なし</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1 グリーンイノベーション／エネルギー産業</v>
          </cell>
          <cell r="I61" t="str">
            <v>蓄電地又はその部品</v>
          </cell>
          <cell r="J61" t="str">
            <v>大企業</v>
          </cell>
          <cell r="K61" t="str">
            <v>米山</v>
          </cell>
          <cell r="L61" t="str">
            <v>高本</v>
          </cell>
          <cell r="M61" t="str">
            <v>非鉄課</v>
          </cell>
          <cell r="N61" t="str">
            <v>中部</v>
          </cell>
          <cell r="O61" t="str">
            <v>日本電工株式会社</v>
          </cell>
          <cell r="P61" t="str">
            <v>電池材料事業部</v>
          </cell>
          <cell r="Q61" t="str">
            <v>高岡工場長</v>
          </cell>
          <cell r="R61" t="str">
            <v>岸川　勉</v>
          </cell>
          <cell r="S61" t="str">
            <v>0766-21-0610</v>
          </cell>
          <cell r="T61" t="str">
            <v>kisikawa@nippondenko.co.jp</v>
          </cell>
          <cell r="U61">
            <v>9330002</v>
          </cell>
          <cell r="V61" t="str">
            <v xml:space="preserve">富山県高岡市吉久1丁目1番37号 </v>
          </cell>
          <cell r="W61" t="str">
            <v>代表取締役社長</v>
          </cell>
          <cell r="X61" t="str">
            <v>石山　照明</v>
          </cell>
          <cell r="Y61" t="str">
            <v/>
          </cell>
          <cell r="Z61" t="str">
            <v/>
          </cell>
          <cell r="AA61" t="str">
            <v/>
          </cell>
          <cell r="AC61">
            <v>3538506000</v>
          </cell>
          <cell r="AD61">
            <v>0.16666666666666666</v>
          </cell>
          <cell r="AE61">
            <v>589751000</v>
          </cell>
          <cell r="AF61" t="str">
            <v/>
          </cell>
          <cell r="AG61" t="str">
            <v/>
          </cell>
          <cell r="AH61" t="str">
            <v/>
          </cell>
          <cell r="AI61" t="str">
            <v/>
          </cell>
          <cell r="AJ61" t="str">
            <v/>
          </cell>
          <cell r="AK61">
            <v>0.16666666666666666</v>
          </cell>
          <cell r="AL61" t="str">
            <v/>
          </cell>
          <cell r="AM61" t="str">
            <v/>
          </cell>
          <cell r="AN61" t="str">
            <v/>
          </cell>
          <cell r="AO61" t="str">
            <v/>
          </cell>
          <cell r="AP61" t="str">
            <v/>
          </cell>
          <cell r="AQ61" t="str">
            <v>取下げ理由書を作成依頼中（2012/10/4）　高本</v>
          </cell>
          <cell r="AR61" t="str">
            <v/>
          </cell>
          <cell r="AS61" t="str">
            <v/>
          </cell>
          <cell r="AT61" t="str">
            <v/>
          </cell>
          <cell r="AU61" t="str">
            <v/>
          </cell>
          <cell r="AV61" t="str">
            <v/>
          </cell>
          <cell r="AW61" t="str">
            <v/>
          </cell>
          <cell r="AX61" t="str">
            <v/>
          </cell>
          <cell r="AY61" t="str">
            <v>富山県</v>
          </cell>
          <cell r="AZ61" t="str">
            <v>射水市</v>
          </cell>
          <cell r="BA61" t="str">
            <v>小島3004番地</v>
          </cell>
          <cell r="BB61" t="str">
            <v>富山県</v>
          </cell>
          <cell r="BC61" t="str">
            <v>高岡市</v>
          </cell>
          <cell r="BD61" t="str">
            <v>吉久1丁目1番37号</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v>1</v>
          </cell>
          <cell r="ES61" t="str">
            <v>富山県射水市小島3004番地</v>
          </cell>
          <cell r="ET61" t="str">
            <v>富山県高岡市吉久1丁目1番37号</v>
          </cell>
          <cell r="EU61" t="str">
            <v/>
          </cell>
          <cell r="EV61" t="str">
            <v/>
          </cell>
          <cell r="EW61" t="str">
            <v/>
          </cell>
          <cell r="EX61" t="str">
            <v/>
          </cell>
          <cell r="EY61" t="str">
            <v>富山県射水市小島3004番地
富山県高岡市吉久1丁目1番37号</v>
          </cell>
          <cell r="EZ61" t="str">
            <v>なし</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2 自動車の中核部品またはその材料</v>
          </cell>
          <cell r="I62" t="str">
            <v>その他の部品・材料</v>
          </cell>
          <cell r="J62" t="str">
            <v>大企業</v>
          </cell>
          <cell r="K62" t="str">
            <v>中間</v>
          </cell>
          <cell r="L62" t="str">
            <v>梶野</v>
          </cell>
          <cell r="M62" t="str">
            <v>化学課</v>
          </cell>
          <cell r="N62" t="str">
            <v>関東</v>
          </cell>
          <cell r="O62" t="str">
            <v>株式会社日本触媒</v>
          </cell>
          <cell r="P62" t="str">
            <v>川崎製造所技術部</v>
          </cell>
          <cell r="Q62" t="str">
            <v>主任</v>
          </cell>
          <cell r="R62" t="str">
            <v>杉浦　秀人</v>
          </cell>
          <cell r="S62" t="str">
            <v>044-288-7369</v>
          </cell>
          <cell r="T62" t="str">
            <v>hideto_sugiura@shokubai.co.jp</v>
          </cell>
          <cell r="U62">
            <v>5410043</v>
          </cell>
          <cell r="V62" t="str">
            <v xml:space="preserve">大阪府大阪市中央区高麗橋四丁目１番１号 </v>
          </cell>
          <cell r="W62" t="str">
            <v>代表取締役社長</v>
          </cell>
          <cell r="X62" t="str">
            <v>池田 全德</v>
          </cell>
          <cell r="Y62">
            <v>40969</v>
          </cell>
          <cell r="Z62">
            <v>41729</v>
          </cell>
          <cell r="AA62" t="str">
            <v/>
          </cell>
          <cell r="AC62">
            <v>2441000000</v>
          </cell>
          <cell r="AD62">
            <v>0.16666666666666666</v>
          </cell>
          <cell r="AE62">
            <v>406833333</v>
          </cell>
          <cell r="AF62">
            <v>40969</v>
          </cell>
          <cell r="AG62">
            <v>41729</v>
          </cell>
          <cell r="AH62" t="str">
            <v/>
          </cell>
          <cell r="AI62">
            <v>2650000000</v>
          </cell>
          <cell r="AJ62">
            <v>2441000000</v>
          </cell>
          <cell r="AK62">
            <v>0.16666666666666666</v>
          </cell>
          <cell r="AL62">
            <v>406833333</v>
          </cell>
          <cell r="AM62">
            <v>40961</v>
          </cell>
          <cell r="AN62">
            <v>40962</v>
          </cell>
          <cell r="AO62">
            <v>40970</v>
          </cell>
          <cell r="AP62" t="str">
            <v>不要</v>
          </cell>
          <cell r="AQ62" t="str">
            <v/>
          </cell>
          <cell r="AR62" t="str">
            <v>中間</v>
          </cell>
          <cell r="AS62" t="str">
            <v>中間</v>
          </cell>
          <cell r="AT62">
            <v>40974</v>
          </cell>
          <cell r="AU62">
            <v>40975</v>
          </cell>
          <cell r="AV62">
            <v>40976</v>
          </cell>
          <cell r="AW62" t="str">
            <v>（8/21）原料用タンクの目的外流用の疑いあり。先方に資料要求中</v>
          </cell>
          <cell r="AX62" t="str">
            <v/>
          </cell>
          <cell r="AY62" t="str">
            <v>神奈川県</v>
          </cell>
          <cell r="AZ62" t="str">
            <v>川崎市</v>
          </cell>
          <cell r="BA62" t="str">
            <v>川崎区千鳥町5-43、44</v>
          </cell>
          <cell r="BC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神奈川県川崎市川崎区千鳥町5-43、44</v>
          </cell>
          <cell r="ET62" t="str">
            <v/>
          </cell>
          <cell r="EU62" t="str">
            <v/>
          </cell>
          <cell r="EV62" t="str">
            <v/>
          </cell>
          <cell r="EW62" t="str">
            <v/>
          </cell>
          <cell r="EX62" t="str">
            <v/>
          </cell>
          <cell r="EY62" t="str">
            <v>神奈川県川崎市川崎区千鳥町5-43、44</v>
          </cell>
          <cell r="EZ62" t="str">
            <v>なし</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2 自動車の中核部品またはその材料</v>
          </cell>
          <cell r="I63" t="str">
            <v>自動車用蓄電池又はその材料</v>
          </cell>
          <cell r="J63" t="str">
            <v>大企業</v>
          </cell>
          <cell r="K63" t="str">
            <v>中間</v>
          </cell>
          <cell r="L63" t="str">
            <v>梶野</v>
          </cell>
          <cell r="M63" t="str">
            <v>非鉄課</v>
          </cell>
          <cell r="N63" t="str">
            <v>四国</v>
          </cell>
          <cell r="O63" t="str">
            <v>住友金属鉱山株式会社</v>
          </cell>
          <cell r="P63" t="str">
            <v>機能性材料事業部事業室</v>
          </cell>
          <cell r="Q63" t="str">
            <v>戦略企画グループ　グループ長</v>
          </cell>
          <cell r="R63" t="str">
            <v>滝沢　和紀</v>
          </cell>
          <cell r="S63" t="str">
            <v>03-3436-7854</v>
          </cell>
          <cell r="T63" t="str">
            <v>Kazunori_Takizawa@ni.smm.co.jp</v>
          </cell>
          <cell r="U63">
            <v>1050004</v>
          </cell>
          <cell r="V63" t="str">
            <v xml:space="preserve">東京都港区新橋5丁目11番3号 </v>
          </cell>
          <cell r="W63" t="str">
            <v>代表取締役社長</v>
          </cell>
          <cell r="X63" t="str">
            <v>家守　伸正</v>
          </cell>
          <cell r="Y63">
            <v>40968</v>
          </cell>
          <cell r="Z63">
            <v>41729</v>
          </cell>
          <cell r="AA63" t="str">
            <v/>
          </cell>
          <cell r="AC63">
            <v>2274967000</v>
          </cell>
          <cell r="AD63">
            <v>0.33333333333333331</v>
          </cell>
          <cell r="AE63">
            <v>758322333</v>
          </cell>
          <cell r="AF63">
            <v>40968</v>
          </cell>
          <cell r="AG63">
            <v>41729</v>
          </cell>
          <cell r="AH63" t="str">
            <v/>
          </cell>
          <cell r="AI63">
            <v>2650000000</v>
          </cell>
          <cell r="AJ63">
            <v>2274967000</v>
          </cell>
          <cell r="AK63">
            <v>0.33333333333333331</v>
          </cell>
          <cell r="AL63">
            <v>758322327</v>
          </cell>
          <cell r="AM63">
            <v>40951</v>
          </cell>
          <cell r="AN63">
            <v>40952</v>
          </cell>
          <cell r="AO63">
            <v>40960</v>
          </cell>
          <cell r="AP63" t="str">
            <v>要</v>
          </cell>
          <cell r="AQ63" t="str">
            <v/>
          </cell>
          <cell r="AR63" t="str">
            <v>梶野</v>
          </cell>
          <cell r="AS63" t="str">
            <v>中間</v>
          </cell>
          <cell r="AT63">
            <v>40963</v>
          </cell>
          <cell r="AU63">
            <v>40966</v>
          </cell>
          <cell r="AV63">
            <v>40969</v>
          </cell>
          <cell r="AW63" t="str">
            <v/>
          </cell>
          <cell r="AX63" t="str">
            <v/>
          </cell>
          <cell r="AY63" t="str">
            <v>愛媛県</v>
          </cell>
          <cell r="AZ63" t="str">
            <v>新居浜市</v>
          </cell>
          <cell r="BA63" t="str">
            <v>磯浦町17-3</v>
          </cell>
          <cell r="BB63" t="str">
            <v>愛媛県</v>
          </cell>
          <cell r="BC63" t="str">
            <v>新居浜市</v>
          </cell>
          <cell r="BD63" t="str">
            <v>西原町3-5-3</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
          </cell>
          <cell r="EJ63" t="str">
            <v/>
          </cell>
          <cell r="EK63" t="str">
            <v/>
          </cell>
          <cell r="EL63" t="str">
            <v/>
          </cell>
          <cell r="EM63" t="str">
            <v/>
          </cell>
          <cell r="EN63" t="str">
            <v/>
          </cell>
          <cell r="EO63" t="str">
            <v/>
          </cell>
          <cell r="EP63" t="str">
            <v/>
          </cell>
          <cell r="EQ63" t="str">
            <v/>
          </cell>
          <cell r="ER63" t="str">
            <v/>
          </cell>
          <cell r="ES63" t="str">
            <v>愛媛県新居浜市磯浦町17-3</v>
          </cell>
          <cell r="ET63" t="str">
            <v>愛媛県新居浜市西原町3-5-3</v>
          </cell>
          <cell r="EU63" t="str">
            <v/>
          </cell>
          <cell r="EV63" t="str">
            <v/>
          </cell>
          <cell r="EW63" t="str">
            <v/>
          </cell>
          <cell r="EX63" t="str">
            <v/>
          </cell>
          <cell r="EY63" t="str">
            <v>愛媛県新居浜市磯浦町17-3
愛媛県新居浜市西原町3-5-3</v>
          </cell>
          <cell r="EZ63" t="str">
            <v>なし</v>
          </cell>
        </row>
        <row r="64">
          <cell r="A64" t="str">
            <v>1180000</v>
          </cell>
          <cell r="B64">
            <v>118</v>
          </cell>
          <cell r="C64">
            <v>0</v>
          </cell>
          <cell r="D64" t="str">
            <v>A</v>
          </cell>
          <cell r="E64" t="str">
            <v>一次</v>
          </cell>
          <cell r="F64" t="str">
            <v>JFE継手株式会社</v>
          </cell>
          <cell r="G64" t="str">
            <v>高周波るつぼ炉設置</v>
          </cell>
          <cell r="H64" t="str">
            <v>4 金属加工製品</v>
          </cell>
          <cell r="I64" t="str">
            <v>その他の金属製品</v>
          </cell>
          <cell r="J64" t="str">
            <v>大企業</v>
          </cell>
          <cell r="K64" t="str">
            <v>栗生澤</v>
          </cell>
          <cell r="L64" t="str">
            <v>中田</v>
          </cell>
          <cell r="M64" t="str">
            <v>鉄鋼課</v>
          </cell>
          <cell r="N64" t="str">
            <v>近畿</v>
          </cell>
          <cell r="O64" t="str">
            <v>Ｊ Ｆ Ｅ 継手株式会社</v>
          </cell>
          <cell r="P64" t="str">
            <v/>
          </cell>
          <cell r="Q64" t="str">
            <v>管理部長</v>
          </cell>
          <cell r="R64" t="str">
            <v>浜田 二郎</v>
          </cell>
          <cell r="S64" t="str">
            <v>072-445-0401</v>
          </cell>
          <cell r="T64" t="str">
            <v>hamada@jfe-pf.co.jp</v>
          </cell>
          <cell r="U64">
            <v>5960805</v>
          </cell>
          <cell r="V64" t="str">
            <v xml:space="preserve">大阪府岸和田市田治米町153 番地の1 </v>
          </cell>
          <cell r="W64" t="str">
            <v>代表取締役社長</v>
          </cell>
          <cell r="X64" t="str">
            <v>安岡 秀憲</v>
          </cell>
          <cell r="Y64">
            <v>40969</v>
          </cell>
          <cell r="Z64">
            <v>41517</v>
          </cell>
          <cell r="AA64" t="str">
            <v/>
          </cell>
          <cell r="AC64">
            <v>790925000</v>
          </cell>
          <cell r="AD64">
            <v>0.25</v>
          </cell>
          <cell r="AE64">
            <v>197731250</v>
          </cell>
          <cell r="AF64">
            <v>40969</v>
          </cell>
          <cell r="AG64">
            <v>41517</v>
          </cell>
          <cell r="AH64" t="str">
            <v/>
          </cell>
          <cell r="AI64">
            <v>801635000</v>
          </cell>
          <cell r="AJ64">
            <v>790925000</v>
          </cell>
          <cell r="AK64">
            <v>0.25</v>
          </cell>
          <cell r="AL64">
            <v>197731250</v>
          </cell>
          <cell r="AM64">
            <v>40959</v>
          </cell>
          <cell r="AN64">
            <v>40960</v>
          </cell>
          <cell r="AO64">
            <v>40960</v>
          </cell>
          <cell r="AP64" t="str">
            <v>不要</v>
          </cell>
          <cell r="AQ64" t="str">
            <v/>
          </cell>
          <cell r="AR64" t="str">
            <v>栗生澤</v>
          </cell>
          <cell r="AS64" t="str">
            <v>栗生澤</v>
          </cell>
          <cell r="AT64">
            <v>40963</v>
          </cell>
          <cell r="AU64">
            <v>40966</v>
          </cell>
          <cell r="AV64">
            <v>40969</v>
          </cell>
          <cell r="AW64" t="str">
            <v/>
          </cell>
          <cell r="AX64" t="str">
            <v/>
          </cell>
          <cell r="AY64" t="str">
            <v>大阪府</v>
          </cell>
          <cell r="AZ64" t="str">
            <v>岸和田市</v>
          </cell>
          <cell r="BA64" t="str">
            <v>田治米町153-1</v>
          </cell>
          <cell r="BC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大阪府岸和田市田治米町153-1</v>
          </cell>
          <cell r="ET64" t="str">
            <v/>
          </cell>
          <cell r="EU64" t="str">
            <v/>
          </cell>
          <cell r="EV64" t="str">
            <v/>
          </cell>
          <cell r="EW64" t="str">
            <v/>
          </cell>
          <cell r="EX64" t="str">
            <v/>
          </cell>
          <cell r="EY64" t="str">
            <v>大阪府岸和田市田治米町153-1</v>
          </cell>
          <cell r="EZ64" t="str">
            <v>なし</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1 グリーンイノベーション／エネルギー産業</v>
          </cell>
          <cell r="I65" t="str">
            <v>省エネ素材</v>
          </cell>
          <cell r="J65" t="str">
            <v>大企業</v>
          </cell>
          <cell r="K65" t="str">
            <v>米山</v>
          </cell>
          <cell r="L65" t="str">
            <v>高本</v>
          </cell>
          <cell r="M65" t="str">
            <v>住宅課</v>
          </cell>
          <cell r="N65" t="str">
            <v>関東</v>
          </cell>
          <cell r="O65" t="str">
            <v>日本板硝子ビルディングプロダクツ株式会社</v>
          </cell>
          <cell r="P65" t="str">
            <v>総務部</v>
          </cell>
          <cell r="Q65" t="str">
            <v/>
          </cell>
          <cell r="R65" t="str">
            <v>金子　義治</v>
          </cell>
          <cell r="S65" t="str">
            <v>0436-61-7030</v>
          </cell>
          <cell r="T65" t="str">
            <v>Yoshiharu.Kaneko@nsg.com</v>
          </cell>
          <cell r="U65">
            <v>2990107</v>
          </cell>
          <cell r="V65" t="str">
            <v xml:space="preserve">千葉県市原市姉崎海岸6 </v>
          </cell>
          <cell r="W65" t="str">
            <v>代表取締役社長</v>
          </cell>
          <cell r="X65" t="str">
            <v>鈴木　隆</v>
          </cell>
          <cell r="Y65">
            <v>40969</v>
          </cell>
          <cell r="Z65">
            <v>41182</v>
          </cell>
          <cell r="AA65" t="str">
            <v/>
          </cell>
          <cell r="AC65">
            <v>229305930</v>
          </cell>
          <cell r="AD65">
            <v>0.16666666666666666</v>
          </cell>
          <cell r="AE65">
            <v>38217655</v>
          </cell>
          <cell r="AF65">
            <v>40969</v>
          </cell>
          <cell r="AG65">
            <v>41182</v>
          </cell>
          <cell r="AH65" t="str">
            <v/>
          </cell>
          <cell r="AI65">
            <v>743820126</v>
          </cell>
          <cell r="AJ65">
            <v>229305930</v>
          </cell>
          <cell r="AK65">
            <v>0.16666666666666666</v>
          </cell>
          <cell r="AL65">
            <v>38217655</v>
          </cell>
          <cell r="AM65">
            <v>40949</v>
          </cell>
          <cell r="AN65" t="str">
            <v/>
          </cell>
          <cell r="AO65" t="str">
            <v/>
          </cell>
          <cell r="AP65" t="str">
            <v>要</v>
          </cell>
          <cell r="AQ65" t="str">
            <v/>
          </cell>
          <cell r="AR65" t="str">
            <v>米山</v>
          </cell>
          <cell r="AS65" t="str">
            <v>高本</v>
          </cell>
          <cell r="AT65">
            <v>40960</v>
          </cell>
          <cell r="AU65">
            <v>40961</v>
          </cell>
          <cell r="AV65">
            <v>40969</v>
          </cell>
          <cell r="AW65" t="str">
            <v/>
          </cell>
          <cell r="AX65" t="str">
            <v/>
          </cell>
          <cell r="AY65" t="str">
            <v>茨城県</v>
          </cell>
          <cell r="AZ65" t="str">
            <v>竜ヶ崎市</v>
          </cell>
          <cell r="BA65" t="str">
            <v>向陽台4-5</v>
          </cell>
          <cell r="BC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茨城県竜ヶ崎市向陽台4-5</v>
          </cell>
          <cell r="ET65" t="str">
            <v/>
          </cell>
          <cell r="EU65" t="str">
            <v/>
          </cell>
          <cell r="EV65" t="str">
            <v/>
          </cell>
          <cell r="EW65" t="str">
            <v/>
          </cell>
          <cell r="EX65" t="str">
            <v/>
          </cell>
          <cell r="EY65" t="str">
            <v>茨城県竜ヶ崎市向陽台4-5</v>
          </cell>
          <cell r="EZ65" t="str">
            <v>なし</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2 自動車の中核部品またはその材料</v>
          </cell>
          <cell r="I66" t="str">
            <v>その他の部品・材料</v>
          </cell>
          <cell r="J66" t="str">
            <v>中小企業</v>
          </cell>
          <cell r="K66" t="str">
            <v>中間</v>
          </cell>
          <cell r="L66" t="str">
            <v>梶野</v>
          </cell>
          <cell r="M66" t="str">
            <v>産機課</v>
          </cell>
          <cell r="N66" t="str">
            <v>関東</v>
          </cell>
          <cell r="O66" t="str">
            <v>株式会社イズラシ</v>
          </cell>
          <cell r="P66" t="str">
            <v/>
          </cell>
          <cell r="Q66" t="str">
            <v>常務取締役</v>
          </cell>
          <cell r="R66" t="str">
            <v>河上　浩三</v>
          </cell>
          <cell r="S66" t="str">
            <v>0558-94-3033</v>
          </cell>
          <cell r="T66" t="str">
            <v>kouzou_kawakami@izurashi.co.jp</v>
          </cell>
          <cell r="U66">
            <v>4103402</v>
          </cell>
          <cell r="V66" t="str">
            <v xml:space="preserve">静岡県沼津市戸田1008-1 </v>
          </cell>
          <cell r="W66" t="str">
            <v>代表取締役社長</v>
          </cell>
          <cell r="X66" t="str">
            <v>堤　親朗</v>
          </cell>
          <cell r="Y66">
            <v>41060</v>
          </cell>
          <cell r="Z66">
            <v>41243</v>
          </cell>
          <cell r="AA66" t="str">
            <v/>
          </cell>
          <cell r="AC66">
            <v>196189000</v>
          </cell>
          <cell r="AD66">
            <v>0.25</v>
          </cell>
          <cell r="AE66">
            <v>49047250</v>
          </cell>
          <cell r="AF66">
            <v>41060</v>
          </cell>
          <cell r="AG66">
            <v>41243</v>
          </cell>
          <cell r="AH66" t="str">
            <v/>
          </cell>
          <cell r="AI66">
            <v>1421170000</v>
          </cell>
          <cell r="AJ66">
            <v>196189000</v>
          </cell>
          <cell r="AK66">
            <v>0.25</v>
          </cell>
          <cell r="AL66">
            <v>49047250</v>
          </cell>
          <cell r="AM66">
            <v>40975</v>
          </cell>
          <cell r="AN66">
            <v>40976</v>
          </cell>
          <cell r="AO66" t="str">
            <v/>
          </cell>
          <cell r="AP66" t="str">
            <v>要</v>
          </cell>
          <cell r="AQ66" t="str">
            <v/>
          </cell>
          <cell r="AR66" t="str">
            <v>中間</v>
          </cell>
          <cell r="AS66" t="str">
            <v/>
          </cell>
          <cell r="AT66">
            <v>40990</v>
          </cell>
          <cell r="AU66">
            <v>40991</v>
          </cell>
          <cell r="AV66">
            <v>40994</v>
          </cell>
          <cell r="AW66" t="str">
            <v/>
          </cell>
          <cell r="AX66" t="str">
            <v/>
          </cell>
          <cell r="AY66" t="str">
            <v>静岡県</v>
          </cell>
          <cell r="AZ66" t="str">
            <v>沼津市</v>
          </cell>
          <cell r="BA66" t="str">
            <v>大岡字三明寺4004-5</v>
          </cell>
          <cell r="BC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静岡県沼津市大岡字三明寺4004-5</v>
          </cell>
          <cell r="ET66" t="str">
            <v/>
          </cell>
          <cell r="EU66" t="str">
            <v/>
          </cell>
          <cell r="EV66" t="str">
            <v/>
          </cell>
          <cell r="EW66" t="str">
            <v/>
          </cell>
          <cell r="EX66" t="str">
            <v/>
          </cell>
          <cell r="EY66" t="str">
            <v>静岡県沼津市大岡字三明寺4004-5</v>
          </cell>
          <cell r="EZ66" t="str">
            <v>なし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1 グリーンイノベーション／エネルギー産業</v>
          </cell>
          <cell r="I67" t="str">
            <v>パワーデバイス</v>
          </cell>
          <cell r="J67" t="str">
            <v>大企業</v>
          </cell>
          <cell r="K67" t="str">
            <v>米山</v>
          </cell>
          <cell r="L67" t="str">
            <v>高本</v>
          </cell>
          <cell r="M67" t="str">
            <v>情通課</v>
          </cell>
          <cell r="N67" t="str">
            <v>中部</v>
          </cell>
          <cell r="O67" t="str">
            <v>加賀東芝エレクトロニクス株式会社</v>
          </cell>
          <cell r="P67" t="str">
            <v>生産部</v>
          </cell>
          <cell r="Q67" t="str">
            <v>参事</v>
          </cell>
          <cell r="R67" t="str">
            <v>黒崎 有弘</v>
          </cell>
          <cell r="S67" t="str">
            <v>0761-51-7138</v>
          </cell>
          <cell r="T67" t="str">
            <v>kunihiro.kurosaki@toshiba.co.jp</v>
          </cell>
          <cell r="U67">
            <v>9231201</v>
          </cell>
          <cell r="V67" t="str">
            <v xml:space="preserve">石川県能美市岩内町１番地１ </v>
          </cell>
          <cell r="W67" t="str">
            <v>代表取締役社長</v>
          </cell>
          <cell r="X67" t="str">
            <v>谷全　祥市</v>
          </cell>
          <cell r="Y67" t="str">
            <v/>
          </cell>
          <cell r="Z67" t="str">
            <v/>
          </cell>
          <cell r="AA67" t="str">
            <v/>
          </cell>
          <cell r="AC67">
            <v>5350000000</v>
          </cell>
          <cell r="AD67">
            <v>0.16666666666666666</v>
          </cell>
          <cell r="AE67">
            <v>891666666</v>
          </cell>
          <cell r="AF67">
            <v>41364</v>
          </cell>
          <cell r="AG67">
            <v>41729</v>
          </cell>
          <cell r="AH67" t="str">
            <v/>
          </cell>
          <cell r="AI67">
            <v>5350000000</v>
          </cell>
          <cell r="AJ67">
            <v>5350000000</v>
          </cell>
          <cell r="AK67">
            <v>0.16666666666666666</v>
          </cell>
          <cell r="AL67">
            <v>890000000</v>
          </cell>
          <cell r="AM67">
            <v>41057</v>
          </cell>
          <cell r="AN67">
            <v>41066</v>
          </cell>
          <cell r="AO67" t="str">
            <v/>
          </cell>
          <cell r="AP67" t="str">
            <v/>
          </cell>
          <cell r="AQ67" t="str">
            <v/>
          </cell>
          <cell r="AR67" t="str">
            <v>米山</v>
          </cell>
          <cell r="AS67" t="str">
            <v>高本</v>
          </cell>
          <cell r="AT67">
            <v>41127</v>
          </cell>
          <cell r="AU67">
            <v>41128</v>
          </cell>
          <cell r="AV67">
            <v>41128</v>
          </cell>
          <cell r="AW67" t="str">
            <v/>
          </cell>
          <cell r="AX67" t="str">
            <v/>
          </cell>
          <cell r="AY67" t="str">
            <v>石川県</v>
          </cell>
          <cell r="AZ67" t="str">
            <v>能美市</v>
          </cell>
          <cell r="BA67" t="str">
            <v>岩内町1番地1</v>
          </cell>
          <cell r="BC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石川県能美市岩内町1番地1</v>
          </cell>
          <cell r="ET67" t="str">
            <v/>
          </cell>
          <cell r="EU67" t="str">
            <v/>
          </cell>
          <cell r="EV67" t="str">
            <v/>
          </cell>
          <cell r="EW67" t="str">
            <v/>
          </cell>
          <cell r="EX67" t="str">
            <v/>
          </cell>
          <cell r="EY67" t="str">
            <v>石川県能美市岩内町1番地1</v>
          </cell>
          <cell r="EZ67" t="str">
            <v>なし</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金属加工製品</v>
          </cell>
          <cell r="I68" t="str">
            <v>その他の金属製品</v>
          </cell>
          <cell r="J68" t="str">
            <v>中小企業</v>
          </cell>
          <cell r="K68" t="str">
            <v>宮田</v>
          </cell>
          <cell r="L68" t="str">
            <v>中田</v>
          </cell>
          <cell r="M68" t="str">
            <v/>
          </cell>
          <cell r="N68" t="str">
            <v>関東</v>
          </cell>
          <cell r="O68" t="str">
            <v>株式会社 トライヤーン</v>
          </cell>
          <cell r="P68" t="str">
            <v/>
          </cell>
          <cell r="Q68" t="str">
            <v>専務取締役</v>
          </cell>
          <cell r="R68" t="str">
            <v>田井　洋雄</v>
          </cell>
          <cell r="S68" t="str">
            <v>042-564-3311</v>
          </cell>
          <cell r="T68" t="str">
            <v>taihr@try-yn.co.jp</v>
          </cell>
          <cell r="U68">
            <v>9402022</v>
          </cell>
          <cell r="V68" t="str">
            <v xml:space="preserve">新潟県長岡市鉄工町1-2-10 </v>
          </cell>
          <cell r="W68" t="str">
            <v>代表取締役</v>
          </cell>
          <cell r="X68" t="str">
            <v>田井　義昭</v>
          </cell>
          <cell r="Y68" t="str">
            <v/>
          </cell>
          <cell r="Z68" t="str">
            <v/>
          </cell>
          <cell r="AA68" t="str">
            <v/>
          </cell>
          <cell r="AC68">
            <v>726000000</v>
          </cell>
          <cell r="AD68">
            <v>0.66666666666666663</v>
          </cell>
          <cell r="AE68">
            <v>484000000</v>
          </cell>
          <cell r="AF68" t="str">
            <v>交付決定日</v>
          </cell>
          <cell r="AG68">
            <v>41729</v>
          </cell>
          <cell r="AH68" t="str">
            <v/>
          </cell>
          <cell r="AI68">
            <v>963280000</v>
          </cell>
          <cell r="AJ68">
            <v>726000000</v>
          </cell>
          <cell r="AK68">
            <v>0.66666666666666663</v>
          </cell>
          <cell r="AL68">
            <v>484000000</v>
          </cell>
          <cell r="AM68">
            <v>41081</v>
          </cell>
          <cell r="AN68">
            <v>41058</v>
          </cell>
          <cell r="AO68">
            <v>41085</v>
          </cell>
          <cell r="AP68" t="str">
            <v>不要</v>
          </cell>
          <cell r="AQ68" t="str">
            <v/>
          </cell>
          <cell r="AR68" t="str">
            <v>宮田</v>
          </cell>
          <cell r="AS68" t="str">
            <v>中田</v>
          </cell>
          <cell r="AT68">
            <v>41109</v>
          </cell>
          <cell r="AU68">
            <v>41110</v>
          </cell>
          <cell r="AV68">
            <v>41115</v>
          </cell>
          <cell r="AW68" t="str">
            <v/>
          </cell>
          <cell r="AX68" t="str">
            <v/>
          </cell>
          <cell r="AY68" t="str">
            <v>東京都</v>
          </cell>
          <cell r="AZ68" t="str">
            <v>東大和市</v>
          </cell>
          <cell r="BA68" t="str">
            <v/>
          </cell>
          <cell r="BB68" t="str">
            <v>山梨県</v>
          </cell>
          <cell r="BC68" t="str">
            <v>韮崎市</v>
          </cell>
          <cell r="BD68" t="str">
            <v/>
          </cell>
          <cell r="BE68" t="str">
            <v>新潟県</v>
          </cell>
          <cell r="BF68" t="str">
            <v>長岡市</v>
          </cell>
          <cell r="BH68" t="str">
            <v>新潟県</v>
          </cell>
          <cell r="BI68" t="str">
            <v>刈羽郡</v>
          </cell>
          <cell r="BJ68" t="str">
            <v>刈羽村</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東京都東大和市</v>
          </cell>
          <cell r="ET68" t="str">
            <v>山梨県韮崎市</v>
          </cell>
          <cell r="EU68" t="str">
            <v>新潟県長岡市</v>
          </cell>
          <cell r="EV68" t="str">
            <v>新潟県刈羽郡刈羽村</v>
          </cell>
          <cell r="EW68" t="str">
            <v/>
          </cell>
          <cell r="EX68" t="str">
            <v/>
          </cell>
          <cell r="EY68" t="str">
            <v>東京都東大和市
山梨県韮崎市
新潟県長岡市
新潟県刈羽郡刈羽村</v>
          </cell>
          <cell r="EZ68" t="str">
            <v>なし</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金属加工製品</v>
          </cell>
          <cell r="I69" t="str">
            <v>その他の金属製品</v>
          </cell>
          <cell r="J69" t="str">
            <v>中小企業</v>
          </cell>
          <cell r="K69" t="str">
            <v>宮田</v>
          </cell>
          <cell r="L69" t="str">
            <v>中田</v>
          </cell>
          <cell r="M69" t="str">
            <v/>
          </cell>
          <cell r="N69" t="str">
            <v>関東</v>
          </cell>
          <cell r="O69" t="str">
            <v>株式会社 丸菱電子</v>
          </cell>
          <cell r="P69" t="str">
            <v/>
          </cell>
          <cell r="Q69" t="str">
            <v xml:space="preserve">取締役社長
</v>
          </cell>
          <cell r="R69" t="str">
            <v>南　直樹
讃岐（社長不在時）</v>
          </cell>
          <cell r="S69" t="str">
            <v>0258-28-2222</v>
          </cell>
          <cell r="T69" t="str">
            <v>minami@marubishi-ht.com
info@marubishi-ht.com</v>
          </cell>
          <cell r="U69">
            <v>2070021</v>
          </cell>
          <cell r="V69" t="str">
            <v xml:space="preserve">東京都東大和市立野3-581 </v>
          </cell>
          <cell r="W69" t="str">
            <v>代表取締役社長</v>
          </cell>
          <cell r="X69" t="str">
            <v>南　直樹</v>
          </cell>
          <cell r="Y69" t="str">
            <v/>
          </cell>
          <cell r="Z69" t="str">
            <v/>
          </cell>
          <cell r="AA69" t="str">
            <v/>
          </cell>
          <cell r="AC69">
            <v>726000000</v>
          </cell>
          <cell r="AD69">
            <v>0.66666666666666663</v>
          </cell>
          <cell r="AE69">
            <v>484000000</v>
          </cell>
          <cell r="AF69" t="str">
            <v>交付決定日</v>
          </cell>
          <cell r="AG69">
            <v>41729</v>
          </cell>
          <cell r="AH69" t="str">
            <v/>
          </cell>
          <cell r="AI69">
            <v>963280000</v>
          </cell>
          <cell r="AJ69">
            <v>726000000</v>
          </cell>
          <cell r="AK69">
            <v>0.66666666666666663</v>
          </cell>
          <cell r="AL69">
            <v>484000000</v>
          </cell>
          <cell r="AM69">
            <v>41081</v>
          </cell>
          <cell r="AN69">
            <v>41058</v>
          </cell>
          <cell r="AO69">
            <v>41085</v>
          </cell>
          <cell r="AP69" t="str">
            <v>不要</v>
          </cell>
          <cell r="AQ69" t="str">
            <v/>
          </cell>
          <cell r="AR69" t="str">
            <v>宮田</v>
          </cell>
          <cell r="AS69" t="str">
            <v>中田</v>
          </cell>
          <cell r="AT69">
            <v>41109</v>
          </cell>
          <cell r="AU69">
            <v>41110</v>
          </cell>
          <cell r="AV69">
            <v>41115</v>
          </cell>
          <cell r="AW69" t="str">
            <v/>
          </cell>
          <cell r="AX69" t="str">
            <v/>
          </cell>
          <cell r="AY69" t="str">
            <v>東京都</v>
          </cell>
          <cell r="AZ69" t="str">
            <v>東大和市</v>
          </cell>
          <cell r="BA69" t="str">
            <v/>
          </cell>
          <cell r="BB69" t="str">
            <v>山梨県</v>
          </cell>
          <cell r="BC69" t="str">
            <v>韮崎市</v>
          </cell>
          <cell r="BD69" t="str">
            <v/>
          </cell>
          <cell r="BE69" t="str">
            <v>新潟県</v>
          </cell>
          <cell r="BF69" t="str">
            <v>長岡市</v>
          </cell>
          <cell r="BH69" t="str">
            <v>新潟県</v>
          </cell>
          <cell r="BI69" t="str">
            <v>刈羽郡</v>
          </cell>
          <cell r="BJ69" t="str">
            <v>刈羽村</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東京都東大和市</v>
          </cell>
          <cell r="ET69" t="str">
            <v>山梨県韮崎市</v>
          </cell>
          <cell r="EU69" t="str">
            <v>新潟県長岡市</v>
          </cell>
          <cell r="EV69" t="str">
            <v>新潟県刈羽郡刈羽村</v>
          </cell>
          <cell r="EW69" t="str">
            <v/>
          </cell>
          <cell r="EX69" t="str">
            <v/>
          </cell>
          <cell r="EY69" t="str">
            <v>東京都東大和市
山梨県韮崎市
新潟県長岡市
新潟県刈羽郡刈羽村</v>
          </cell>
          <cell r="EZ69" t="str">
            <v>なし</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1 電子機器の中核部品またはその材料</v>
          </cell>
          <cell r="I70" t="str">
            <v>その他の電子機器の中核部品・材料</v>
          </cell>
          <cell r="J70" t="str">
            <v>中小企業</v>
          </cell>
          <cell r="K70" t="str">
            <v>梶野</v>
          </cell>
          <cell r="L70" t="str">
            <v>中間</v>
          </cell>
          <cell r="M70" t="str">
            <v>情通課</v>
          </cell>
          <cell r="N70" t="str">
            <v>九州</v>
          </cell>
          <cell r="O70" t="str">
            <v>株式会社 杉山製作所</v>
          </cell>
          <cell r="P70" t="str">
            <v/>
          </cell>
          <cell r="Q70" t="str">
            <v>係長</v>
          </cell>
          <cell r="R70" t="str">
            <v>高野　文彦</v>
          </cell>
          <cell r="S70" t="str">
            <v>03-3711-7471</v>
          </cell>
          <cell r="T70" t="str">
            <v>takano@css-sugiyama.co.jp</v>
          </cell>
          <cell r="U70">
            <v>1520002</v>
          </cell>
          <cell r="V70" t="str">
            <v xml:space="preserve">東京都目黒区目黒本町2-15-9 </v>
          </cell>
          <cell r="W70" t="str">
            <v>代表取締役社長</v>
          </cell>
          <cell r="X70" t="str">
            <v>杉山 賢一</v>
          </cell>
          <cell r="Y70">
            <v>41000</v>
          </cell>
          <cell r="Z70">
            <v>41578</v>
          </cell>
          <cell r="AA70" t="str">
            <v/>
          </cell>
          <cell r="AC70">
            <v>137703000</v>
          </cell>
          <cell r="AD70">
            <v>0.25</v>
          </cell>
          <cell r="AE70">
            <v>34425750</v>
          </cell>
          <cell r="AF70">
            <v>41000</v>
          </cell>
          <cell r="AG70">
            <v>41578</v>
          </cell>
          <cell r="AH70" t="str">
            <v/>
          </cell>
          <cell r="AI70">
            <v>152008000</v>
          </cell>
          <cell r="AJ70">
            <v>137703000</v>
          </cell>
          <cell r="AK70">
            <v>0.25</v>
          </cell>
          <cell r="AL70">
            <v>34425750</v>
          </cell>
          <cell r="AM70">
            <v>40952</v>
          </cell>
          <cell r="AN70">
            <v>40956</v>
          </cell>
          <cell r="AO70">
            <v>40960</v>
          </cell>
          <cell r="AP70" t="str">
            <v>不要</v>
          </cell>
          <cell r="AQ70" t="str">
            <v/>
          </cell>
          <cell r="AR70" t="str">
            <v>米山</v>
          </cell>
          <cell r="AS70" t="str">
            <v>中間</v>
          </cell>
          <cell r="AT70">
            <v>40963</v>
          </cell>
          <cell r="AU70">
            <v>40966</v>
          </cell>
          <cell r="AV70">
            <v>40969</v>
          </cell>
          <cell r="AW70" t="str">
            <v/>
          </cell>
          <cell r="AX70" t="str">
            <v/>
          </cell>
          <cell r="AY70" t="str">
            <v>福岡県</v>
          </cell>
          <cell r="AZ70" t="str">
            <v>田川郡</v>
          </cell>
          <cell r="BA70" t="str">
            <v>福智町赤池474-92</v>
          </cell>
          <cell r="BC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v>41156</v>
          </cell>
          <cell r="CG70" t="str">
            <v>東京都千代田区丸の内1-6-5丸の内北口ビル</v>
          </cell>
          <cell r="CH70" t="str">
            <v>梶野</v>
          </cell>
          <cell r="CI70" t="str">
            <v>中間</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福岡県田川郡福智町赤池474-92</v>
          </cell>
          <cell r="ET70" t="str">
            <v/>
          </cell>
          <cell r="EU70" t="str">
            <v/>
          </cell>
          <cell r="EV70" t="str">
            <v/>
          </cell>
          <cell r="EW70" t="str">
            <v/>
          </cell>
          <cell r="EX70" t="str">
            <v/>
          </cell>
          <cell r="EY70" t="str">
            <v>福岡県田川郡福智町赤池474-92</v>
          </cell>
          <cell r="EZ70" t="str">
            <v>なし</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1 グリーンイノベーション／エネルギー産業</v>
          </cell>
          <cell r="I71" t="str">
            <v>その他</v>
          </cell>
          <cell r="J71" t="str">
            <v>中小企業</v>
          </cell>
          <cell r="K71" t="str">
            <v>米山</v>
          </cell>
          <cell r="L71" t="str">
            <v>高本</v>
          </cell>
          <cell r="M71" t="str">
            <v>化学課</v>
          </cell>
          <cell r="N71" t="str">
            <v>関東</v>
          </cell>
          <cell r="O71" t="str">
            <v>Green Earth Institute 株式会社</v>
          </cell>
          <cell r="P71" t="str">
            <v/>
          </cell>
          <cell r="Q71" t="str">
            <v>取締役会長・最高技術責任者</v>
          </cell>
          <cell r="R71" t="str">
            <v>湯川 英明</v>
          </cell>
          <cell r="S71" t="str">
            <v>03-3818-9211</v>
          </cell>
          <cell r="T71" t="str">
            <v>info-green@gei.co.jp</v>
          </cell>
          <cell r="U71">
            <v>1130033</v>
          </cell>
          <cell r="V71" t="str">
            <v>東京都文京区本郷7丁目3番1号 東京大学アントレプレナープラザ602号</v>
          </cell>
          <cell r="W71" t="str">
            <v>代表取締役</v>
          </cell>
          <cell r="X71" t="str">
            <v>前田 浩</v>
          </cell>
          <cell r="Y71" t="str">
            <v/>
          </cell>
          <cell r="Z71" t="str">
            <v/>
          </cell>
          <cell r="AA71" t="str">
            <v/>
          </cell>
          <cell r="AC71">
            <v>2200000000</v>
          </cell>
          <cell r="AD71">
            <v>0.25</v>
          </cell>
          <cell r="AE71">
            <v>550000000</v>
          </cell>
          <cell r="AF71">
            <v>41122</v>
          </cell>
          <cell r="AG71">
            <v>41729</v>
          </cell>
          <cell r="AH71" t="str">
            <v/>
          </cell>
          <cell r="AI71">
            <v>520000000</v>
          </cell>
          <cell r="AJ71">
            <v>500000000</v>
          </cell>
          <cell r="AK71">
            <v>0.25</v>
          </cell>
          <cell r="AL71">
            <v>125000000</v>
          </cell>
          <cell r="AM71">
            <v>41103</v>
          </cell>
          <cell r="AN71" t="str">
            <v/>
          </cell>
          <cell r="AO71" t="str">
            <v/>
          </cell>
          <cell r="AP71" t="str">
            <v/>
          </cell>
          <cell r="AQ71" t="str">
            <v>（7/6）減額決定</v>
          </cell>
          <cell r="AR71" t="str">
            <v/>
          </cell>
          <cell r="AS71" t="str">
            <v/>
          </cell>
          <cell r="AT71">
            <v>41127</v>
          </cell>
          <cell r="AU71">
            <v>41128</v>
          </cell>
          <cell r="AV71">
            <v>41152</v>
          </cell>
          <cell r="AW71" t="str">
            <v/>
          </cell>
          <cell r="AX71" t="str">
            <v/>
          </cell>
          <cell r="AY71" t="str">
            <v>千葉県</v>
          </cell>
          <cell r="AZ71" t="str">
            <v>木更津市</v>
          </cell>
          <cell r="BA71" t="str">
            <v>かずさ鎌足</v>
          </cell>
          <cell r="BC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千葉県木更津市かずさ鎌足</v>
          </cell>
          <cell r="ET71" t="str">
            <v/>
          </cell>
          <cell r="EU71" t="str">
            <v/>
          </cell>
          <cell r="EV71" t="str">
            <v/>
          </cell>
          <cell r="EW71" t="str">
            <v/>
          </cell>
          <cell r="EX71" t="str">
            <v/>
          </cell>
          <cell r="EY71" t="str">
            <v>千葉県木更津市かずさ鎌足</v>
          </cell>
          <cell r="EZ71" t="str">
            <v>なし</v>
          </cell>
        </row>
        <row r="72">
          <cell r="A72" t="str">
            <v>1330000</v>
          </cell>
          <cell r="B72">
            <v>133</v>
          </cell>
          <cell r="C72">
            <v>0</v>
          </cell>
          <cell r="D72" t="str">
            <v>A</v>
          </cell>
          <cell r="E72" t="str">
            <v>一次</v>
          </cell>
          <cell r="F72" t="str">
            <v>大同特殊鋼株式会社</v>
          </cell>
          <cell r="G72" t="str">
            <v>知多工場鋼材事業合理化</v>
          </cell>
          <cell r="H72" t="str">
            <v>4 金属加工製品</v>
          </cell>
          <cell r="I72" t="str">
            <v>その他の金属製品</v>
          </cell>
          <cell r="J72" t="str">
            <v>大企業</v>
          </cell>
          <cell r="K72" t="str">
            <v>栗生澤</v>
          </cell>
          <cell r="L72" t="str">
            <v>中田</v>
          </cell>
          <cell r="M72" t="str">
            <v>鉄鋼課</v>
          </cell>
          <cell r="N72" t="str">
            <v>中部</v>
          </cell>
          <cell r="O72" t="str">
            <v>大同特殊鋼株式会社
特殊鋼事業部　知多工場</v>
          </cell>
          <cell r="P72" t="str">
            <v/>
          </cell>
          <cell r="Q72" t="str">
            <v>建設班班長
-
-
-</v>
          </cell>
          <cell r="R72" t="str">
            <v>森　義昭
永谷　哲洋
土田　泰規
大島　浩一</v>
          </cell>
          <cell r="S72" t="str">
            <v>0562-33-5761
-
-
-</v>
          </cell>
          <cell r="T72" t="str">
            <v>y-mori@ac.daido.co.jp
a-nagatani@ac.daido.co.jp
y-tsuchida@ac.daido.co.jp
k-ooshima@ac.daido.co.jp</v>
          </cell>
          <cell r="U72">
            <v>4770035</v>
          </cell>
          <cell r="V72" t="str">
            <v xml:space="preserve">愛知県東海市元浜町３９ </v>
          </cell>
          <cell r="W72" t="str">
            <v>代表取締役社長</v>
          </cell>
          <cell r="X72" t="str">
            <v>嶋尾 正</v>
          </cell>
          <cell r="Y72" t="str">
            <v>交付決定日</v>
          </cell>
          <cell r="Z72">
            <v>41729</v>
          </cell>
          <cell r="AA72" t="str">
            <v/>
          </cell>
          <cell r="AC72">
            <v>17196600000</v>
          </cell>
          <cell r="AD72">
            <v>0.16666666666666666</v>
          </cell>
          <cell r="AE72">
            <v>2866100000</v>
          </cell>
          <cell r="AF72" t="str">
            <v>交付決定日</v>
          </cell>
          <cell r="AG72">
            <v>41729</v>
          </cell>
          <cell r="AH72" t="str">
            <v/>
          </cell>
          <cell r="AI72">
            <v>21094900000</v>
          </cell>
          <cell r="AJ72">
            <v>17196600000</v>
          </cell>
          <cell r="AK72">
            <v>0.16666666666666666</v>
          </cell>
          <cell r="AL72">
            <v>2866100000</v>
          </cell>
          <cell r="AM72">
            <v>40989</v>
          </cell>
          <cell r="AN72">
            <v>40991</v>
          </cell>
          <cell r="AO72" t="str">
            <v/>
          </cell>
          <cell r="AP72" t="str">
            <v>不要</v>
          </cell>
          <cell r="AQ72" t="str">
            <v/>
          </cell>
          <cell r="AR72" t="str">
            <v>栗生澤</v>
          </cell>
          <cell r="AS72" t="str">
            <v>中田</v>
          </cell>
          <cell r="AT72">
            <v>41001</v>
          </cell>
          <cell r="AU72">
            <v>41002</v>
          </cell>
          <cell r="AV72">
            <v>41003</v>
          </cell>
          <cell r="AW72" t="str">
            <v/>
          </cell>
          <cell r="AX72" t="str">
            <v/>
          </cell>
          <cell r="AY72" t="str">
            <v>愛知県</v>
          </cell>
          <cell r="AZ72" t="str">
            <v>東海市</v>
          </cell>
          <cell r="BA72" t="str">
            <v>元浜町39</v>
          </cell>
          <cell r="BC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v>41172</v>
          </cell>
          <cell r="CG72" t="str">
            <v>愛知県東海市元浜町39</v>
          </cell>
          <cell r="CH72" t="str">
            <v>栗生澤</v>
          </cell>
          <cell r="CI72" t="str">
            <v>中田</v>
          </cell>
          <cell r="CJ72" t="str">
            <v>中村</v>
          </cell>
          <cell r="CK72" t="str">
            <v/>
          </cell>
          <cell r="CL72"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CM72" t="str">
            <v>・調達代行機能としての大同資材サービス（関連会社）から、商社機能としての大同資材サービスへの発注の可否については、事務局で確認する。</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愛知県東海市元浜町39</v>
          </cell>
          <cell r="ET72" t="str">
            <v/>
          </cell>
          <cell r="EU72" t="str">
            <v/>
          </cell>
          <cell r="EV72" t="str">
            <v/>
          </cell>
          <cell r="EW72" t="str">
            <v/>
          </cell>
          <cell r="EX72" t="str">
            <v/>
          </cell>
          <cell r="EY72" t="str">
            <v>愛知県東海市元浜町39</v>
          </cell>
          <cell r="EZ72" t="str">
            <v>なし</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1 グリーンイノベーション／エネルギー産業</v>
          </cell>
          <cell r="I73" t="str">
            <v>パワーデバイス</v>
          </cell>
          <cell r="J73" t="str">
            <v>中小企業</v>
          </cell>
          <cell r="K73" t="str">
            <v>高本</v>
          </cell>
          <cell r="L73" t="str">
            <v>米山</v>
          </cell>
          <cell r="M73" t="str">
            <v>非鉄課</v>
          </cell>
          <cell r="N73" t="str">
            <v>中国</v>
          </cell>
          <cell r="O73" t="str">
            <v>株式会社新興製作所</v>
          </cell>
          <cell r="P73" t="str">
            <v>管理部</v>
          </cell>
          <cell r="Q73" t="str">
            <v>部長</v>
          </cell>
          <cell r="R73" t="str">
            <v>石井　正教</v>
          </cell>
          <cell r="S73" t="str">
            <v>0867-52-3781</v>
          </cell>
          <cell r="T73" t="str">
            <v>m.ishii@sinko-fh.co.jp</v>
          </cell>
          <cell r="U73">
            <v>7193145</v>
          </cell>
          <cell r="V73" t="str">
            <v xml:space="preserve">岡山県真庭市西河内170-6 </v>
          </cell>
          <cell r="W73" t="str">
            <v>代表取締役</v>
          </cell>
          <cell r="X73" t="str">
            <v>浅野 幸宏</v>
          </cell>
          <cell r="Y73" t="str">
            <v/>
          </cell>
          <cell r="Z73" t="str">
            <v/>
          </cell>
          <cell r="AA73" t="str">
            <v/>
          </cell>
          <cell r="AC73">
            <v>200000000</v>
          </cell>
          <cell r="AD73">
            <v>0.25</v>
          </cell>
          <cell r="AE73">
            <v>50000000</v>
          </cell>
          <cell r="AF73" t="str">
            <v/>
          </cell>
          <cell r="AG73" t="str">
            <v/>
          </cell>
          <cell r="AH73" t="str">
            <v/>
          </cell>
          <cell r="AI73" t="str">
            <v/>
          </cell>
          <cell r="AJ73" t="str">
            <v/>
          </cell>
          <cell r="AK73">
            <v>0.25</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岡山県</v>
          </cell>
          <cell r="AZ73" t="str">
            <v>真庭市</v>
          </cell>
          <cell r="BA73" t="str">
            <v/>
          </cell>
          <cell r="BC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v>1</v>
          </cell>
          <cell r="ES73" t="str">
            <v>岡山県真庭市</v>
          </cell>
          <cell r="ET73" t="str">
            <v/>
          </cell>
          <cell r="EU73" t="str">
            <v/>
          </cell>
          <cell r="EV73" t="str">
            <v/>
          </cell>
          <cell r="EW73" t="str">
            <v/>
          </cell>
          <cell r="EX73" t="str">
            <v/>
          </cell>
          <cell r="EY73" t="str">
            <v>岡山県真庭市</v>
          </cell>
          <cell r="EZ73" t="str">
            <v>なし</v>
          </cell>
        </row>
        <row r="74">
          <cell r="A74" t="str">
            <v>1400000</v>
          </cell>
          <cell r="B74">
            <v>140</v>
          </cell>
          <cell r="C74">
            <v>0</v>
          </cell>
          <cell r="D74" t="str">
            <v>B</v>
          </cell>
          <cell r="E74" t="str">
            <v>一次</v>
          </cell>
          <cell r="F74" t="str">
            <v>アピ株式会社</v>
          </cell>
          <cell r="G74" t="str">
            <v>バイオ医薬品の製剤受託製造設備の整備</v>
          </cell>
          <cell r="H74" t="str">
            <v>2 ライフイノベーション</v>
          </cell>
          <cell r="I74" t="str">
            <v>医薬品</v>
          </cell>
          <cell r="J74" t="str">
            <v>中小企業</v>
          </cell>
          <cell r="K74" t="str">
            <v>宮田</v>
          </cell>
          <cell r="L74" t="str">
            <v>米山</v>
          </cell>
          <cell r="M74" t="str">
            <v/>
          </cell>
          <cell r="N74" t="str">
            <v>中部</v>
          </cell>
          <cell r="O74" t="str">
            <v>アピ株式会社</v>
          </cell>
          <cell r="P74" t="str">
            <v>医薬事業本部 開発企画部</v>
          </cell>
          <cell r="Q74" t="str">
            <v/>
          </cell>
          <cell r="R74" t="str">
            <v>内村 章
10月、11月はこちら→
12月に事務所移動予定</v>
          </cell>
          <cell r="S74" t="str">
            <v xml:space="preserve">
0585-44-0538
</v>
          </cell>
          <cell r="T74" t="str">
            <v>uchimura-akira@api3838.co.jp</v>
          </cell>
          <cell r="U74">
            <v>5008468</v>
          </cell>
          <cell r="V74" t="str">
            <v xml:space="preserve">岐阜県岐阜市加納桜田町1-1 </v>
          </cell>
          <cell r="W74" t="str">
            <v>代表取締役社長</v>
          </cell>
          <cell r="X74" t="str">
            <v>野々垣 孝彦</v>
          </cell>
          <cell r="Y74">
            <v>41000</v>
          </cell>
          <cell r="Z74">
            <v>41577</v>
          </cell>
          <cell r="AA74" t="str">
            <v/>
          </cell>
          <cell r="AC74">
            <v>3962440000</v>
          </cell>
          <cell r="AD74">
            <v>0.5</v>
          </cell>
          <cell r="AE74">
            <v>1981220000</v>
          </cell>
          <cell r="AF74">
            <v>41000</v>
          </cell>
          <cell r="AG74">
            <v>41577</v>
          </cell>
          <cell r="AH74" t="str">
            <v/>
          </cell>
          <cell r="AI74">
            <v>5467350000</v>
          </cell>
          <cell r="AJ74">
            <v>3932586000</v>
          </cell>
          <cell r="AK74">
            <v>0.5</v>
          </cell>
          <cell r="AL74">
            <v>1966293000</v>
          </cell>
          <cell r="AM74">
            <v>40963</v>
          </cell>
          <cell r="AN74">
            <v>40967</v>
          </cell>
          <cell r="AO74" t="str">
            <v>○</v>
          </cell>
          <cell r="AP74" t="str">
            <v>要</v>
          </cell>
          <cell r="AQ74" t="str">
            <v/>
          </cell>
          <cell r="AR74" t="str">
            <v>米山</v>
          </cell>
          <cell r="AS74" t="str">
            <v>宮田</v>
          </cell>
          <cell r="AT74">
            <v>40990</v>
          </cell>
          <cell r="AU74">
            <v>40991</v>
          </cell>
          <cell r="AV74">
            <v>40994</v>
          </cell>
          <cell r="AW74" t="str">
            <v/>
          </cell>
          <cell r="AX74" t="str">
            <v/>
          </cell>
          <cell r="AY74" t="str">
            <v>岐阜県</v>
          </cell>
          <cell r="AZ74" t="str">
            <v>揖斐郡</v>
          </cell>
          <cell r="BA74" t="str">
            <v>池田町宮地字上粕子11</v>
          </cell>
          <cell r="BC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岐阜県揖斐郡池田町宮地字上粕子11</v>
          </cell>
          <cell r="ET74" t="str">
            <v/>
          </cell>
          <cell r="EU74" t="str">
            <v/>
          </cell>
          <cell r="EV74" t="str">
            <v/>
          </cell>
          <cell r="EW74" t="str">
            <v/>
          </cell>
          <cell r="EX74" t="str">
            <v/>
          </cell>
          <cell r="EY74" t="str">
            <v>岐阜県揖斐郡池田町宮地字上粕子11</v>
          </cell>
          <cell r="EZ74" t="str">
            <v>なし</v>
          </cell>
        </row>
        <row r="75">
          <cell r="A75" t="str">
            <v>1410000</v>
          </cell>
          <cell r="B75">
            <v>141</v>
          </cell>
          <cell r="C75">
            <v>0</v>
          </cell>
          <cell r="D75" t="str">
            <v>A</v>
          </cell>
          <cell r="E75" t="str">
            <v>一次</v>
          </cell>
          <cell r="F75" t="str">
            <v>JSR株式会社</v>
          </cell>
          <cell r="G75" t="str">
            <v>小型携帯端末の部材原料の製造</v>
          </cell>
          <cell r="H75" t="str">
            <v>1 電子機器の中核部品またはその材料</v>
          </cell>
          <cell r="I75" t="str">
            <v>液晶又はその材料</v>
          </cell>
          <cell r="J75" t="str">
            <v>大企業</v>
          </cell>
          <cell r="K75" t="str">
            <v>梶野</v>
          </cell>
          <cell r="L75" t="str">
            <v>中間</v>
          </cell>
          <cell r="M75" t="str">
            <v>化学課</v>
          </cell>
          <cell r="N75" t="str">
            <v>関東</v>
          </cell>
          <cell r="O75" t="str">
            <v>Ｊ Ｓ Ｒ 株式会社</v>
          </cell>
          <cell r="P75" t="str">
            <v>技術企画部</v>
          </cell>
          <cell r="Q75" t="str">
            <v>参事</v>
          </cell>
          <cell r="R75" t="str">
            <v>小窪　和則</v>
          </cell>
          <cell r="S75" t="str">
            <v>03-6218-3590</v>
          </cell>
          <cell r="T75" t="str">
            <v>kazunori_kokubo@jsr.co.jp</v>
          </cell>
          <cell r="U75">
            <v>1050021</v>
          </cell>
          <cell r="V75" t="str">
            <v>東京都港区東新橋一丁目9 番2 号 汐留住友ビル</v>
          </cell>
          <cell r="W75" t="str">
            <v>代表取締役社長</v>
          </cell>
          <cell r="X75" t="str">
            <v>小柴 満信</v>
          </cell>
          <cell r="Y75" t="str">
            <v/>
          </cell>
          <cell r="Z75" t="str">
            <v/>
          </cell>
          <cell r="AA75" t="str">
            <v/>
          </cell>
          <cell r="AC75">
            <v>759000000</v>
          </cell>
          <cell r="AD75">
            <v>0.25</v>
          </cell>
          <cell r="AE75">
            <v>189750000</v>
          </cell>
          <cell r="AF75" t="str">
            <v/>
          </cell>
          <cell r="AG75" t="str">
            <v/>
          </cell>
          <cell r="AH75" t="str">
            <v/>
          </cell>
          <cell r="AI75" t="str">
            <v/>
          </cell>
          <cell r="AJ75" t="str">
            <v/>
          </cell>
          <cell r="AK75">
            <v>0.25</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茨城県</v>
          </cell>
          <cell r="AZ75" t="str">
            <v>神栖市</v>
          </cell>
          <cell r="BA75" t="str">
            <v>東和田34-1</v>
          </cell>
          <cell r="BB75" t="str">
            <v>千葉県</v>
          </cell>
          <cell r="BC75" t="str">
            <v>市原市</v>
          </cell>
          <cell r="BD75" t="str">
            <v>千種海岸5番地</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v>1</v>
          </cell>
          <cell r="ES75" t="str">
            <v>茨城県神栖市東和田34-1</v>
          </cell>
          <cell r="ET75" t="str">
            <v>千葉県市原市千種海岸5番地</v>
          </cell>
          <cell r="EU75" t="str">
            <v/>
          </cell>
          <cell r="EV75" t="str">
            <v/>
          </cell>
          <cell r="EW75" t="str">
            <v/>
          </cell>
          <cell r="EX75" t="str">
            <v/>
          </cell>
          <cell r="EY75" t="str">
            <v>茨城県神栖市東和田34-1
千葉県市原市千種海岸5番地</v>
          </cell>
          <cell r="EZ75" t="str">
            <v>なし</v>
          </cell>
        </row>
        <row r="76">
          <cell r="A76" t="str">
            <v>1420000</v>
          </cell>
          <cell r="B76">
            <v>142</v>
          </cell>
          <cell r="C76">
            <v>0</v>
          </cell>
          <cell r="D76" t="str">
            <v>A</v>
          </cell>
          <cell r="E76" t="str">
            <v>一次</v>
          </cell>
          <cell r="F76" t="str">
            <v>帝人株式会社</v>
          </cell>
          <cell r="G76" t="str">
            <v>炭素繊維強化複合材料連続一貫生産設備</v>
          </cell>
          <cell r="H76" t="str">
            <v>2 自動車の中核部品またはその材料</v>
          </cell>
          <cell r="I76" t="str">
            <v>排ガス装置及び車体・内装品又はその材料</v>
          </cell>
          <cell r="J76" t="str">
            <v>大企業</v>
          </cell>
          <cell r="K76" t="str">
            <v>中間</v>
          </cell>
          <cell r="L76" t="str">
            <v>梶野</v>
          </cell>
          <cell r="M76" t="str">
            <v>繊維課</v>
          </cell>
          <cell r="N76" t="str">
            <v>四国</v>
          </cell>
          <cell r="O76" t="str">
            <v>帝人株式会社</v>
          </cell>
          <cell r="P76" t="str">
            <v/>
          </cell>
          <cell r="Q76" t="str">
            <v>複合材料開発センター設備統轄</v>
          </cell>
          <cell r="R76" t="str">
            <v>三谷　昌彦</v>
          </cell>
          <cell r="S76" t="str">
            <v>03-3506-6802</v>
          </cell>
          <cell r="T76" t="str">
            <v>ma.mitani@teijin.co.jp</v>
          </cell>
          <cell r="U76">
            <v>5410054</v>
          </cell>
          <cell r="V76" t="str">
            <v xml:space="preserve">大阪府大阪市中央区南本町1 丁目6 番7 号 </v>
          </cell>
          <cell r="W76" t="str">
            <v>代表取締役社長</v>
          </cell>
          <cell r="X76" t="str">
            <v>大八木 成男</v>
          </cell>
          <cell r="Y76">
            <v>40969</v>
          </cell>
          <cell r="Z76">
            <v>41258</v>
          </cell>
          <cell r="AA76" t="str">
            <v/>
          </cell>
          <cell r="AC76">
            <v>574800000</v>
          </cell>
          <cell r="AD76">
            <v>0.16666666666666666</v>
          </cell>
          <cell r="AE76">
            <v>95800000</v>
          </cell>
          <cell r="AF76">
            <v>40969</v>
          </cell>
          <cell r="AG76">
            <v>41258</v>
          </cell>
          <cell r="AH76" t="str">
            <v/>
          </cell>
          <cell r="AI76">
            <v>1877200000</v>
          </cell>
          <cell r="AJ76">
            <v>574800000</v>
          </cell>
          <cell r="AK76">
            <v>0.16666666666666666</v>
          </cell>
          <cell r="AL76">
            <v>95800000</v>
          </cell>
          <cell r="AM76">
            <v>40947</v>
          </cell>
          <cell r="AN76">
            <v>40951</v>
          </cell>
          <cell r="AO76">
            <v>40960</v>
          </cell>
          <cell r="AP76" t="str">
            <v>不要</v>
          </cell>
          <cell r="AQ76" t="str">
            <v/>
          </cell>
          <cell r="AR76" t="str">
            <v>梶野</v>
          </cell>
          <cell r="AS76" t="str">
            <v>中間</v>
          </cell>
          <cell r="AT76">
            <v>40963</v>
          </cell>
          <cell r="AU76">
            <v>40966</v>
          </cell>
          <cell r="AV76">
            <v>40969</v>
          </cell>
          <cell r="AW76" t="str">
            <v/>
          </cell>
          <cell r="AX76" t="str">
            <v/>
          </cell>
          <cell r="AY76" t="str">
            <v>愛媛県</v>
          </cell>
          <cell r="AZ76" t="str">
            <v>松山市</v>
          </cell>
          <cell r="BA76" t="str">
            <v>西垣生町2345</v>
          </cell>
          <cell r="BC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愛媛県松山市西垣生町2345</v>
          </cell>
          <cell r="ET76" t="str">
            <v/>
          </cell>
          <cell r="EU76" t="str">
            <v/>
          </cell>
          <cell r="EV76" t="str">
            <v/>
          </cell>
          <cell r="EW76" t="str">
            <v/>
          </cell>
          <cell r="EX76" t="str">
            <v/>
          </cell>
          <cell r="EY76" t="str">
            <v>愛媛県松山市西垣生町2345</v>
          </cell>
          <cell r="EZ76" t="str">
            <v>なし</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1 グリーンイノベーション／エネルギー産業</v>
          </cell>
          <cell r="I77" t="str">
            <v>エコカー又はその部品</v>
          </cell>
          <cell r="J77" t="str">
            <v>中小企業</v>
          </cell>
          <cell r="K77" t="str">
            <v>高本</v>
          </cell>
          <cell r="L77" t="str">
            <v>米山</v>
          </cell>
          <cell r="M77" t="str">
            <v>産機課</v>
          </cell>
          <cell r="N77" t="str">
            <v>中国</v>
          </cell>
          <cell r="O77" t="str">
            <v>株式会社音戸工作所</v>
          </cell>
          <cell r="P77" t="str">
            <v>開発技術本部 生産企画課</v>
          </cell>
          <cell r="Q77" t="str">
            <v>主幹</v>
          </cell>
          <cell r="R77" t="str">
            <v>樋渡 善昭</v>
          </cell>
          <cell r="S77" t="str">
            <v>082-428-2217</v>
          </cell>
          <cell r="T77" t="str">
            <v>y_hiwatashi@ondo.co.jp</v>
          </cell>
          <cell r="U77">
            <v>7390146</v>
          </cell>
          <cell r="V77" t="str">
            <v xml:space="preserve">広島県東広島市八本松飯田1丁目1-1 </v>
          </cell>
          <cell r="W77" t="str">
            <v>代表取締役社長</v>
          </cell>
          <cell r="X77" t="str">
            <v>加藤 千明</v>
          </cell>
          <cell r="Y77">
            <v>40967</v>
          </cell>
          <cell r="Z77">
            <v>41729</v>
          </cell>
          <cell r="AA77" t="str">
            <v/>
          </cell>
          <cell r="AC77">
            <v>1225010000</v>
          </cell>
          <cell r="AD77">
            <v>0.25</v>
          </cell>
          <cell r="AE77">
            <v>306252500</v>
          </cell>
          <cell r="AF77">
            <v>40967</v>
          </cell>
          <cell r="AG77">
            <v>41729</v>
          </cell>
          <cell r="AH77" t="str">
            <v/>
          </cell>
          <cell r="AI77">
            <v>1275610000</v>
          </cell>
          <cell r="AJ77">
            <v>1225010000</v>
          </cell>
          <cell r="AK77">
            <v>0.25</v>
          </cell>
          <cell r="AL77">
            <v>306252500</v>
          </cell>
          <cell r="AM77">
            <v>40960</v>
          </cell>
          <cell r="AN77">
            <v>40960</v>
          </cell>
          <cell r="AO77">
            <v>40966</v>
          </cell>
          <cell r="AP77" t="str">
            <v>不要</v>
          </cell>
          <cell r="AQ77" t="str">
            <v/>
          </cell>
          <cell r="AR77" t="str">
            <v>高本</v>
          </cell>
          <cell r="AS77" t="str">
            <v>米山</v>
          </cell>
          <cell r="AT77">
            <v>40966</v>
          </cell>
          <cell r="AU77">
            <v>40967</v>
          </cell>
          <cell r="AV77">
            <v>40969</v>
          </cell>
          <cell r="AW77" t="str">
            <v/>
          </cell>
          <cell r="AX77" t="str">
            <v/>
          </cell>
          <cell r="AY77" t="str">
            <v>広島県</v>
          </cell>
          <cell r="AZ77" t="str">
            <v>東広島市</v>
          </cell>
          <cell r="BA77" t="str">
            <v>八本松飯田1丁目1番1号</v>
          </cell>
          <cell r="BB77" t="str">
            <v>広島県</v>
          </cell>
          <cell r="BC77" t="str">
            <v>呉市</v>
          </cell>
          <cell r="BD77" t="str">
            <v>音戸町波多見1丁目34番45号</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広島県東広島市八本松飯田1丁目1番1号</v>
          </cell>
          <cell r="ET77" t="str">
            <v>広島県呉市音戸町波多見1丁目34番45号</v>
          </cell>
          <cell r="EU77" t="str">
            <v/>
          </cell>
          <cell r="EV77" t="str">
            <v/>
          </cell>
          <cell r="EW77" t="str">
            <v/>
          </cell>
          <cell r="EX77" t="str">
            <v/>
          </cell>
          <cell r="EY77" t="str">
            <v>広島県東広島市八本松飯田1丁目1番1号
広島県呉市音戸町波多見1丁目34番45号</v>
          </cell>
          <cell r="EZ77" t="str">
            <v>なし</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1 電子機器の中核部品またはその材料</v>
          </cell>
          <cell r="I78" t="str">
            <v>蓄電池又はその材料</v>
          </cell>
          <cell r="J78" t="str">
            <v>大企業</v>
          </cell>
          <cell r="K78" t="str">
            <v>栗生澤</v>
          </cell>
          <cell r="L78" t="str">
            <v>梶野</v>
          </cell>
          <cell r="M78" t="str">
            <v>非鉄課</v>
          </cell>
          <cell r="N78" t="str">
            <v>九州</v>
          </cell>
          <cell r="O78" t="str">
            <v>京セラ株式会社</v>
          </cell>
          <cell r="P78" t="str">
            <v>鹿児島国分工場</v>
          </cell>
          <cell r="Q78" t="str">
            <v>経理経管部責任者</v>
          </cell>
          <cell r="R78" t="str">
            <v>中馬　修</v>
          </cell>
          <cell r="S78" t="str">
            <v>0995-46-1844</v>
          </cell>
          <cell r="T78" t="str">
            <v>osamu.chuuman.hs@kyocera.jp</v>
          </cell>
          <cell r="U78">
            <v>8994312</v>
          </cell>
          <cell r="V78" t="str">
            <v xml:space="preserve">鹿児島県霧島市国分山下町１－１ </v>
          </cell>
          <cell r="W78" t="str">
            <v>代表取締役社長</v>
          </cell>
          <cell r="X78" t="str">
            <v>久芳　徹夫</v>
          </cell>
          <cell r="Y78" t="str">
            <v/>
          </cell>
          <cell r="Z78" t="str">
            <v/>
          </cell>
          <cell r="AA78" t="str">
            <v/>
          </cell>
          <cell r="AC78">
            <v>782575000</v>
          </cell>
          <cell r="AD78">
            <v>0.16666666666666666</v>
          </cell>
          <cell r="AE78">
            <v>130429166</v>
          </cell>
          <cell r="AF78">
            <v>41061</v>
          </cell>
          <cell r="AG78">
            <v>41364</v>
          </cell>
          <cell r="AH78" t="str">
            <v/>
          </cell>
          <cell r="AI78">
            <v>782575000</v>
          </cell>
          <cell r="AJ78">
            <v>782575000</v>
          </cell>
          <cell r="AK78">
            <v>0.16666666666666666</v>
          </cell>
          <cell r="AL78">
            <v>130429166</v>
          </cell>
          <cell r="AM78">
            <v>41022</v>
          </cell>
          <cell r="AN78">
            <v>41030</v>
          </cell>
          <cell r="AO78" t="str">
            <v/>
          </cell>
          <cell r="AP78" t="str">
            <v>不要</v>
          </cell>
          <cell r="AQ78" t="str">
            <v/>
          </cell>
          <cell r="AR78" t="str">
            <v>栗生澤</v>
          </cell>
          <cell r="AS78" t="str">
            <v>梶野</v>
          </cell>
          <cell r="AT78">
            <v>41043</v>
          </cell>
          <cell r="AU78">
            <v>41044</v>
          </cell>
          <cell r="AV78">
            <v>41044</v>
          </cell>
          <cell r="AW78" t="str">
            <v/>
          </cell>
          <cell r="AX78" t="str">
            <v/>
          </cell>
          <cell r="AY78" t="str">
            <v>鹿児島県</v>
          </cell>
          <cell r="AZ78" t="str">
            <v>霧島市</v>
          </cell>
          <cell r="BA78" t="str">
            <v>国分山下町1-1</v>
          </cell>
          <cell r="BC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鹿児島県霧島市国分山下町1-1</v>
          </cell>
          <cell r="ET78" t="str">
            <v/>
          </cell>
          <cell r="EU78" t="str">
            <v/>
          </cell>
          <cell r="EV78" t="str">
            <v/>
          </cell>
          <cell r="EW78" t="str">
            <v/>
          </cell>
          <cell r="EX78" t="str">
            <v/>
          </cell>
          <cell r="EY78" t="str">
            <v>鹿児島県霧島市国分山下町1-1</v>
          </cell>
          <cell r="EZ78" t="str">
            <v>なし</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1 電子機器の中核部品またはその材料</v>
          </cell>
          <cell r="I79" t="str">
            <v>半導体又はその材料</v>
          </cell>
          <cell r="J79" t="str">
            <v>大企業</v>
          </cell>
          <cell r="K79" t="str">
            <v>梶野</v>
          </cell>
          <cell r="L79" t="str">
            <v>中間</v>
          </cell>
          <cell r="M79" t="str">
            <v>非鉄課</v>
          </cell>
          <cell r="N79" t="str">
            <v>近畿</v>
          </cell>
          <cell r="O79" t="str">
            <v>株式会社アドマテックス</v>
          </cell>
          <cell r="P79" t="str">
            <v>調達室</v>
          </cell>
          <cell r="Q79" t="str">
            <v>主任</v>
          </cell>
          <cell r="R79" t="str">
            <v>森下　敬行</v>
          </cell>
          <cell r="S79" t="str">
            <v>0561-32-6567</v>
          </cell>
          <cell r="T79" t="str">
            <v>morishita@admatechs.co.jp</v>
          </cell>
          <cell r="U79">
            <v>5928331</v>
          </cell>
          <cell r="V79" t="str">
            <v xml:space="preserve">大阪府堺市西区築港新町3 丁27 </v>
          </cell>
          <cell r="W79" t="str">
            <v>代表取締役社長</v>
          </cell>
          <cell r="X79" t="str">
            <v>安部 賛</v>
          </cell>
          <cell r="Y79" t="str">
            <v/>
          </cell>
          <cell r="Z79" t="str">
            <v/>
          </cell>
          <cell r="AA79" t="str">
            <v/>
          </cell>
          <cell r="AC79">
            <v>320200000</v>
          </cell>
          <cell r="AD79">
            <v>0.16666666666666666</v>
          </cell>
          <cell r="AE79">
            <v>53366666</v>
          </cell>
          <cell r="AF79" t="str">
            <v/>
          </cell>
          <cell r="AG79" t="str">
            <v/>
          </cell>
          <cell r="AH79" t="str">
            <v/>
          </cell>
          <cell r="AI79" t="str">
            <v/>
          </cell>
          <cell r="AJ79" t="str">
            <v/>
          </cell>
          <cell r="AK79">
            <v>0.16666666666666666</v>
          </cell>
          <cell r="AL79" t="str">
            <v/>
          </cell>
          <cell r="AM79" t="str">
            <v/>
          </cell>
          <cell r="AN79">
            <v>41066</v>
          </cell>
          <cell r="AO79">
            <v>41066</v>
          </cell>
          <cell r="AP79" t="str">
            <v/>
          </cell>
          <cell r="AQ79" t="str">
            <v>・（2012/8/31）森下様より電話にて辞退連絡あり。辞退届の作成を依頼。</v>
          </cell>
          <cell r="AR79" t="str">
            <v/>
          </cell>
          <cell r="AS79" t="str">
            <v/>
          </cell>
          <cell r="AT79" t="str">
            <v/>
          </cell>
          <cell r="AU79" t="str">
            <v/>
          </cell>
          <cell r="AV79" t="str">
            <v/>
          </cell>
          <cell r="AW79" t="str">
            <v/>
          </cell>
          <cell r="AX79" t="str">
            <v/>
          </cell>
          <cell r="AY79" t="str">
            <v>大阪府</v>
          </cell>
          <cell r="AZ79" t="str">
            <v>堺市</v>
          </cell>
          <cell r="BA79" t="str">
            <v>西区築港新町3丁27</v>
          </cell>
          <cell r="BC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v>1</v>
          </cell>
          <cell r="ES79" t="str">
            <v>大阪府堺市西区築港新町3丁27</v>
          </cell>
          <cell r="ET79" t="str">
            <v/>
          </cell>
          <cell r="EU79" t="str">
            <v/>
          </cell>
          <cell r="EV79" t="str">
            <v/>
          </cell>
          <cell r="EW79" t="str">
            <v/>
          </cell>
          <cell r="EX79" t="str">
            <v/>
          </cell>
          <cell r="EY79" t="str">
            <v>大阪府堺市西区築港新町3丁27</v>
          </cell>
          <cell r="EZ79" t="str">
            <v>なし</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1 電子機器の中核部品またはその材料</v>
          </cell>
          <cell r="I80" t="str">
            <v>半導体又はその材料</v>
          </cell>
          <cell r="J80" t="str">
            <v>大企業</v>
          </cell>
          <cell r="K80" t="str">
            <v>梶野</v>
          </cell>
          <cell r="L80" t="str">
            <v>中間</v>
          </cell>
          <cell r="M80" t="str">
            <v>非鉄課</v>
          </cell>
          <cell r="N80" t="str">
            <v>近畿</v>
          </cell>
          <cell r="O80" t="str">
            <v>森田化学工業株式会社</v>
          </cell>
          <cell r="P80" t="str">
            <v/>
          </cell>
          <cell r="Q80" t="str">
            <v>堺事業所長</v>
          </cell>
          <cell r="R80" t="str">
            <v>藤田　仁</v>
          </cell>
          <cell r="S80" t="str">
            <v>072-244-1721</v>
          </cell>
          <cell r="T80" t="str">
            <v>fujita@morita-kagaku.co.jp</v>
          </cell>
          <cell r="U80">
            <v>4700201</v>
          </cell>
          <cell r="V80" t="str">
            <v xml:space="preserve">愛知県みよし市黒笹町丸根1099 番地20 </v>
          </cell>
          <cell r="W80" t="str">
            <v>代表取締役社長</v>
          </cell>
          <cell r="X80" t="str">
            <v>森田　康夫</v>
          </cell>
          <cell r="Y80" t="str">
            <v/>
          </cell>
          <cell r="Z80" t="str">
            <v/>
          </cell>
          <cell r="AA80" t="str">
            <v/>
          </cell>
          <cell r="AC80">
            <v>320200000</v>
          </cell>
          <cell r="AD80">
            <v>0.16666666666666666</v>
          </cell>
          <cell r="AE80">
            <v>53366666</v>
          </cell>
          <cell r="AF80" t="str">
            <v/>
          </cell>
          <cell r="AG80" t="str">
            <v/>
          </cell>
          <cell r="AH80" t="str">
            <v/>
          </cell>
          <cell r="AI80" t="str">
            <v/>
          </cell>
          <cell r="AJ80" t="str">
            <v/>
          </cell>
          <cell r="AK80">
            <v>0.16666666666666666</v>
          </cell>
          <cell r="AL80" t="str">
            <v/>
          </cell>
          <cell r="AM80" t="str">
            <v/>
          </cell>
          <cell r="AN80">
            <v>41066</v>
          </cell>
          <cell r="AO80">
            <v>41066</v>
          </cell>
          <cell r="AP80" t="str">
            <v/>
          </cell>
          <cell r="AQ80" t="str">
            <v>・（2012/8/31）森下様より電話にて辞退連絡あり。辞退届の作成を依頼。</v>
          </cell>
          <cell r="AR80" t="str">
            <v/>
          </cell>
          <cell r="AS80" t="str">
            <v/>
          </cell>
          <cell r="AT80" t="str">
            <v/>
          </cell>
          <cell r="AU80" t="str">
            <v/>
          </cell>
          <cell r="AV80" t="str">
            <v/>
          </cell>
          <cell r="AW80" t="str">
            <v/>
          </cell>
          <cell r="AX80" t="str">
            <v/>
          </cell>
          <cell r="AY80" t="str">
            <v>大阪府</v>
          </cell>
          <cell r="AZ80" t="str">
            <v>堺市</v>
          </cell>
          <cell r="BA80" t="str">
            <v>西区築港新町3丁27</v>
          </cell>
          <cell r="BC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v>1</v>
          </cell>
          <cell r="ES80" t="str">
            <v>大阪府堺市西区築港新町3丁27</v>
          </cell>
          <cell r="ET80" t="str">
            <v/>
          </cell>
          <cell r="EU80" t="str">
            <v/>
          </cell>
          <cell r="EV80" t="str">
            <v/>
          </cell>
          <cell r="EW80" t="str">
            <v/>
          </cell>
          <cell r="EX80" t="str">
            <v/>
          </cell>
          <cell r="EY80" t="str">
            <v>大阪府堺市西区築港新町3丁27</v>
          </cell>
          <cell r="EZ80" t="str">
            <v>なし</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2 自動車の中核部品またはその材料</v>
          </cell>
          <cell r="I81" t="str">
            <v>駆動系部品又はその材料</v>
          </cell>
          <cell r="J81" t="str">
            <v>中小企業</v>
          </cell>
          <cell r="K81" t="str">
            <v>中間</v>
          </cell>
          <cell r="L81" t="str">
            <v>梶野</v>
          </cell>
          <cell r="M81" t="str">
            <v>非鉄課</v>
          </cell>
          <cell r="N81" t="str">
            <v>関東</v>
          </cell>
          <cell r="O81" t="str">
            <v>吉野電化工業株式会社</v>
          </cell>
          <cell r="P81" t="str">
            <v/>
          </cell>
          <cell r="Q81" t="str">
            <v>執行役副工場長</v>
          </cell>
          <cell r="R81" t="str">
            <v>阿久澤　博之</v>
          </cell>
          <cell r="S81" t="str">
            <v>048-960-1111</v>
          </cell>
          <cell r="T81" t="str">
            <v>h-akuzawa@yoshinodenka.com</v>
          </cell>
          <cell r="U81">
            <v>3430024</v>
          </cell>
          <cell r="V81" t="str">
            <v xml:space="preserve">埼玉県越谷市越ヶ谷2849 </v>
          </cell>
          <cell r="W81" t="str">
            <v>代表取締役社長</v>
          </cell>
          <cell r="X81" t="str">
            <v>吉野 寛治</v>
          </cell>
          <cell r="Y81" t="str">
            <v/>
          </cell>
          <cell r="Z81" t="str">
            <v/>
          </cell>
          <cell r="AA81" t="str">
            <v/>
          </cell>
          <cell r="AC81">
            <v>229850000</v>
          </cell>
          <cell r="AD81">
            <v>0.25</v>
          </cell>
          <cell r="AE81">
            <v>57462500</v>
          </cell>
          <cell r="AF81" t="str">
            <v/>
          </cell>
          <cell r="AG81" t="str">
            <v/>
          </cell>
          <cell r="AH81" t="str">
            <v/>
          </cell>
          <cell r="AI81" t="str">
            <v/>
          </cell>
          <cell r="AJ81" t="str">
            <v/>
          </cell>
          <cell r="AK81">
            <v>0.25</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埼玉県</v>
          </cell>
          <cell r="AZ81" t="str">
            <v>吉川市</v>
          </cell>
          <cell r="BA81" t="str">
            <v>旭1番地2号</v>
          </cell>
          <cell r="BC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v>1</v>
          </cell>
          <cell r="ES81" t="str">
            <v>埼玉県吉川市旭1番地2号</v>
          </cell>
          <cell r="ET81" t="str">
            <v/>
          </cell>
          <cell r="EU81" t="str">
            <v/>
          </cell>
          <cell r="EV81" t="str">
            <v/>
          </cell>
          <cell r="EW81" t="str">
            <v/>
          </cell>
          <cell r="EX81" t="str">
            <v/>
          </cell>
          <cell r="EY81" t="str">
            <v>埼玉県吉川市旭1番地2号</v>
          </cell>
          <cell r="EZ81" t="str">
            <v>なし</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4 金属加工製品</v>
          </cell>
          <cell r="I82" t="str">
            <v>その他の金属製品</v>
          </cell>
          <cell r="J82" t="str">
            <v>大企業</v>
          </cell>
          <cell r="K82" t="str">
            <v>栗生澤</v>
          </cell>
          <cell r="L82" t="str">
            <v>宮田</v>
          </cell>
          <cell r="M82" t="str">
            <v>非鉄課</v>
          </cell>
          <cell r="N82" t="str">
            <v>九州</v>
          </cell>
          <cell r="O82" t="str">
            <v>タテホ化学工業株式会社</v>
          </cell>
          <cell r="P82" t="str">
            <v>取締役</v>
          </cell>
          <cell r="Q82" t="str">
            <v>事業開発本部長</v>
          </cell>
          <cell r="R82" t="str">
            <v>吉岡　治夫</v>
          </cell>
          <cell r="S82" t="str">
            <v>0791-45-2041</v>
          </cell>
          <cell r="T82" t="str">
            <v>h_yoshioka@tateho.co.jp</v>
          </cell>
          <cell r="U82">
            <v>6780239</v>
          </cell>
          <cell r="V82" t="str">
            <v xml:space="preserve">兵庫県赤穂市加里屋字加藤974 番地 </v>
          </cell>
          <cell r="W82" t="str">
            <v>代表取締役社長</v>
          </cell>
          <cell r="X82" t="str">
            <v>湊 哲則</v>
          </cell>
          <cell r="Y82" t="str">
            <v/>
          </cell>
          <cell r="Z82" t="str">
            <v/>
          </cell>
          <cell r="AA82" t="str">
            <v/>
          </cell>
          <cell r="AC82">
            <v>1100000000</v>
          </cell>
          <cell r="AD82">
            <v>0.16666666666666666</v>
          </cell>
          <cell r="AE82">
            <v>183333333</v>
          </cell>
          <cell r="AF82" t="str">
            <v/>
          </cell>
          <cell r="AG82" t="str">
            <v/>
          </cell>
          <cell r="AH82" t="str">
            <v/>
          </cell>
          <cell r="AI82" t="str">
            <v/>
          </cell>
          <cell r="AJ82" t="str">
            <v/>
          </cell>
          <cell r="AK82">
            <v>0.16666666666666666</v>
          </cell>
          <cell r="AL82" t="str">
            <v/>
          </cell>
          <cell r="AM82" t="str">
            <v/>
          </cell>
          <cell r="AN82" t="str">
            <v/>
          </cell>
          <cell r="AO82" t="str">
            <v/>
          </cell>
          <cell r="AP82" t="str">
            <v>要</v>
          </cell>
          <cell r="AQ82" t="str">
            <v>・一次公募だが、交付申請時期が遅かったため、平成23年度の決算報告書の提出が必要。</v>
          </cell>
          <cell r="AR82" t="str">
            <v/>
          </cell>
          <cell r="AS82" t="str">
            <v/>
          </cell>
          <cell r="AT82" t="str">
            <v/>
          </cell>
          <cell r="AU82" t="str">
            <v/>
          </cell>
          <cell r="AV82" t="str">
            <v/>
          </cell>
          <cell r="AW82" t="str">
            <v/>
          </cell>
          <cell r="AX82" t="str">
            <v/>
          </cell>
          <cell r="AY82" t="str">
            <v>福岡県</v>
          </cell>
          <cell r="AZ82" t="str">
            <v>北九州市</v>
          </cell>
          <cell r="BA82" t="str">
            <v>若松区響町1丁目26番2</v>
          </cell>
          <cell r="BC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福岡県北九州市若松区響町1丁目26番2</v>
          </cell>
          <cell r="ET82" t="str">
            <v/>
          </cell>
          <cell r="EU82" t="str">
            <v/>
          </cell>
          <cell r="EV82" t="str">
            <v/>
          </cell>
          <cell r="EW82" t="str">
            <v/>
          </cell>
          <cell r="EX82" t="str">
            <v/>
          </cell>
          <cell r="EY82" t="str">
            <v>福岡県北九州市若松区響町1丁目26番2</v>
          </cell>
          <cell r="EZ82" t="str">
            <v>なし</v>
          </cell>
        </row>
        <row r="83">
          <cell r="A83" t="str">
            <v>1650000</v>
          </cell>
          <cell r="B83">
            <v>165</v>
          </cell>
          <cell r="C83">
            <v>0</v>
          </cell>
          <cell r="D83" t="str">
            <v>A</v>
          </cell>
          <cell r="E83" t="str">
            <v>一次</v>
          </cell>
          <cell r="F83" t="str">
            <v>株式会社 ダイセル</v>
          </cell>
          <cell r="G83" t="str">
            <v>フィルタートウ国内増産計画</v>
          </cell>
          <cell r="H83" t="str">
            <v>5 機能性化学品</v>
          </cell>
          <cell r="I83" t="str">
            <v>その他の機能性化学品</v>
          </cell>
          <cell r="J83" t="str">
            <v>大企業</v>
          </cell>
          <cell r="K83" t="str">
            <v>中田</v>
          </cell>
          <cell r="L83" t="str">
            <v>栗生澤</v>
          </cell>
          <cell r="M83" t="str">
            <v>化学課</v>
          </cell>
          <cell r="N83" t="str">
            <v/>
          </cell>
          <cell r="O83" t="str">
            <v>株式会社 ダイセル</v>
          </cell>
          <cell r="P83" t="str">
            <v>セルロースカンパニー生産統括室</v>
          </cell>
          <cell r="Q83" t="str">
            <v>室長</v>
          </cell>
          <cell r="R83" t="str">
            <v>小島　昭男</v>
          </cell>
          <cell r="S83" t="str">
            <v>079-273-8849</v>
          </cell>
          <cell r="T83" t="str">
            <v>ak_kojima@jp.daicel.com</v>
          </cell>
          <cell r="U83">
            <v>6711234</v>
          </cell>
          <cell r="V83" t="str">
            <v xml:space="preserve">兵庫県姫路市網干区新在家１２３９ </v>
          </cell>
          <cell r="W83" t="str">
            <v>代表取締役社長</v>
          </cell>
          <cell r="X83" t="str">
            <v>札場 操</v>
          </cell>
          <cell r="Y83">
            <v>40924</v>
          </cell>
          <cell r="Z83">
            <v>41618</v>
          </cell>
          <cell r="AA83" t="str">
            <v/>
          </cell>
          <cell r="AC83">
            <v>1645300000</v>
          </cell>
          <cell r="AD83">
            <v>0.16666666666666666</v>
          </cell>
          <cell r="AE83">
            <v>274216666</v>
          </cell>
          <cell r="AF83">
            <v>40924</v>
          </cell>
          <cell r="AG83">
            <v>41618</v>
          </cell>
          <cell r="AH83" t="str">
            <v/>
          </cell>
          <cell r="AI83">
            <v>4508254000</v>
          </cell>
          <cell r="AJ83">
            <v>1645300000</v>
          </cell>
          <cell r="AK83">
            <v>0.16666666666666666</v>
          </cell>
          <cell r="AL83">
            <v>274216000</v>
          </cell>
          <cell r="AM83">
            <v>40963</v>
          </cell>
          <cell r="AN83">
            <v>40970</v>
          </cell>
          <cell r="AO83" t="str">
            <v/>
          </cell>
          <cell r="AP83" t="str">
            <v>不要</v>
          </cell>
          <cell r="AQ83" t="str">
            <v/>
          </cell>
          <cell r="AR83" t="str">
            <v>栗生澤</v>
          </cell>
          <cell r="AS83" t="str">
            <v>中田</v>
          </cell>
          <cell r="AT83">
            <v>40974</v>
          </cell>
          <cell r="AU83">
            <v>40975</v>
          </cell>
          <cell r="AV83">
            <v>40976</v>
          </cell>
          <cell r="AW83" t="str">
            <v/>
          </cell>
          <cell r="AX83" t="str">
            <v/>
          </cell>
          <cell r="AY83" t="str">
            <v>広島県</v>
          </cell>
          <cell r="AZ83" t="str">
            <v>大竹市</v>
          </cell>
          <cell r="BA83" t="str">
            <v>東栄2-1-4</v>
          </cell>
          <cell r="BB83" t="str">
            <v>兵庫県</v>
          </cell>
          <cell r="BC83" t="str">
            <v>姫路市</v>
          </cell>
          <cell r="BD83" t="str">
            <v>網干区新在家1239</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広島県大竹市東栄2-1-4</v>
          </cell>
          <cell r="ET83" t="str">
            <v>兵庫県姫路市網干区新在家1239</v>
          </cell>
          <cell r="EU83" t="str">
            <v/>
          </cell>
          <cell r="EV83" t="str">
            <v/>
          </cell>
          <cell r="EW83" t="str">
            <v/>
          </cell>
          <cell r="EX83" t="str">
            <v/>
          </cell>
          <cell r="EY83" t="str">
            <v>広島県大竹市東栄2-1-4
兵庫県姫路市網干区新在家1239</v>
          </cell>
          <cell r="EZ83" t="str">
            <v>なし</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1 グリーンイノベーション／エネルギー産業</v>
          </cell>
          <cell r="I84" t="str">
            <v>エコカー又はその部品</v>
          </cell>
          <cell r="J84" t="str">
            <v>中小企業</v>
          </cell>
          <cell r="K84" t="str">
            <v>高本</v>
          </cell>
          <cell r="L84" t="str">
            <v>宮田</v>
          </cell>
          <cell r="M84" t="str">
            <v>自動車課</v>
          </cell>
          <cell r="N84" t="str">
            <v>中国</v>
          </cell>
          <cell r="O84" t="str">
            <v>株式会社ヒロテック</v>
          </cell>
          <cell r="P84" t="str">
            <v>経営企画室</v>
          </cell>
          <cell r="Q84" t="str">
            <v>副参事</v>
          </cell>
          <cell r="R84" t="str">
            <v>木村　一成
中山　寛人</v>
          </cell>
          <cell r="S84" t="str">
            <v>082-941-7807</v>
          </cell>
          <cell r="T84" t="str">
            <v>nnakayama@hirotec.co.jp
kazukim@hirotec.co.jp</v>
          </cell>
          <cell r="U84">
            <v>7315108</v>
          </cell>
          <cell r="V84" t="str">
            <v xml:space="preserve">広島県広島市佐伯区石内南5－2－1 </v>
          </cell>
          <cell r="W84" t="str">
            <v>代表取締役社長</v>
          </cell>
          <cell r="X84" t="str">
            <v>鵜野 政人</v>
          </cell>
          <cell r="Y84">
            <v>40969</v>
          </cell>
          <cell r="Z84">
            <v>41729</v>
          </cell>
          <cell r="AA84" t="str">
            <v/>
          </cell>
          <cell r="AC84">
            <v>2658900000</v>
          </cell>
          <cell r="AD84">
            <v>0.25</v>
          </cell>
          <cell r="AE84">
            <v>664725000</v>
          </cell>
          <cell r="AF84">
            <v>40969</v>
          </cell>
          <cell r="AG84">
            <v>41729</v>
          </cell>
          <cell r="AH84" t="str">
            <v/>
          </cell>
          <cell r="AI84">
            <v>2824200000</v>
          </cell>
          <cell r="AJ84">
            <v>2658900000</v>
          </cell>
          <cell r="AK84">
            <v>0.25</v>
          </cell>
          <cell r="AL84">
            <v>664725000</v>
          </cell>
          <cell r="AM84">
            <v>40956</v>
          </cell>
          <cell r="AN84">
            <v>40959</v>
          </cell>
          <cell r="AO84" t="str">
            <v/>
          </cell>
          <cell r="AP84" t="str">
            <v>不要</v>
          </cell>
          <cell r="AQ84" t="str">
            <v/>
          </cell>
          <cell r="AR84" t="str">
            <v>高本</v>
          </cell>
          <cell r="AS84" t="str">
            <v>宮田</v>
          </cell>
          <cell r="AT84">
            <v>40966</v>
          </cell>
          <cell r="AU84">
            <v>40967</v>
          </cell>
          <cell r="AV84">
            <v>40969</v>
          </cell>
          <cell r="AW84" t="str">
            <v/>
          </cell>
          <cell r="AX84" t="str">
            <v/>
          </cell>
          <cell r="AY84" t="str">
            <v>山口県</v>
          </cell>
          <cell r="AZ84" t="str">
            <v>防府市</v>
          </cell>
          <cell r="BA84" t="str">
            <v>浜方字鶴浜320-3</v>
          </cell>
          <cell r="BB84" t="str">
            <v>山口県</v>
          </cell>
          <cell r="BC84" t="str">
            <v>光市</v>
          </cell>
          <cell r="BD84" t="str">
            <v>小周防虹川1100-2</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山口県防府市浜方字鶴浜320-3</v>
          </cell>
          <cell r="ET84" t="str">
            <v>山口県光市小周防虹川1100-2</v>
          </cell>
          <cell r="EU84" t="str">
            <v/>
          </cell>
          <cell r="EV84" t="str">
            <v/>
          </cell>
          <cell r="EW84" t="str">
            <v/>
          </cell>
          <cell r="EX84" t="str">
            <v/>
          </cell>
          <cell r="EY84" t="str">
            <v>山口県防府市浜方字鶴浜320-3
山口県光市小周防虹川1100-2</v>
          </cell>
          <cell r="EZ84" t="str">
            <v>なし</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1 電子機器の中核部品またはその材料</v>
          </cell>
          <cell r="I85" t="str">
            <v>キャパシタ又はその材料</v>
          </cell>
          <cell r="J85" t="str">
            <v>大企業</v>
          </cell>
          <cell r="K85" t="str">
            <v>梶野</v>
          </cell>
          <cell r="L85" t="str">
            <v>中間</v>
          </cell>
          <cell r="M85" t="str">
            <v>非鉄課</v>
          </cell>
          <cell r="N85" t="str">
            <v>近畿</v>
          </cell>
          <cell r="O85" t="str">
            <v>昭和電工株式会社</v>
          </cell>
          <cell r="P85" t="str">
            <v>アルミニウム事業部門　アルミニウム事業企画室</v>
          </cell>
          <cell r="Q85" t="str">
            <v>マネージャー</v>
          </cell>
          <cell r="R85" t="str">
            <v>猪川　克彦</v>
          </cell>
          <cell r="S85" t="str">
            <v>03-5470-3447</v>
          </cell>
          <cell r="T85" t="str">
            <v>Katsuhiko_Ikawa@sdk.co.jp</v>
          </cell>
          <cell r="U85">
            <v>1050012</v>
          </cell>
          <cell r="V85" t="str">
            <v xml:space="preserve">東京都港区芝大門1-13-9 </v>
          </cell>
          <cell r="W85" t="str">
            <v>代表取締役社長</v>
          </cell>
          <cell r="X85" t="str">
            <v>市川 秀夫</v>
          </cell>
          <cell r="Y85">
            <v>41000</v>
          </cell>
          <cell r="Z85">
            <v>41698</v>
          </cell>
          <cell r="AA85" t="str">
            <v/>
          </cell>
          <cell r="AC85">
            <v>2363000000</v>
          </cell>
          <cell r="AD85">
            <v>0.25</v>
          </cell>
          <cell r="AE85">
            <v>590750000</v>
          </cell>
          <cell r="AF85">
            <v>41000</v>
          </cell>
          <cell r="AG85">
            <v>41698</v>
          </cell>
          <cell r="AH85" t="str">
            <v/>
          </cell>
          <cell r="AI85">
            <v>3758000000</v>
          </cell>
          <cell r="AJ85">
            <v>2363000000</v>
          </cell>
          <cell r="AK85">
            <v>0.25</v>
          </cell>
          <cell r="AL85">
            <v>590750000</v>
          </cell>
          <cell r="AM85">
            <v>40963</v>
          </cell>
          <cell r="AN85">
            <v>40966</v>
          </cell>
          <cell r="AO85">
            <v>40975</v>
          </cell>
          <cell r="AP85" t="str">
            <v>不要</v>
          </cell>
          <cell r="AQ85" t="str">
            <v/>
          </cell>
          <cell r="AR85" t="str">
            <v>中間</v>
          </cell>
          <cell r="AS85" t="str">
            <v>梶野</v>
          </cell>
          <cell r="AT85">
            <v>40990</v>
          </cell>
          <cell r="AU85">
            <v>40991</v>
          </cell>
          <cell r="AV85">
            <v>40994</v>
          </cell>
          <cell r="AW85" t="str">
            <v/>
          </cell>
          <cell r="AX85" t="str">
            <v/>
          </cell>
          <cell r="AY85" t="str">
            <v>大阪府</v>
          </cell>
          <cell r="AZ85" t="str">
            <v>堺市</v>
          </cell>
          <cell r="BA85" t="str">
            <v>海山町6-224</v>
          </cell>
          <cell r="BC85" t="str">
            <v/>
          </cell>
          <cell r="BQ85">
            <v>41170</v>
          </cell>
          <cell r="BR85" t="str">
            <v>計画変更等申請承認書</v>
          </cell>
          <cell r="BS85" t="str">
            <v>設備計画の一部変更
・陽極箔の生産拡大を延期する代わりに、陰極箔に再参入する</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大阪府堺市海山町6-224</v>
          </cell>
          <cell r="ET85" t="str">
            <v/>
          </cell>
          <cell r="EU85" t="str">
            <v/>
          </cell>
          <cell r="EV85" t="str">
            <v/>
          </cell>
          <cell r="EW85" t="str">
            <v/>
          </cell>
          <cell r="EX85" t="str">
            <v/>
          </cell>
          <cell r="EY85" t="str">
            <v>大阪府堺市海山町6-224</v>
          </cell>
          <cell r="EZ85" t="str">
            <v>（平成24年09月18日）設備計画の一部変更
・陽極箔の生産拡大を延期する代わりに、陰極箔に再参入する</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1 グリーンイノベーション／エネルギー産業</v>
          </cell>
          <cell r="I86" t="str">
            <v>エコカー又はその部品</v>
          </cell>
          <cell r="J86" t="str">
            <v>中小企業</v>
          </cell>
          <cell r="K86" t="str">
            <v>高本</v>
          </cell>
          <cell r="L86" t="str">
            <v>宮田</v>
          </cell>
          <cell r="M86" t="str">
            <v>素形材室</v>
          </cell>
          <cell r="N86" t="str">
            <v>中国</v>
          </cell>
          <cell r="O86" t="str">
            <v>広島精密工業株式会社</v>
          </cell>
          <cell r="P86" t="str">
            <v>総務部</v>
          </cell>
          <cell r="Q86" t="str">
            <v>部長</v>
          </cell>
          <cell r="R86" t="str">
            <v>田中 光</v>
          </cell>
          <cell r="S86" t="str">
            <v>082-281-6451</v>
          </cell>
          <cell r="T86" t="str">
            <v>t.y.008.822@hseimitsu.co.jp</v>
          </cell>
          <cell r="U86">
            <v>7320802</v>
          </cell>
          <cell r="V86" t="str">
            <v xml:space="preserve">広島市南区大州2丁目5番13号 </v>
          </cell>
          <cell r="W86" t="str">
            <v>代表取締役</v>
          </cell>
          <cell r="X86" t="str">
            <v>森野　浩志</v>
          </cell>
          <cell r="Y86" t="str">
            <v>交付決定日</v>
          </cell>
          <cell r="Z86">
            <v>41729</v>
          </cell>
          <cell r="AA86" t="str">
            <v/>
          </cell>
          <cell r="AC86">
            <v>917600000</v>
          </cell>
          <cell r="AD86">
            <v>0.25</v>
          </cell>
          <cell r="AE86">
            <v>229400000</v>
          </cell>
          <cell r="AF86" t="str">
            <v>交付決定日</v>
          </cell>
          <cell r="AG86">
            <v>41729</v>
          </cell>
          <cell r="AH86" t="str">
            <v/>
          </cell>
          <cell r="AI86">
            <v>917600000</v>
          </cell>
          <cell r="AJ86">
            <v>917600000</v>
          </cell>
          <cell r="AK86">
            <v>0.25</v>
          </cell>
          <cell r="AL86">
            <v>229400000</v>
          </cell>
          <cell r="AM86">
            <v>40955</v>
          </cell>
          <cell r="AN86">
            <v>40954</v>
          </cell>
          <cell r="AO86">
            <v>40960</v>
          </cell>
          <cell r="AP86" t="str">
            <v>不要</v>
          </cell>
          <cell r="AQ86" t="str">
            <v/>
          </cell>
          <cell r="AR86" t="str">
            <v>高本</v>
          </cell>
          <cell r="AS86" t="str">
            <v>宮田</v>
          </cell>
          <cell r="AT86">
            <v>40963</v>
          </cell>
          <cell r="AU86">
            <v>40966</v>
          </cell>
          <cell r="AV86">
            <v>40969</v>
          </cell>
          <cell r="AW86" t="str">
            <v/>
          </cell>
          <cell r="AX86" t="str">
            <v/>
          </cell>
          <cell r="AY86" t="str">
            <v>広島県</v>
          </cell>
          <cell r="AZ86" t="str">
            <v>広島市</v>
          </cell>
          <cell r="BA86" t="str">
            <v>安佐北区小河原町232-5</v>
          </cell>
          <cell r="BB86" t="str">
            <v>広島県</v>
          </cell>
          <cell r="BC86" t="str">
            <v>広島市</v>
          </cell>
          <cell r="BD86" t="str">
            <v>安佐北区小河原町201-6</v>
          </cell>
          <cell r="BE86" t="str">
            <v>広島県</v>
          </cell>
          <cell r="BF86" t="str">
            <v>広島市</v>
          </cell>
          <cell r="BG86" t="str">
            <v>安佐北区小河原町210-11</v>
          </cell>
          <cell r="BQ86">
            <v>41099</v>
          </cell>
          <cell r="BR86" t="str">
            <v>計画変更等申請承認書</v>
          </cell>
          <cell r="BS86" t="str">
            <v>設備計画の一部変更</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広島県広島市安佐北区小河原町232-5</v>
          </cell>
          <cell r="ET86" t="str">
            <v>広島県広島市安佐北区小河原町201-6</v>
          </cell>
          <cell r="EU86" t="str">
            <v>広島県広島市安佐北区小河原町210-11</v>
          </cell>
          <cell r="EV86" t="str">
            <v/>
          </cell>
          <cell r="EW86" t="str">
            <v/>
          </cell>
          <cell r="EX86" t="str">
            <v/>
          </cell>
          <cell r="EY86" t="str">
            <v>広島県広島市安佐北区小河原町232-5
広島県広島市安佐北区小河原町201-6
広島県広島市安佐北区小河原町210-11</v>
          </cell>
          <cell r="EZ86" t="str">
            <v>（平成24年07月09日）設備計画の一部変更</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1 グリーンイノベーション／エネルギー産業</v>
          </cell>
          <cell r="I87" t="str">
            <v>エコカー又はその部品</v>
          </cell>
          <cell r="J87" t="str">
            <v>中小企業</v>
          </cell>
          <cell r="K87" t="str">
            <v>高本</v>
          </cell>
          <cell r="L87" t="str">
            <v>宮田</v>
          </cell>
          <cell r="M87" t="str">
            <v>素形材室</v>
          </cell>
          <cell r="N87" t="str">
            <v>中国</v>
          </cell>
          <cell r="O87" t="str">
            <v>株式会社久保田鐵工所</v>
          </cell>
          <cell r="P87" t="str">
            <v>営業部</v>
          </cell>
          <cell r="Q87" t="str">
            <v>課長</v>
          </cell>
          <cell r="R87" t="str">
            <v>石井　久敬</v>
          </cell>
          <cell r="S87" t="str">
            <v>082-893-1121</v>
          </cell>
          <cell r="T87" t="str">
            <v>h.ishii@kubota-iron-works.co.jp</v>
          </cell>
          <cell r="U87">
            <v>7390321</v>
          </cell>
          <cell r="V87" t="str">
            <v xml:space="preserve">広島県広島市安芸区中野1丁目6番1号 </v>
          </cell>
          <cell r="W87" t="str">
            <v>代表取締役</v>
          </cell>
          <cell r="X87" t="str">
            <v>久保田　卓</v>
          </cell>
          <cell r="Y87" t="str">
            <v>交付決定日</v>
          </cell>
          <cell r="Z87">
            <v>41729</v>
          </cell>
          <cell r="AA87" t="str">
            <v/>
          </cell>
          <cell r="AC87">
            <v>54000000</v>
          </cell>
          <cell r="AD87">
            <v>0.25</v>
          </cell>
          <cell r="AE87">
            <v>13500000</v>
          </cell>
          <cell r="AF87" t="str">
            <v>交付決定日</v>
          </cell>
          <cell r="AG87">
            <v>41729</v>
          </cell>
          <cell r="AH87" t="str">
            <v/>
          </cell>
          <cell r="AI87">
            <v>54000000</v>
          </cell>
          <cell r="AJ87">
            <v>54000000</v>
          </cell>
          <cell r="AK87">
            <v>0.25</v>
          </cell>
          <cell r="AL87">
            <v>13500000</v>
          </cell>
          <cell r="AM87">
            <v>40994</v>
          </cell>
          <cell r="AN87">
            <v>40970</v>
          </cell>
          <cell r="AO87" t="str">
            <v/>
          </cell>
          <cell r="AP87" t="str">
            <v>不要</v>
          </cell>
          <cell r="AQ87" t="str">
            <v/>
          </cell>
          <cell r="AR87" t="str">
            <v>高本</v>
          </cell>
          <cell r="AS87" t="str">
            <v>宮田</v>
          </cell>
          <cell r="AT87">
            <v>41001</v>
          </cell>
          <cell r="AU87">
            <v>41002</v>
          </cell>
          <cell r="AV87">
            <v>41003</v>
          </cell>
          <cell r="AW87" t="str">
            <v/>
          </cell>
          <cell r="AX87" t="str">
            <v/>
          </cell>
          <cell r="AY87" t="str">
            <v>広島県</v>
          </cell>
          <cell r="AZ87" t="str">
            <v>広島市</v>
          </cell>
          <cell r="BA87" t="str">
            <v>安芸区中野1-6-1</v>
          </cell>
          <cell r="BC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広島県広島市安芸区中野1-6-1</v>
          </cell>
          <cell r="ET87" t="str">
            <v/>
          </cell>
          <cell r="EU87" t="str">
            <v/>
          </cell>
          <cell r="EV87" t="str">
            <v/>
          </cell>
          <cell r="EW87" t="str">
            <v/>
          </cell>
          <cell r="EX87" t="str">
            <v/>
          </cell>
          <cell r="EY87" t="str">
            <v>広島県広島市安芸区中野1-6-1</v>
          </cell>
          <cell r="EZ87" t="str">
            <v>なし</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1 グリーンイノベーション／エネルギー産業</v>
          </cell>
          <cell r="I88" t="str">
            <v>エコカー又はその部品</v>
          </cell>
          <cell r="J88" t="str">
            <v>中小企業</v>
          </cell>
          <cell r="K88" t="str">
            <v>高本</v>
          </cell>
          <cell r="L88" t="str">
            <v>米山</v>
          </cell>
          <cell r="M88" t="str">
            <v>化学課</v>
          </cell>
          <cell r="N88" t="str">
            <v>近畿</v>
          </cell>
          <cell r="O88" t="str">
            <v>大和化成株式会社</v>
          </cell>
          <cell r="P88" t="str">
            <v/>
          </cell>
          <cell r="Q88" t="str">
            <v>専務取締役</v>
          </cell>
          <cell r="R88" t="str">
            <v>澤田　明文</v>
          </cell>
          <cell r="S88" t="str">
            <v>072-224-3300</v>
          </cell>
          <cell r="T88" t="str">
            <v>akifumi.sawada@daiwa-kasei.jp</v>
          </cell>
          <cell r="U88">
            <v>5900908</v>
          </cell>
          <cell r="V88" t="str">
            <v>大阪府堺市堺区匠町17-11</v>
          </cell>
          <cell r="W88" t="str">
            <v>代表取締役</v>
          </cell>
          <cell r="X88" t="str">
            <v>澤田　明伸</v>
          </cell>
          <cell r="Y88" t="str">
            <v/>
          </cell>
          <cell r="Z88" t="str">
            <v/>
          </cell>
          <cell r="AA88" t="str">
            <v/>
          </cell>
          <cell r="AC88">
            <v>277100000</v>
          </cell>
          <cell r="AD88">
            <v>0.25</v>
          </cell>
          <cell r="AE88">
            <v>69275000</v>
          </cell>
          <cell r="AF88">
            <v>41132</v>
          </cell>
          <cell r="AG88">
            <v>41729</v>
          </cell>
          <cell r="AH88" t="str">
            <v/>
          </cell>
          <cell r="AI88">
            <v>277100000</v>
          </cell>
          <cell r="AJ88">
            <v>277100000</v>
          </cell>
          <cell r="AK88">
            <v>0.25</v>
          </cell>
          <cell r="AL88">
            <v>69275000</v>
          </cell>
          <cell r="AM88" t="str">
            <v/>
          </cell>
          <cell r="AN88">
            <v>41116</v>
          </cell>
          <cell r="AO88">
            <v>41131</v>
          </cell>
          <cell r="AP88" t="str">
            <v>不要</v>
          </cell>
          <cell r="AQ88" t="str">
            <v/>
          </cell>
          <cell r="AR88" t="str">
            <v>高本</v>
          </cell>
          <cell r="AS88" t="str">
            <v>米山</v>
          </cell>
          <cell r="AT88">
            <v>41138</v>
          </cell>
          <cell r="AU88">
            <v>41141</v>
          </cell>
          <cell r="AV88">
            <v>41159</v>
          </cell>
          <cell r="AW88" t="str">
            <v/>
          </cell>
          <cell r="AX88" t="str">
            <v/>
          </cell>
          <cell r="AY88" t="str">
            <v>大阪府</v>
          </cell>
          <cell r="AZ88" t="str">
            <v>堺市</v>
          </cell>
          <cell r="BA88" t="str">
            <v>堺区匠町17番11</v>
          </cell>
          <cell r="BC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大阪府堺市堺区匠町17番11</v>
          </cell>
          <cell r="ET88" t="str">
            <v/>
          </cell>
          <cell r="EU88" t="str">
            <v/>
          </cell>
          <cell r="EV88" t="str">
            <v/>
          </cell>
          <cell r="EW88" t="str">
            <v/>
          </cell>
          <cell r="EX88" t="str">
            <v/>
          </cell>
          <cell r="EY88" t="str">
            <v>大阪府堺市堺区匠町17番11</v>
          </cell>
          <cell r="EZ88" t="str">
            <v>なし</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1 グリーンイノベーション／エネルギー産業</v>
          </cell>
          <cell r="I89" t="str">
            <v>エコカー又はその部品</v>
          </cell>
          <cell r="J89" t="str">
            <v>中小企業</v>
          </cell>
          <cell r="K89" t="str">
            <v>高本</v>
          </cell>
          <cell r="L89" t="str">
            <v>米山</v>
          </cell>
          <cell r="M89" t="str">
            <v>化学課</v>
          </cell>
          <cell r="N89" t="str">
            <v>近畿</v>
          </cell>
          <cell r="O89" t="str">
            <v>オリックス株式会社</v>
          </cell>
          <cell r="P89" t="str">
            <v>南大阪支店</v>
          </cell>
          <cell r="Q89" t="str">
            <v>次長</v>
          </cell>
          <cell r="R89" t="str">
            <v>林　正彦</v>
          </cell>
          <cell r="S89" t="str">
            <v>072-223-0261</v>
          </cell>
          <cell r="T89" t="str">
            <v>masahiko_hayashi@orix.co.jp</v>
          </cell>
          <cell r="U89">
            <v>5900908</v>
          </cell>
          <cell r="V89" t="str">
            <v xml:space="preserve">大阪府堺市堺区匠町17-11 </v>
          </cell>
          <cell r="W89" t="str">
            <v>代表執行役</v>
          </cell>
          <cell r="X89" t="str">
            <v>井上　亮</v>
          </cell>
          <cell r="Y89" t="str">
            <v/>
          </cell>
          <cell r="Z89" t="str">
            <v/>
          </cell>
          <cell r="AA89" t="str">
            <v/>
          </cell>
          <cell r="AC89">
            <v>277100000</v>
          </cell>
          <cell r="AD89">
            <v>0.25</v>
          </cell>
          <cell r="AE89">
            <v>69275000</v>
          </cell>
          <cell r="AF89">
            <v>41132</v>
          </cell>
          <cell r="AG89">
            <v>41729</v>
          </cell>
          <cell r="AH89" t="str">
            <v/>
          </cell>
          <cell r="AI89">
            <v>277100000</v>
          </cell>
          <cell r="AJ89">
            <v>277100000</v>
          </cell>
          <cell r="AK89">
            <v>0.25</v>
          </cell>
          <cell r="AL89">
            <v>69275000</v>
          </cell>
          <cell r="AM89" t="str">
            <v/>
          </cell>
          <cell r="AN89">
            <v>41116</v>
          </cell>
          <cell r="AO89">
            <v>41131</v>
          </cell>
          <cell r="AP89" t="str">
            <v>不要</v>
          </cell>
          <cell r="AQ89" t="str">
            <v/>
          </cell>
          <cell r="AR89" t="str">
            <v>高本</v>
          </cell>
          <cell r="AS89" t="str">
            <v>米山</v>
          </cell>
          <cell r="AT89">
            <v>41138</v>
          </cell>
          <cell r="AU89">
            <v>41141</v>
          </cell>
          <cell r="AV89">
            <v>41159</v>
          </cell>
          <cell r="AW89" t="str">
            <v/>
          </cell>
          <cell r="AX89" t="str">
            <v/>
          </cell>
          <cell r="AY89" t="str">
            <v>大阪府</v>
          </cell>
          <cell r="AZ89" t="str">
            <v>堺市</v>
          </cell>
          <cell r="BA89" t="str">
            <v>堺区匠町17番11</v>
          </cell>
          <cell r="BC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大阪府堺市堺区匠町17番11</v>
          </cell>
          <cell r="ET89" t="str">
            <v/>
          </cell>
          <cell r="EU89" t="str">
            <v/>
          </cell>
          <cell r="EV89" t="str">
            <v/>
          </cell>
          <cell r="EW89" t="str">
            <v/>
          </cell>
          <cell r="EX89" t="str">
            <v/>
          </cell>
          <cell r="EY89" t="str">
            <v>大阪府堺市堺区匠町17番11</v>
          </cell>
          <cell r="EZ89" t="str">
            <v>なし</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2 自動車の中核部品またはその材料</v>
          </cell>
          <cell r="I90" t="str">
            <v>排ガス装置及び車体・内装品又はその材料</v>
          </cell>
          <cell r="J90" t="str">
            <v>大企業</v>
          </cell>
          <cell r="K90" t="str">
            <v>中間</v>
          </cell>
          <cell r="L90" t="str">
            <v>梶野</v>
          </cell>
          <cell r="M90" t="str">
            <v>自動車課</v>
          </cell>
          <cell r="N90" t="str">
            <v>東北</v>
          </cell>
          <cell r="O90" t="str">
            <v>トヨタ紡織東北株式会社</v>
          </cell>
          <cell r="P90" t="str">
            <v>業務部経理室財務Ｇｒ</v>
          </cell>
          <cell r="Q90" t="str">
            <v>ＧＬ</v>
          </cell>
          <cell r="R90" t="str">
            <v>渡辺　晴義</v>
          </cell>
          <cell r="S90" t="str">
            <v xml:space="preserve">0197-67-1150 </v>
          </cell>
          <cell r="T90" t="str">
            <v>h-watanabe@tb-tohoku.co.jp</v>
          </cell>
          <cell r="U90">
            <v>240051</v>
          </cell>
          <cell r="V90" t="str">
            <v xml:space="preserve">岩手県北上市相去町平林15番13 </v>
          </cell>
          <cell r="W90" t="str">
            <v>代表取締役社長</v>
          </cell>
          <cell r="X90" t="str">
            <v>鈴木　栄次</v>
          </cell>
          <cell r="Y90">
            <v>40938</v>
          </cell>
          <cell r="Z90">
            <v>41060</v>
          </cell>
          <cell r="AA90" t="str">
            <v/>
          </cell>
          <cell r="AC90">
            <v>124700000</v>
          </cell>
          <cell r="AD90">
            <v>0.16666666666666666</v>
          </cell>
          <cell r="AE90">
            <v>20783333</v>
          </cell>
          <cell r="AF90">
            <v>40938</v>
          </cell>
          <cell r="AG90">
            <v>41060</v>
          </cell>
          <cell r="AH90" t="str">
            <v/>
          </cell>
          <cell r="AI90">
            <v>873482000</v>
          </cell>
          <cell r="AJ90">
            <v>124700000</v>
          </cell>
          <cell r="AK90">
            <v>0.16666666666666666</v>
          </cell>
          <cell r="AL90">
            <v>20783000</v>
          </cell>
          <cell r="AM90">
            <v>40967</v>
          </cell>
          <cell r="AN90">
            <v>40970</v>
          </cell>
          <cell r="AO90">
            <v>40987</v>
          </cell>
          <cell r="AP90" t="str">
            <v>不要</v>
          </cell>
          <cell r="AQ90" t="str">
            <v/>
          </cell>
          <cell r="AR90" t="str">
            <v>梶野</v>
          </cell>
          <cell r="AS90" t="str">
            <v>中間</v>
          </cell>
          <cell r="AT90">
            <v>40990</v>
          </cell>
          <cell r="AU90">
            <v>40991</v>
          </cell>
          <cell r="AV90">
            <v>40994</v>
          </cell>
          <cell r="AW90" t="str">
            <v/>
          </cell>
          <cell r="AX90" t="str">
            <v/>
          </cell>
          <cell r="AY90" t="str">
            <v>宮城県</v>
          </cell>
          <cell r="AZ90" t="str">
            <v>黒川郡</v>
          </cell>
          <cell r="BA90" t="str">
            <v>大衡村松の平二丁目10番</v>
          </cell>
          <cell r="BC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宮城県黒川郡大衡村松の平二丁目10番</v>
          </cell>
          <cell r="ET90" t="str">
            <v/>
          </cell>
          <cell r="EU90" t="str">
            <v/>
          </cell>
          <cell r="EV90" t="str">
            <v/>
          </cell>
          <cell r="EW90" t="str">
            <v/>
          </cell>
          <cell r="EX90" t="str">
            <v/>
          </cell>
          <cell r="EY90" t="str">
            <v>宮城県黒川郡大衡村松の平二丁目10番</v>
          </cell>
          <cell r="EZ90" t="str">
            <v>なし</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1 電子機器の中核部品またはその材料</v>
          </cell>
          <cell r="I91" t="str">
            <v>キャパシタ又はその材料</v>
          </cell>
          <cell r="J91" t="str">
            <v>大企業</v>
          </cell>
          <cell r="K91" t="str">
            <v>梶野</v>
          </cell>
          <cell r="L91" t="str">
            <v>中間</v>
          </cell>
          <cell r="M91" t="str">
            <v>情通課</v>
          </cell>
          <cell r="N91" t="str">
            <v>関東</v>
          </cell>
          <cell r="O91" t="str">
            <v>太陽誘電株式会社</v>
          </cell>
          <cell r="P91" t="str">
            <v>経営管理部</v>
          </cell>
          <cell r="Q91" t="str">
            <v>次長</v>
          </cell>
          <cell r="R91" t="str">
            <v>中村　和志</v>
          </cell>
          <cell r="S91" t="str">
            <v>027-324-2320</v>
          </cell>
          <cell r="T91" t="str">
            <v>naca-mura@jty.yuden.co.jp</v>
          </cell>
          <cell r="U91">
            <v>1100005</v>
          </cell>
          <cell r="V91" t="str">
            <v>東京都台東区上野6－16－20 松村ビル</v>
          </cell>
          <cell r="W91" t="str">
            <v>代表取締役社長</v>
          </cell>
          <cell r="X91" t="str">
            <v>綿貫 英治</v>
          </cell>
          <cell r="Y91">
            <v>41019</v>
          </cell>
          <cell r="Z91">
            <v>41729</v>
          </cell>
          <cell r="AA91" t="str">
            <v/>
          </cell>
          <cell r="AC91">
            <v>2245792000</v>
          </cell>
          <cell r="AD91">
            <v>0.33333333333333331</v>
          </cell>
          <cell r="AE91">
            <v>748597333</v>
          </cell>
          <cell r="AF91">
            <v>41019</v>
          </cell>
          <cell r="AG91">
            <v>41729</v>
          </cell>
          <cell r="AH91" t="str">
            <v/>
          </cell>
          <cell r="AI91">
            <v>2405792000</v>
          </cell>
          <cell r="AJ91">
            <v>2245792000</v>
          </cell>
          <cell r="AK91">
            <v>0.33333333333333331</v>
          </cell>
          <cell r="AL91">
            <v>748597333</v>
          </cell>
          <cell r="AM91">
            <v>40991</v>
          </cell>
          <cell r="AN91">
            <v>40994</v>
          </cell>
          <cell r="AO91">
            <v>41003</v>
          </cell>
          <cell r="AP91" t="str">
            <v>不要</v>
          </cell>
          <cell r="AQ91" t="str">
            <v/>
          </cell>
          <cell r="AR91" t="str">
            <v>中間</v>
          </cell>
          <cell r="AS91" t="str">
            <v>中間</v>
          </cell>
          <cell r="AT91">
            <v>41012</v>
          </cell>
          <cell r="AU91">
            <v>41015</v>
          </cell>
          <cell r="AV91">
            <v>41016</v>
          </cell>
          <cell r="AW91" t="str">
            <v/>
          </cell>
          <cell r="AX91" t="str">
            <v/>
          </cell>
          <cell r="AY91" t="str">
            <v>群馬県</v>
          </cell>
          <cell r="AZ91" t="str">
            <v>高崎市</v>
          </cell>
          <cell r="BA91" t="str">
            <v>上里見町1660</v>
          </cell>
          <cell r="BB91" t="str">
            <v>群馬県</v>
          </cell>
          <cell r="BC91" t="str">
            <v>佐波郡</v>
          </cell>
          <cell r="BD91" t="str">
            <v>玉村町川井1796-1</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群馬県高崎市上里見町1660</v>
          </cell>
          <cell r="ET91" t="str">
            <v>群馬県佐波郡玉村町川井1796-1</v>
          </cell>
          <cell r="EU91" t="str">
            <v/>
          </cell>
          <cell r="EV91" t="str">
            <v/>
          </cell>
          <cell r="EW91" t="str">
            <v/>
          </cell>
          <cell r="EX91" t="str">
            <v/>
          </cell>
          <cell r="EY91" t="str">
            <v>群馬県高崎市上里見町1660
群馬県佐波郡玉村町川井1796-1</v>
          </cell>
          <cell r="EZ91" t="str">
            <v>なし</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5 機能性化学品</v>
          </cell>
          <cell r="I92" t="str">
            <v>その他の機能性化学品</v>
          </cell>
          <cell r="J92" t="str">
            <v>中小企業</v>
          </cell>
          <cell r="K92" t="str">
            <v>栗生澤</v>
          </cell>
          <cell r="L92" t="str">
            <v>宮田</v>
          </cell>
          <cell r="M92" t="str">
            <v>化学課</v>
          </cell>
          <cell r="N92" t="str">
            <v>関東</v>
          </cell>
          <cell r="O92" t="str">
            <v>ダイヤゴム株式会社</v>
          </cell>
          <cell r="P92" t="str">
            <v>統括管理部</v>
          </cell>
          <cell r="Q92" t="str">
            <v>経営企画課　主任</v>
          </cell>
          <cell r="R92" t="str">
            <v>石綿　勇一</v>
          </cell>
          <cell r="S92" t="str">
            <v>027-268-0481</v>
          </cell>
          <cell r="T92" t="str">
            <v>01.yuichi.ishiwata@dailove.co.jp</v>
          </cell>
          <cell r="U92">
            <v>3792111</v>
          </cell>
          <cell r="V92" t="str">
            <v xml:space="preserve">群馬県前橋市飯土井町1244 </v>
          </cell>
          <cell r="W92" t="str">
            <v>代表取締役社長</v>
          </cell>
          <cell r="X92" t="str">
            <v>石綿　正彦</v>
          </cell>
          <cell r="Y92">
            <v>40994</v>
          </cell>
          <cell r="Z92">
            <v>41243</v>
          </cell>
          <cell r="AA92" t="str">
            <v/>
          </cell>
          <cell r="AC92">
            <v>336810000</v>
          </cell>
          <cell r="AD92">
            <v>0.33333333333333331</v>
          </cell>
          <cell r="AE92">
            <v>112270000</v>
          </cell>
          <cell r="AF92">
            <v>40994</v>
          </cell>
          <cell r="AG92">
            <v>41243</v>
          </cell>
          <cell r="AH92" t="str">
            <v/>
          </cell>
          <cell r="AI92">
            <v>336793000</v>
          </cell>
          <cell r="AJ92">
            <v>336793000</v>
          </cell>
          <cell r="AK92">
            <v>0.33333333333333331</v>
          </cell>
          <cell r="AL92">
            <v>112264333</v>
          </cell>
          <cell r="AM92">
            <v>40973</v>
          </cell>
          <cell r="AN92" t="str">
            <v/>
          </cell>
          <cell r="AO92" t="str">
            <v/>
          </cell>
          <cell r="AP92" t="str">
            <v>不要</v>
          </cell>
          <cell r="AQ92" t="str">
            <v>・エネルギー設備について導入を見直したいという連絡あり。</v>
          </cell>
          <cell r="AR92" t="str">
            <v>栗生澤</v>
          </cell>
          <cell r="AS92" t="str">
            <v>宮田</v>
          </cell>
          <cell r="AT92">
            <v>40974</v>
          </cell>
          <cell r="AU92">
            <v>40975</v>
          </cell>
          <cell r="AV92">
            <v>40976</v>
          </cell>
          <cell r="AW92" t="str">
            <v/>
          </cell>
          <cell r="AX92" t="str">
            <v/>
          </cell>
          <cell r="AY92" t="str">
            <v>群馬県</v>
          </cell>
          <cell r="AZ92" t="str">
            <v>前橋市</v>
          </cell>
          <cell r="BA92" t="str">
            <v>飯土井町1244</v>
          </cell>
          <cell r="BC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t="str">
            <v/>
          </cell>
          <cell r="EJ92" t="str">
            <v/>
          </cell>
          <cell r="EK92" t="str">
            <v/>
          </cell>
          <cell r="EL92" t="str">
            <v/>
          </cell>
          <cell r="EM92" t="str">
            <v/>
          </cell>
          <cell r="EN92" t="str">
            <v/>
          </cell>
          <cell r="EO92" t="str">
            <v/>
          </cell>
          <cell r="EP92" t="str">
            <v/>
          </cell>
          <cell r="EQ92" t="str">
            <v/>
          </cell>
          <cell r="ER92" t="str">
            <v/>
          </cell>
          <cell r="ES92" t="str">
            <v>群馬県前橋市飯土井町1244</v>
          </cell>
          <cell r="ET92" t="str">
            <v/>
          </cell>
          <cell r="EU92" t="str">
            <v/>
          </cell>
          <cell r="EV92" t="str">
            <v/>
          </cell>
          <cell r="EW92" t="str">
            <v/>
          </cell>
          <cell r="EX92" t="str">
            <v/>
          </cell>
          <cell r="EY92" t="str">
            <v>群馬県前橋市飯土井町1244</v>
          </cell>
          <cell r="EZ92" t="str">
            <v>なし</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2 自動車の中核部品またはその材料</v>
          </cell>
          <cell r="I93" t="str">
            <v>エンジン又はその部品・材料</v>
          </cell>
          <cell r="J93" t="str">
            <v>大企業</v>
          </cell>
          <cell r="K93" t="str">
            <v>中間</v>
          </cell>
          <cell r="L93" t="str">
            <v>梶野</v>
          </cell>
          <cell r="M93" t="str">
            <v>自動車課</v>
          </cell>
          <cell r="N93" t="str">
            <v>中部</v>
          </cell>
          <cell r="O93" t="str">
            <v>アイシン精機株式会社</v>
          </cell>
          <cell r="P93" t="str">
            <v>生技管理部</v>
          </cell>
          <cell r="Q93" t="str">
            <v/>
          </cell>
          <cell r="R93" t="str">
            <v>山野　元一</v>
          </cell>
          <cell r="S93" t="str">
            <v>0566-24-9479</v>
          </cell>
          <cell r="T93" t="str">
            <v>g-yamano@ped.aisin.co.jp</v>
          </cell>
          <cell r="U93">
            <v>4480032</v>
          </cell>
          <cell r="V93" t="str">
            <v xml:space="preserve">愛知県刈谷市朝日町２丁目１番地 </v>
          </cell>
          <cell r="W93" t="str">
            <v>取締役社長</v>
          </cell>
          <cell r="X93" t="str">
            <v>藤森　文雄</v>
          </cell>
          <cell r="Y93" t="str">
            <v/>
          </cell>
          <cell r="Z93">
            <v>41729</v>
          </cell>
          <cell r="AA93" t="str">
            <v/>
          </cell>
          <cell r="AC93">
            <v>720200000</v>
          </cell>
          <cell r="AD93">
            <v>0.16666666666666666</v>
          </cell>
          <cell r="AE93">
            <v>120033333</v>
          </cell>
          <cell r="AF93" t="str">
            <v>交付決定日</v>
          </cell>
          <cell r="AG93">
            <v>41729</v>
          </cell>
          <cell r="AH93" t="str">
            <v/>
          </cell>
          <cell r="AI93">
            <v>743200000</v>
          </cell>
          <cell r="AJ93">
            <v>720200000</v>
          </cell>
          <cell r="AK93">
            <v>0.16666666666666666</v>
          </cell>
          <cell r="AL93">
            <v>120000000</v>
          </cell>
          <cell r="AM93">
            <v>40953</v>
          </cell>
          <cell r="AN93">
            <v>40955</v>
          </cell>
          <cell r="AO93" t="str">
            <v/>
          </cell>
          <cell r="AP93" t="str">
            <v>不要</v>
          </cell>
          <cell r="AQ93" t="str">
            <v/>
          </cell>
          <cell r="AR93" t="str">
            <v>中間</v>
          </cell>
          <cell r="AS93" t="str">
            <v>梶野</v>
          </cell>
          <cell r="AT93">
            <v>40960</v>
          </cell>
          <cell r="AU93">
            <v>40961</v>
          </cell>
          <cell r="AV93">
            <v>40969</v>
          </cell>
          <cell r="AW93" t="str">
            <v/>
          </cell>
          <cell r="AX93" t="str">
            <v/>
          </cell>
          <cell r="AY93" t="str">
            <v>愛知県</v>
          </cell>
          <cell r="AZ93" t="str">
            <v>半田市</v>
          </cell>
          <cell r="BA93" t="str">
            <v>日東町4番29</v>
          </cell>
          <cell r="BC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愛知県半田市日東町4番29</v>
          </cell>
          <cell r="ET93" t="str">
            <v/>
          </cell>
          <cell r="EU93" t="str">
            <v/>
          </cell>
          <cell r="EV93" t="str">
            <v/>
          </cell>
          <cell r="EW93" t="str">
            <v/>
          </cell>
          <cell r="EX93" t="str">
            <v/>
          </cell>
          <cell r="EY93" t="str">
            <v>愛知県半田市日東町4番29</v>
          </cell>
          <cell r="EZ93" t="str">
            <v>なし</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1 電子機器の中核部品またはその材料</v>
          </cell>
          <cell r="I94" t="str">
            <v>その他の電子機器の中核部品・材料</v>
          </cell>
          <cell r="J94" t="str">
            <v>大企業</v>
          </cell>
          <cell r="K94" t="str">
            <v>梶野</v>
          </cell>
          <cell r="L94" t="str">
            <v>中間</v>
          </cell>
          <cell r="M94" t="str">
            <v>情通課</v>
          </cell>
          <cell r="N94" t="str">
            <v>関東</v>
          </cell>
          <cell r="O94" t="str">
            <v>太陽誘電モバイルテクノロジープロダクツ株式会社</v>
          </cell>
          <cell r="P94" t="str">
            <v>総務部</v>
          </cell>
          <cell r="Q94" t="str">
            <v>課長</v>
          </cell>
          <cell r="R94" t="str">
            <v>蜂谷　俊輔</v>
          </cell>
          <cell r="S94" t="str">
            <v>090-4722-5962</v>
          </cell>
          <cell r="T94" t="str">
            <v>hachiya-acc@jmty.yuden.co.jp</v>
          </cell>
          <cell r="U94">
            <v>3828501</v>
          </cell>
          <cell r="V94" t="str">
            <v xml:space="preserve">長野県須坂市大字小山460 番地 </v>
          </cell>
          <cell r="W94" t="str">
            <v>代表取締役社長</v>
          </cell>
          <cell r="X94" t="str">
            <v>池田 雄二</v>
          </cell>
          <cell r="Y94">
            <v>41000</v>
          </cell>
          <cell r="Z94">
            <v>41729</v>
          </cell>
          <cell r="AA94" t="str">
            <v/>
          </cell>
          <cell r="AC94">
            <v>2699672000</v>
          </cell>
          <cell r="AD94">
            <v>0.16666666666666666</v>
          </cell>
          <cell r="AE94">
            <v>449945333</v>
          </cell>
          <cell r="AF94">
            <v>41000</v>
          </cell>
          <cell r="AG94">
            <v>41729</v>
          </cell>
          <cell r="AH94" t="str">
            <v/>
          </cell>
          <cell r="AI94">
            <v>2979700000</v>
          </cell>
          <cell r="AJ94">
            <v>2687700000</v>
          </cell>
          <cell r="AK94">
            <v>0.16666666666666666</v>
          </cell>
          <cell r="AL94">
            <v>447950000</v>
          </cell>
          <cell r="AM94">
            <v>40953</v>
          </cell>
          <cell r="AN94">
            <v>40959</v>
          </cell>
          <cell r="AO94">
            <v>40966</v>
          </cell>
          <cell r="AP94" t="str">
            <v>不要</v>
          </cell>
          <cell r="AQ94" t="str">
            <v/>
          </cell>
          <cell r="AR94" t="str">
            <v>梶野</v>
          </cell>
          <cell r="AS94" t="str">
            <v>中間</v>
          </cell>
          <cell r="AT94">
            <v>40966</v>
          </cell>
          <cell r="AU94">
            <v>40967</v>
          </cell>
          <cell r="AV94">
            <v>40969</v>
          </cell>
          <cell r="AW94" t="str">
            <v/>
          </cell>
          <cell r="AX94" t="str">
            <v/>
          </cell>
          <cell r="AY94" t="str">
            <v>長野県</v>
          </cell>
          <cell r="AZ94" t="str">
            <v>須坂市</v>
          </cell>
          <cell r="BA94" t="str">
            <v>須坂市大字小山460番地</v>
          </cell>
          <cell r="BB94" t="str">
            <v>埼玉県</v>
          </cell>
          <cell r="BC94" t="str">
            <v>入間郡</v>
          </cell>
          <cell r="BD94" t="str">
            <v>三芳町竹間沢東1-1</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長野県須坂市須坂市大字小山460番地</v>
          </cell>
          <cell r="ET94" t="str">
            <v>埼玉県入間郡三芳町竹間沢東1-1</v>
          </cell>
          <cell r="EU94" t="str">
            <v/>
          </cell>
          <cell r="EV94" t="str">
            <v/>
          </cell>
          <cell r="EW94" t="str">
            <v/>
          </cell>
          <cell r="EX94" t="str">
            <v/>
          </cell>
          <cell r="EY94" t="str">
            <v>長野県須坂市須坂市大字小山460番地
埼玉県入間郡三芳町竹間沢東1-1</v>
          </cell>
          <cell r="EZ94" t="str">
            <v>なし</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グリーンイノベーション／エネルギー産業</v>
          </cell>
          <cell r="I95" t="str">
            <v>エコカー又はその部品 の製造</v>
          </cell>
          <cell r="J95" t="str">
            <v>中小企業</v>
          </cell>
          <cell r="K95" t="str">
            <v>中田</v>
          </cell>
          <cell r="L95" t="str">
            <v>宮田</v>
          </cell>
          <cell r="M95" t="str">
            <v/>
          </cell>
          <cell r="N95" t="str">
            <v>中国</v>
          </cell>
          <cell r="O95" t="str">
            <v>株式会社　サンメック</v>
          </cell>
          <cell r="P95" t="str">
            <v/>
          </cell>
          <cell r="Q95" t="str">
            <v>部長</v>
          </cell>
          <cell r="R95" t="str">
            <v>奥迫　日出夫</v>
          </cell>
          <cell r="S95" t="str">
            <v>0835-25-7777</v>
          </cell>
          <cell r="T95" t="str">
            <v>okusako.h@sunmech.co.jp</v>
          </cell>
          <cell r="U95">
            <v>7360055</v>
          </cell>
          <cell r="V95" t="str">
            <v xml:space="preserve">広島県安芸郡海田町南明神町2-51 </v>
          </cell>
          <cell r="W95" t="str">
            <v>代表取締役執行役員</v>
          </cell>
          <cell r="X95" t="str">
            <v>瀬濤　康寛</v>
          </cell>
          <cell r="Y95" t="str">
            <v/>
          </cell>
          <cell r="Z95" t="str">
            <v/>
          </cell>
          <cell r="AA95" t="str">
            <v/>
          </cell>
          <cell r="AC95">
            <v>1376200000</v>
          </cell>
          <cell r="AD95">
            <v>0.5</v>
          </cell>
          <cell r="AE95">
            <v>688100000</v>
          </cell>
          <cell r="AF95" t="str">
            <v/>
          </cell>
          <cell r="AG95" t="str">
            <v/>
          </cell>
          <cell r="AH95" t="str">
            <v/>
          </cell>
          <cell r="AI95" t="str">
            <v/>
          </cell>
          <cell r="AJ95" t="str">
            <v/>
          </cell>
          <cell r="AK95">
            <v>0.5</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山口県</v>
          </cell>
          <cell r="AZ95" t="str">
            <v>防府市</v>
          </cell>
          <cell r="BA95" t="str">
            <v>大字浜方534-5</v>
          </cell>
          <cell r="BB95" t="str">
            <v>広島県</v>
          </cell>
          <cell r="BC95" t="str">
            <v>安芸郡</v>
          </cell>
          <cell r="BD95" t="str">
            <v>海田町南明神町2-51</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v>1</v>
          </cell>
          <cell r="ES95" t="str">
            <v>山口県防府市大字浜方534-5</v>
          </cell>
          <cell r="ET95" t="str">
            <v>広島県安芸郡海田町南明神町2-51</v>
          </cell>
          <cell r="EU95" t="str">
            <v/>
          </cell>
          <cell r="EV95" t="str">
            <v/>
          </cell>
          <cell r="EW95" t="str">
            <v/>
          </cell>
          <cell r="EX95" t="str">
            <v/>
          </cell>
          <cell r="EY95" t="str">
            <v>山口県防府市大字浜方534-5
広島県安芸郡海田町南明神町2-51</v>
          </cell>
          <cell r="EZ95" t="str">
            <v>なし</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グリーンイノベーション／エネルギー産業</v>
          </cell>
          <cell r="I96" t="str">
            <v>エコカー又はその部品 の製造</v>
          </cell>
          <cell r="J96" t="str">
            <v>中小企業</v>
          </cell>
          <cell r="K96" t="str">
            <v>中田</v>
          </cell>
          <cell r="L96" t="str">
            <v>宮田</v>
          </cell>
          <cell r="M96" t="str">
            <v/>
          </cell>
          <cell r="N96" t="str">
            <v>中国</v>
          </cell>
          <cell r="O96" t="str">
            <v>株式会社キーレックス</v>
          </cell>
          <cell r="P96" t="str">
            <v/>
          </cell>
          <cell r="Q96" t="str">
            <v>主幹</v>
          </cell>
          <cell r="R96" t="str">
            <v>小倉　真</v>
          </cell>
          <cell r="S96" t="str">
            <v>082-822-2145</v>
          </cell>
          <cell r="T96" t="str">
            <v>m.ogura@keylex.co.jp</v>
          </cell>
          <cell r="U96">
            <v>7470833</v>
          </cell>
          <cell r="V96" t="str">
            <v xml:space="preserve">山口県防府市大字浜片534-5 </v>
          </cell>
          <cell r="W96" t="str">
            <v>代表取締役社長</v>
          </cell>
          <cell r="X96" t="str">
            <v>三浦　孝司</v>
          </cell>
          <cell r="Y96" t="str">
            <v/>
          </cell>
          <cell r="Z96" t="str">
            <v/>
          </cell>
          <cell r="AA96" t="str">
            <v/>
          </cell>
          <cell r="AC96">
            <v>1376200000</v>
          </cell>
          <cell r="AD96">
            <v>0.5</v>
          </cell>
          <cell r="AE96">
            <v>688100000</v>
          </cell>
          <cell r="AF96" t="str">
            <v/>
          </cell>
          <cell r="AG96" t="str">
            <v/>
          </cell>
          <cell r="AH96" t="str">
            <v/>
          </cell>
          <cell r="AI96" t="str">
            <v/>
          </cell>
          <cell r="AJ96" t="str">
            <v/>
          </cell>
          <cell r="AK96">
            <v>0.5</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山口県</v>
          </cell>
          <cell r="AZ96" t="str">
            <v>防府市</v>
          </cell>
          <cell r="BA96" t="str">
            <v>大字浜方534-5</v>
          </cell>
          <cell r="BB96" t="str">
            <v>広島県</v>
          </cell>
          <cell r="BC96" t="str">
            <v>安芸郡</v>
          </cell>
          <cell r="BD96" t="str">
            <v>海田町南明神町2-51</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v>1</v>
          </cell>
          <cell r="ES96" t="str">
            <v>山口県防府市大字浜方534-5</v>
          </cell>
          <cell r="ET96" t="str">
            <v>広島県安芸郡海田町南明神町2-51</v>
          </cell>
          <cell r="EU96" t="str">
            <v/>
          </cell>
          <cell r="EV96" t="str">
            <v/>
          </cell>
          <cell r="EW96" t="str">
            <v/>
          </cell>
          <cell r="EX96" t="str">
            <v/>
          </cell>
          <cell r="EY96" t="str">
            <v>山口県防府市大字浜方534-5
広島県安芸郡海田町南明神町2-51</v>
          </cell>
          <cell r="EZ96" t="str">
            <v>なし</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1 グリーンイノベーション／エネルギー産業</v>
          </cell>
          <cell r="I97" t="str">
            <v>エコカー又はその部品</v>
          </cell>
          <cell r="J97" t="str">
            <v>大企業</v>
          </cell>
          <cell r="K97" t="str">
            <v>米山</v>
          </cell>
          <cell r="L97" t="str">
            <v>高本</v>
          </cell>
          <cell r="M97" t="str">
            <v>素形材室</v>
          </cell>
          <cell r="N97" t="str">
            <v>関東</v>
          </cell>
          <cell r="O97" t="str">
            <v>富士機械株式会社</v>
          </cell>
          <cell r="P97" t="str">
            <v>生産技術部</v>
          </cell>
          <cell r="Q97" t="str">
            <v>部長</v>
          </cell>
          <cell r="R97" t="str">
            <v>太田　正章</v>
          </cell>
          <cell r="S97" t="str">
            <v>027-231-3115</v>
          </cell>
          <cell r="T97" t="str">
            <v>ma-ota@fuji-machinery.co.jp</v>
          </cell>
          <cell r="U97">
            <v>3710035</v>
          </cell>
          <cell r="V97" t="str">
            <v xml:space="preserve">群馬県前橋市岩神町二丁目24番3号 </v>
          </cell>
          <cell r="W97" t="str">
            <v>代表取締役</v>
          </cell>
          <cell r="X97" t="str">
            <v>森川 道雄</v>
          </cell>
          <cell r="Y97" t="str">
            <v/>
          </cell>
          <cell r="Z97" t="str">
            <v/>
          </cell>
          <cell r="AA97" t="str">
            <v/>
          </cell>
          <cell r="AC97">
            <v>1363000000</v>
          </cell>
          <cell r="AD97">
            <v>0.16666666666666666</v>
          </cell>
          <cell r="AE97">
            <v>227166666</v>
          </cell>
          <cell r="AF97">
            <v>41009</v>
          </cell>
          <cell r="AG97">
            <v>41729</v>
          </cell>
          <cell r="AH97" t="str">
            <v/>
          </cell>
          <cell r="AI97">
            <v>1390800000</v>
          </cell>
          <cell r="AJ97">
            <v>1363000000</v>
          </cell>
          <cell r="AK97">
            <v>0.16666666666666666</v>
          </cell>
          <cell r="AL97">
            <v>227166500</v>
          </cell>
          <cell r="AM97">
            <v>40996</v>
          </cell>
          <cell r="AN97">
            <v>40997</v>
          </cell>
          <cell r="AO97">
            <v>41024</v>
          </cell>
          <cell r="AP97" t="str">
            <v>不要</v>
          </cell>
          <cell r="AQ97" t="str">
            <v/>
          </cell>
          <cell r="AR97" t="str">
            <v>米山</v>
          </cell>
          <cell r="AS97" t="str">
            <v>高本</v>
          </cell>
          <cell r="AT97">
            <v>41026</v>
          </cell>
          <cell r="AU97">
            <v>41029</v>
          </cell>
          <cell r="AV97">
            <v>41031</v>
          </cell>
          <cell r="AW97" t="str">
            <v/>
          </cell>
          <cell r="AX97" t="str">
            <v/>
          </cell>
          <cell r="AY97" t="str">
            <v>群馬県</v>
          </cell>
          <cell r="AZ97" t="str">
            <v>前橋市</v>
          </cell>
          <cell r="BA97" t="str">
            <v>岩神町二丁目24番3号</v>
          </cell>
          <cell r="BB97" t="str">
            <v>群馬県</v>
          </cell>
          <cell r="BC97" t="str">
            <v>前橋市</v>
          </cell>
          <cell r="BD97" t="str">
            <v>飯土井町426-5</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群馬県前橋市岩神町二丁目24番3号</v>
          </cell>
          <cell r="ET97" t="str">
            <v>群馬県前橋市飯土井町426-5</v>
          </cell>
          <cell r="EU97" t="str">
            <v/>
          </cell>
          <cell r="EV97" t="str">
            <v/>
          </cell>
          <cell r="EW97" t="str">
            <v/>
          </cell>
          <cell r="EX97" t="str">
            <v/>
          </cell>
          <cell r="EY97" t="str">
            <v>群馬県前橋市岩神町二丁目24番3号
群馬県前橋市飯土井町426-5</v>
          </cell>
          <cell r="EZ97" t="str">
            <v>なし</v>
          </cell>
        </row>
        <row r="98">
          <cell r="A98" t="str">
            <v>2010000</v>
          </cell>
          <cell r="B98">
            <v>201</v>
          </cell>
          <cell r="C98">
            <v>0</v>
          </cell>
          <cell r="D98" t="str">
            <v>A</v>
          </cell>
          <cell r="E98" t="str">
            <v>一次</v>
          </cell>
          <cell r="F98" t="str">
            <v>日本製紙株式会社</v>
          </cell>
          <cell r="G98" t="str">
            <v>PPC用紙・塗工紙事業</v>
          </cell>
          <cell r="H98" t="str">
            <v>6 その他</v>
          </cell>
          <cell r="I98" t="str">
            <v>紙関連製品</v>
          </cell>
          <cell r="J98" t="str">
            <v>大企業</v>
          </cell>
          <cell r="K98" t="str">
            <v>中田</v>
          </cell>
          <cell r="L98" t="str">
            <v>栗生澤</v>
          </cell>
          <cell r="M98" t="str">
            <v>紙業課</v>
          </cell>
          <cell r="N98" t="str">
            <v>東北</v>
          </cell>
          <cell r="O98" t="str">
            <v>日本製紙株式会社</v>
          </cell>
          <cell r="P98" t="str">
            <v>技術本部生産部</v>
          </cell>
          <cell r="Q98" t="str">
            <v>主席技術調査役</v>
          </cell>
          <cell r="R98" t="str">
            <v>多田（柿野氏の後任）</v>
          </cell>
          <cell r="S98" t="str">
            <v>03-6665-1542</v>
          </cell>
          <cell r="T98" t="str">
            <v>0950235@np-g.com</v>
          </cell>
          <cell r="U98">
            <v>1000003</v>
          </cell>
          <cell r="V98" t="str">
            <v xml:space="preserve">東京都千代田区一ツ橋一丁目２番２号 </v>
          </cell>
          <cell r="W98" t="str">
            <v>代表取締役社長</v>
          </cell>
          <cell r="X98" t="str">
            <v>芳賀　義雄</v>
          </cell>
          <cell r="Y98" t="str">
            <v/>
          </cell>
          <cell r="Z98" t="str">
            <v/>
          </cell>
          <cell r="AA98" t="str">
            <v/>
          </cell>
          <cell r="AC98">
            <v>4370195000</v>
          </cell>
          <cell r="AD98">
            <v>0.33333333333333331</v>
          </cell>
          <cell r="AE98">
            <v>1456731666</v>
          </cell>
          <cell r="AF98">
            <v>40918</v>
          </cell>
          <cell r="AG98">
            <v>41729</v>
          </cell>
          <cell r="AH98" t="str">
            <v/>
          </cell>
          <cell r="AI98">
            <v>3214360000</v>
          </cell>
          <cell r="AJ98">
            <v>3214360000</v>
          </cell>
          <cell r="AK98">
            <v>0.33333333333333331</v>
          </cell>
          <cell r="AL98">
            <v>1071453000</v>
          </cell>
          <cell r="AM98">
            <v>41065</v>
          </cell>
          <cell r="AN98">
            <v>41067</v>
          </cell>
          <cell r="AO98" t="str">
            <v/>
          </cell>
          <cell r="AP98" t="str">
            <v>不要</v>
          </cell>
          <cell r="AQ98" t="str">
            <v>減額については、事業者から経済産業省の伊藤課長代理に相談・承認済。（2012年4月16日メール参照）</v>
          </cell>
          <cell r="AR98" t="str">
            <v>中田</v>
          </cell>
          <cell r="AS98" t="str">
            <v>栗生澤</v>
          </cell>
          <cell r="AT98">
            <v>41086</v>
          </cell>
          <cell r="AU98">
            <v>41088</v>
          </cell>
          <cell r="AV98">
            <v>41088</v>
          </cell>
          <cell r="AW9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AX98" t="str">
            <v/>
          </cell>
          <cell r="AY98" t="str">
            <v>宮城県</v>
          </cell>
          <cell r="AZ98" t="str">
            <v>石巻市</v>
          </cell>
          <cell r="BA98" t="str">
            <v>南光町2-2-1</v>
          </cell>
          <cell r="BC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v>41164</v>
          </cell>
          <cell r="CG98" t="str">
            <v>宮城県石巻市南光町2-2-1</v>
          </cell>
          <cell r="CH98" t="str">
            <v>NRI梶野</v>
          </cell>
          <cell r="CI98" t="str">
            <v>NRI徳重</v>
          </cell>
          <cell r="CJ98" t="str">
            <v>METI和田</v>
          </cell>
          <cell r="CK98" t="str">
            <v>METI中野</v>
          </cell>
          <cell r="CL98"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CM98" t="str">
            <v>・子会社への発注可能性あり（利益排除要注意）
・取得財産管理台帳未整備</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宮城県石巻市南光町2-2-1</v>
          </cell>
          <cell r="ET98" t="str">
            <v/>
          </cell>
          <cell r="EU98" t="str">
            <v/>
          </cell>
          <cell r="EV98" t="str">
            <v/>
          </cell>
          <cell r="EW98" t="str">
            <v/>
          </cell>
          <cell r="EX98" t="str">
            <v/>
          </cell>
          <cell r="EY98" t="str">
            <v>宮城県石巻市南光町2-2-1</v>
          </cell>
          <cell r="EZ98" t="str">
            <v>なし</v>
          </cell>
        </row>
        <row r="99">
          <cell r="A99" t="str">
            <v>2020000</v>
          </cell>
          <cell r="B99">
            <v>202</v>
          </cell>
          <cell r="C99">
            <v>0</v>
          </cell>
          <cell r="D99" t="str">
            <v>B</v>
          </cell>
          <cell r="E99" t="str">
            <v>一次</v>
          </cell>
          <cell r="F99" t="str">
            <v>三菱樹脂株式会社</v>
          </cell>
          <cell r="G99" t="str">
            <v>バッテリーセパレータ生産設備増強</v>
          </cell>
          <cell r="H99" t="str">
            <v>1 グリーンイノベーション／エネルギー産業</v>
          </cell>
          <cell r="I99" t="str">
            <v>蓄電地又はその部品</v>
          </cell>
          <cell r="J99" t="str">
            <v>大企業</v>
          </cell>
          <cell r="K99" t="str">
            <v>高本</v>
          </cell>
          <cell r="L99" t="str">
            <v>米山</v>
          </cell>
          <cell r="M99" t="str">
            <v>化学課</v>
          </cell>
          <cell r="N99" t="str">
            <v>近畿</v>
          </cell>
          <cell r="O99" t="str">
            <v>三菱樹脂株式会社</v>
          </cell>
          <cell r="P99" t="str">
            <v>長浜工場　フィルム開発部</v>
          </cell>
          <cell r="Q99" t="str">
            <v>部長</v>
          </cell>
          <cell r="R99" t="str">
            <v>坂井 昭彦</v>
          </cell>
          <cell r="S99" t="str">
            <v>0749-65-5178</v>
          </cell>
          <cell r="T99" t="str">
            <v>sakai.akihiko@mb.mpi.co.jp</v>
          </cell>
          <cell r="U99">
            <v>5260023</v>
          </cell>
          <cell r="V99" t="str">
            <v xml:space="preserve">滋賀県長浜市三ツ矢町5-8 </v>
          </cell>
          <cell r="W99" t="str">
            <v>代表取締役社長</v>
          </cell>
          <cell r="X99" t="str">
            <v>吉田 宏</v>
          </cell>
          <cell r="Y99" t="str">
            <v/>
          </cell>
          <cell r="Z99" t="str">
            <v/>
          </cell>
          <cell r="AA99" t="str">
            <v/>
          </cell>
          <cell r="AC99">
            <v>926050000</v>
          </cell>
          <cell r="AD99">
            <v>0.16666666666666666</v>
          </cell>
          <cell r="AE99">
            <v>154341666</v>
          </cell>
          <cell r="AF99" t="str">
            <v/>
          </cell>
          <cell r="AG99" t="str">
            <v/>
          </cell>
          <cell r="AH99" t="str">
            <v/>
          </cell>
          <cell r="AI99" t="str">
            <v/>
          </cell>
          <cell r="AJ99" t="str">
            <v/>
          </cell>
          <cell r="AK99">
            <v>0.16666666666666666</v>
          </cell>
          <cell r="AL99" t="str">
            <v/>
          </cell>
          <cell r="AM99" t="str">
            <v/>
          </cell>
          <cell r="AN99">
            <v>41025</v>
          </cell>
          <cell r="AO99" t="str">
            <v/>
          </cell>
          <cell r="AP99" t="str">
            <v>不要</v>
          </cell>
          <cell r="AQ99" t="str">
            <v/>
          </cell>
          <cell r="AR99" t="str">
            <v>高本</v>
          </cell>
          <cell r="AS99" t="str">
            <v>米山</v>
          </cell>
          <cell r="AT99" t="str">
            <v/>
          </cell>
          <cell r="AU99" t="str">
            <v/>
          </cell>
          <cell r="AV99" t="str">
            <v/>
          </cell>
          <cell r="AW99" t="str">
            <v/>
          </cell>
          <cell r="AX99" t="str">
            <v/>
          </cell>
          <cell r="AY99" t="str">
            <v>滋賀県</v>
          </cell>
          <cell r="AZ99" t="str">
            <v>長浜市</v>
          </cell>
          <cell r="BA99" t="str">
            <v>三ツ矢町5-8</v>
          </cell>
          <cell r="BC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滋賀県長浜市三ツ矢町5-8</v>
          </cell>
          <cell r="ET99" t="str">
            <v/>
          </cell>
          <cell r="EU99" t="str">
            <v/>
          </cell>
          <cell r="EV99" t="str">
            <v/>
          </cell>
          <cell r="EW99" t="str">
            <v/>
          </cell>
          <cell r="EX99" t="str">
            <v/>
          </cell>
          <cell r="EY99" t="str">
            <v>滋賀県長浜市三ツ矢町5-8</v>
          </cell>
          <cell r="EZ99" t="str">
            <v>なし</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1 電子機器の中核部品またはその材料</v>
          </cell>
          <cell r="I100" t="str">
            <v>水晶デバイス又はその材料</v>
          </cell>
          <cell r="J100" t="str">
            <v>大企業</v>
          </cell>
          <cell r="K100" t="str">
            <v>梶野</v>
          </cell>
          <cell r="L100" t="str">
            <v>中間</v>
          </cell>
          <cell r="M100" t="str">
            <v>情通課</v>
          </cell>
          <cell r="N100" t="str">
            <v>東北</v>
          </cell>
          <cell r="O100" t="str">
            <v>古川エヌ・デー・ケー株式会社</v>
          </cell>
          <cell r="P100" t="str">
            <v>管理部</v>
          </cell>
          <cell r="Q100" t="str">
            <v>次長</v>
          </cell>
          <cell r="R100" t="str">
            <v>渡辺　秀一</v>
          </cell>
          <cell r="S100" t="str">
            <v>0229-28-1611</v>
          </cell>
          <cell r="T100" t="str">
            <v>wshuichi@f.ndk.com</v>
          </cell>
          <cell r="U100">
            <v>9896233</v>
          </cell>
          <cell r="V100" t="str">
            <v xml:space="preserve">宮城県大崎市古川桜ノ目字新高谷地１６－１ </v>
          </cell>
          <cell r="W100" t="str">
            <v>代表取締役社長</v>
          </cell>
          <cell r="X100" t="str">
            <v>野邊地　明雄</v>
          </cell>
          <cell r="Y100">
            <v>40940</v>
          </cell>
          <cell r="Z100">
            <v>41213</v>
          </cell>
          <cell r="AA100" t="str">
            <v/>
          </cell>
          <cell r="AC100">
            <v>278300000</v>
          </cell>
          <cell r="AD100">
            <v>0.16666666666666666</v>
          </cell>
          <cell r="AE100">
            <v>46383333</v>
          </cell>
          <cell r="AF100">
            <v>40940</v>
          </cell>
          <cell r="AG100">
            <v>41213</v>
          </cell>
          <cell r="AH100" t="str">
            <v/>
          </cell>
          <cell r="AI100">
            <v>294000000</v>
          </cell>
          <cell r="AJ100">
            <v>278300000</v>
          </cell>
          <cell r="AK100">
            <v>0.16666666666666666</v>
          </cell>
          <cell r="AL100">
            <v>46383332</v>
          </cell>
          <cell r="AM100">
            <v>40976</v>
          </cell>
          <cell r="AN100">
            <v>40973</v>
          </cell>
          <cell r="AO100">
            <v>40977</v>
          </cell>
          <cell r="AP100" t="str">
            <v>不要</v>
          </cell>
          <cell r="AQ100" t="str">
            <v/>
          </cell>
          <cell r="AR100" t="str">
            <v>中間</v>
          </cell>
          <cell r="AS100" t="str">
            <v>中間</v>
          </cell>
          <cell r="AT100">
            <v>40990</v>
          </cell>
          <cell r="AU100">
            <v>40991</v>
          </cell>
          <cell r="AV100">
            <v>40994</v>
          </cell>
          <cell r="AW100" t="str">
            <v/>
          </cell>
          <cell r="AX100" t="str">
            <v/>
          </cell>
          <cell r="AY100" t="str">
            <v>宮城県</v>
          </cell>
          <cell r="AZ100" t="str">
            <v>大崎市</v>
          </cell>
          <cell r="BA100" t="str">
            <v>古川桜ノ目字新高谷地16-1</v>
          </cell>
          <cell r="BC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宮城県大崎市古川桜ノ目字新高谷地16-1</v>
          </cell>
          <cell r="ET100" t="str">
            <v/>
          </cell>
          <cell r="EU100" t="str">
            <v/>
          </cell>
          <cell r="EV100" t="str">
            <v/>
          </cell>
          <cell r="EW100" t="str">
            <v/>
          </cell>
          <cell r="EX100" t="str">
            <v/>
          </cell>
          <cell r="EY100" t="str">
            <v>宮城県大崎市古川桜ノ目字新高谷地16-1</v>
          </cell>
          <cell r="EZ100" t="str">
            <v>なし</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1 グリーンイノベーション／エネルギー産業</v>
          </cell>
          <cell r="I101" t="str">
            <v>エコカー又はその部品</v>
          </cell>
          <cell r="J101" t="str">
            <v>中小企業</v>
          </cell>
          <cell r="K101" t="str">
            <v>高本</v>
          </cell>
          <cell r="L101" t="str">
            <v>宮田</v>
          </cell>
          <cell r="M101" t="str">
            <v>素形材室</v>
          </cell>
          <cell r="N101" t="str">
            <v>中国</v>
          </cell>
          <cell r="O101" t="str">
            <v>双葉工業株式会社</v>
          </cell>
          <cell r="P101" t="str">
            <v>技術部</v>
          </cell>
          <cell r="Q101" t="str">
            <v>部長</v>
          </cell>
          <cell r="R101" t="str">
            <v>今田　光政</v>
          </cell>
          <cell r="S101" t="str">
            <v>082-282-2221</v>
          </cell>
          <cell r="T101" t="str">
            <v>m.imada@y-futaba.co.jp</v>
          </cell>
          <cell r="U101">
            <v>7320802</v>
          </cell>
          <cell r="V101" t="str">
            <v xml:space="preserve">広島県広島市南区大州４丁目８－１７ </v>
          </cell>
          <cell r="W101" t="str">
            <v>代表取締役社長</v>
          </cell>
          <cell r="X101" t="str">
            <v>吉田　信秀</v>
          </cell>
          <cell r="Y101" t="str">
            <v/>
          </cell>
          <cell r="Z101" t="str">
            <v/>
          </cell>
          <cell r="AA101" t="str">
            <v/>
          </cell>
          <cell r="AC101">
            <v>803300000</v>
          </cell>
          <cell r="AD101">
            <v>0.25</v>
          </cell>
          <cell r="AE101">
            <v>200825000</v>
          </cell>
          <cell r="AF101">
            <v>41039</v>
          </cell>
          <cell r="AG101">
            <v>41729</v>
          </cell>
          <cell r="AH101" t="str">
            <v/>
          </cell>
          <cell r="AI101">
            <v>1711700000</v>
          </cell>
          <cell r="AJ101">
            <v>629600000</v>
          </cell>
          <cell r="AK101">
            <v>0.25</v>
          </cell>
          <cell r="AL101">
            <v>157400000</v>
          </cell>
          <cell r="AM101">
            <v>41037</v>
          </cell>
          <cell r="AN101">
            <v>40998</v>
          </cell>
          <cell r="AO101" t="str">
            <v/>
          </cell>
          <cell r="AP101" t="str">
            <v>要</v>
          </cell>
          <cell r="AQ101" t="str">
            <v>・減額については、①見積もり精査の結果、②公募時には入れていた金型の申請を取り下げたため。
・対象車種の変更についてＭＥＴＩの吉川様に相談中。（12/9/13　中間確認）</v>
          </cell>
          <cell r="AR101" t="str">
            <v>高本</v>
          </cell>
          <cell r="AS101" t="str">
            <v>宮田</v>
          </cell>
          <cell r="AT101">
            <v>41043</v>
          </cell>
          <cell r="AU101">
            <v>41044</v>
          </cell>
          <cell r="AV101">
            <v>41044</v>
          </cell>
          <cell r="AW101" t="str">
            <v/>
          </cell>
          <cell r="AX101" t="str">
            <v/>
          </cell>
          <cell r="AY101" t="str">
            <v>山口県</v>
          </cell>
          <cell r="AZ101" t="str">
            <v>防府市</v>
          </cell>
          <cell r="BA101" t="str">
            <v>浜方鶴浜287番地16</v>
          </cell>
          <cell r="BC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山口県防府市浜方鶴浜287番地16</v>
          </cell>
          <cell r="ET101" t="str">
            <v/>
          </cell>
          <cell r="EU101" t="str">
            <v/>
          </cell>
          <cell r="EV101" t="str">
            <v/>
          </cell>
          <cell r="EW101" t="str">
            <v/>
          </cell>
          <cell r="EX101" t="str">
            <v/>
          </cell>
          <cell r="EY101" t="str">
            <v>山口県防府市浜方鶴浜287番地16</v>
          </cell>
          <cell r="EZ101" t="str">
            <v>なし</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1 グリーンイノベーション／エネルギー産業</v>
          </cell>
          <cell r="I102" t="str">
            <v>省エネルギー型情報機器又は関連部品</v>
          </cell>
          <cell r="J102" t="str">
            <v>大企業</v>
          </cell>
          <cell r="K102" t="str">
            <v>米山</v>
          </cell>
          <cell r="L102" t="str">
            <v>高本</v>
          </cell>
          <cell r="M102" t="str">
            <v>非鉄課</v>
          </cell>
          <cell r="N102" t="str">
            <v>関東</v>
          </cell>
          <cell r="O102" t="str">
            <v>日立電線株式会社</v>
          </cell>
          <cell r="P102" t="str">
            <v>情報デバイス事業本部</v>
          </cell>
          <cell r="Q102" t="str">
            <v>事業企画部</v>
          </cell>
          <cell r="R102" t="str">
            <v>今泉　豊明</v>
          </cell>
          <cell r="S102" t="str">
            <v>03-6381-1343</v>
          </cell>
          <cell r="T102" t="str">
            <v>imaizumi.toyoaki@hitachi-cable.co.jp</v>
          </cell>
          <cell r="U102">
            <v>1010021</v>
          </cell>
          <cell r="V102" t="str">
            <v>東京都千代田区外神田4丁目14番1号 秋葉原UDX</v>
          </cell>
          <cell r="W102" t="str">
            <v>執行役社長</v>
          </cell>
          <cell r="X102" t="str">
            <v>髙橋　秀明</v>
          </cell>
          <cell r="Y102" t="str">
            <v/>
          </cell>
          <cell r="Z102" t="str">
            <v/>
          </cell>
          <cell r="AA102" t="str">
            <v/>
          </cell>
          <cell r="AC102">
            <v>729000000</v>
          </cell>
          <cell r="AD102">
            <v>0.16666666666666666</v>
          </cell>
          <cell r="AE102">
            <v>121500000</v>
          </cell>
          <cell r="AF102">
            <v>41000</v>
          </cell>
          <cell r="AG102">
            <v>41578</v>
          </cell>
          <cell r="AH102" t="str">
            <v/>
          </cell>
          <cell r="AI102">
            <v>740000000</v>
          </cell>
          <cell r="AJ102">
            <v>729000000</v>
          </cell>
          <cell r="AK102">
            <v>0.16666666666666666</v>
          </cell>
          <cell r="AL102">
            <v>121500000</v>
          </cell>
          <cell r="AM102">
            <v>40984</v>
          </cell>
          <cell r="AN102" t="str">
            <v/>
          </cell>
          <cell r="AO102">
            <v>41011</v>
          </cell>
          <cell r="AP102" t="str">
            <v>不要</v>
          </cell>
          <cell r="AQ102" t="str">
            <v/>
          </cell>
          <cell r="AR102" t="str">
            <v>米山</v>
          </cell>
          <cell r="AS102" t="str">
            <v>高本</v>
          </cell>
          <cell r="AT102">
            <v>41026</v>
          </cell>
          <cell r="AU102">
            <v>41029</v>
          </cell>
          <cell r="AV102">
            <v>41031</v>
          </cell>
          <cell r="AW102" t="str">
            <v/>
          </cell>
          <cell r="AX102" t="str">
            <v/>
          </cell>
          <cell r="AY102" t="str">
            <v>茨城県</v>
          </cell>
          <cell r="AZ102" t="str">
            <v>日立市</v>
          </cell>
          <cell r="BA102" t="str">
            <v>東太田987番地</v>
          </cell>
          <cell r="BC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t="str">
            <v/>
          </cell>
          <cell r="EP102" t="str">
            <v/>
          </cell>
          <cell r="EQ102" t="str">
            <v/>
          </cell>
          <cell r="ER102" t="str">
            <v/>
          </cell>
          <cell r="ES102" t="str">
            <v>茨城県日立市東太田987番地</v>
          </cell>
          <cell r="ET102" t="str">
            <v/>
          </cell>
          <cell r="EU102" t="str">
            <v/>
          </cell>
          <cell r="EV102" t="str">
            <v/>
          </cell>
          <cell r="EW102" t="str">
            <v/>
          </cell>
          <cell r="EX102" t="str">
            <v/>
          </cell>
          <cell r="EY102" t="str">
            <v>茨城県日立市東太田987番地</v>
          </cell>
          <cell r="EZ102" t="str">
            <v>なし</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1 グリーンイノベーション／エネルギー産業</v>
          </cell>
          <cell r="I103" t="str">
            <v>エコカー又はその部品</v>
          </cell>
          <cell r="J103" t="str">
            <v>大企業</v>
          </cell>
          <cell r="K103" t="str">
            <v>米山</v>
          </cell>
          <cell r="L103" t="str">
            <v>高本</v>
          </cell>
          <cell r="M103" t="str">
            <v>自動車課</v>
          </cell>
          <cell r="N103" t="str">
            <v>中部</v>
          </cell>
          <cell r="O103" t="str">
            <v>トヨタ自動車株式会社</v>
          </cell>
          <cell r="P103" t="str">
            <v/>
          </cell>
          <cell r="Q103" t="str">
            <v>主幹</v>
          </cell>
          <cell r="R103" t="str">
            <v>金澤 敬</v>
          </cell>
          <cell r="S103" t="str">
            <v>0565-23-6080</v>
          </cell>
          <cell r="T103" t="str">
            <v>takashi_kanazawa@mail.toyota.co.jp</v>
          </cell>
          <cell r="U103">
            <v>4710826</v>
          </cell>
          <cell r="V103" t="str">
            <v xml:space="preserve">愛知県豊田市トヨタ町1番地 </v>
          </cell>
          <cell r="W103" t="str">
            <v>代表取締役社長</v>
          </cell>
          <cell r="X103" t="str">
            <v>豊田 章男</v>
          </cell>
          <cell r="Y103" t="str">
            <v/>
          </cell>
          <cell r="Z103" t="str">
            <v/>
          </cell>
          <cell r="AA103" t="str">
            <v/>
          </cell>
          <cell r="AC103">
            <v>20566000000</v>
          </cell>
          <cell r="AD103">
            <v>0.16666666666666666</v>
          </cell>
          <cell r="AE103">
            <v>3427666666</v>
          </cell>
          <cell r="AF103">
            <v>41061</v>
          </cell>
          <cell r="AG103">
            <v>42094</v>
          </cell>
          <cell r="AH103" t="str">
            <v>○</v>
          </cell>
          <cell r="AI103">
            <v>23737700000</v>
          </cell>
          <cell r="AJ103">
            <v>19805400000</v>
          </cell>
          <cell r="AK103">
            <v>0.16666666666666666</v>
          </cell>
          <cell r="AL103">
            <v>3300899999</v>
          </cell>
          <cell r="AM103">
            <v>41054</v>
          </cell>
          <cell r="AN103">
            <v>41025</v>
          </cell>
          <cell r="AO103">
            <v>41059</v>
          </cell>
          <cell r="AP103" t="str">
            <v>不要</v>
          </cell>
          <cell r="AQ103" t="str">
            <v>完了は27.3（公募時と同じ）、理由書添付済み。（METI未確認？）
補助対象費の減額（▲7.6億円）は見積もり精緻化に伴うもの。</v>
          </cell>
          <cell r="AR103" t="str">
            <v>米山</v>
          </cell>
          <cell r="AS103" t="str">
            <v>高本</v>
          </cell>
          <cell r="AT103">
            <v>41074</v>
          </cell>
          <cell r="AU103">
            <v>41075</v>
          </cell>
          <cell r="AV103">
            <v>41078</v>
          </cell>
          <cell r="AW103" t="str">
            <v/>
          </cell>
          <cell r="AX103" t="str">
            <v/>
          </cell>
          <cell r="AY103" t="str">
            <v>愛知県</v>
          </cell>
          <cell r="AZ103" t="str">
            <v>豊田市</v>
          </cell>
          <cell r="BA103" t="str">
            <v>トヨタ町1番地</v>
          </cell>
          <cell r="BB103" t="str">
            <v>愛知県</v>
          </cell>
          <cell r="BC103" t="str">
            <v>豊田市</v>
          </cell>
          <cell r="BD103" t="str">
            <v>西広瀬町桐ヶ洞543番地</v>
          </cell>
          <cell r="BE103" t="str">
            <v>愛知県</v>
          </cell>
          <cell r="BF103" t="str">
            <v>碧南市</v>
          </cell>
          <cell r="BG103" t="str">
            <v>玉津浦町10番地1</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愛知県豊田市トヨタ町1番地</v>
          </cell>
          <cell r="ET103" t="str">
            <v>愛知県豊田市西広瀬町桐ヶ洞543番地</v>
          </cell>
          <cell r="EU103" t="str">
            <v>愛知県碧南市玉津浦町10番地1</v>
          </cell>
          <cell r="EV103" t="str">
            <v/>
          </cell>
          <cell r="EW103" t="str">
            <v/>
          </cell>
          <cell r="EX103" t="str">
            <v/>
          </cell>
          <cell r="EY103" t="str">
            <v>愛知県豊田市トヨタ町1番地
愛知県豊田市西広瀬町桐ヶ洞543番地
愛知県碧南市玉津浦町10番地1</v>
          </cell>
          <cell r="EZ103" t="str">
            <v>なし</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1 電子機器の中核部品またはその材料</v>
          </cell>
          <cell r="I104" t="str">
            <v>蓄電池又はその材料</v>
          </cell>
          <cell r="J104" t="str">
            <v>大企業</v>
          </cell>
          <cell r="K104" t="str">
            <v>梶野</v>
          </cell>
          <cell r="L104" t="str">
            <v>中間</v>
          </cell>
          <cell r="M104" t="str">
            <v>化学課</v>
          </cell>
          <cell r="N104" t="str">
            <v>中国</v>
          </cell>
          <cell r="O104" t="str">
            <v>クラレケミカル株式会社</v>
          </cell>
          <cell r="P104" t="str">
            <v>常務取締役</v>
          </cell>
          <cell r="Q104" t="str">
            <v>研究開発センター長 兼 企画管理室長</v>
          </cell>
          <cell r="R104" t="str">
            <v>赤木 孝夫</v>
          </cell>
          <cell r="S104" t="str">
            <v>0869-65-8436</v>
          </cell>
          <cell r="T104" t="str">
            <v>Takao_Akagi@kuraray.co.jp</v>
          </cell>
          <cell r="U104">
            <v>7050025</v>
          </cell>
          <cell r="V104" t="str">
            <v xml:space="preserve">岡山県備前市鶴海４３４２ </v>
          </cell>
          <cell r="W104" t="str">
            <v>代表取締役社長</v>
          </cell>
          <cell r="X104" t="str">
            <v>岩脇 伸夫</v>
          </cell>
          <cell r="Y104" t="str">
            <v/>
          </cell>
          <cell r="Z104" t="str">
            <v/>
          </cell>
          <cell r="AA104" t="str">
            <v/>
          </cell>
          <cell r="AC104">
            <v>1590000000</v>
          </cell>
          <cell r="AD104">
            <v>0.33333333333333331</v>
          </cell>
          <cell r="AE104">
            <v>530000000</v>
          </cell>
          <cell r="AF104">
            <v>41093</v>
          </cell>
          <cell r="AG104">
            <v>41729</v>
          </cell>
          <cell r="AH104" t="str">
            <v/>
          </cell>
          <cell r="AI104">
            <v>2103000000</v>
          </cell>
          <cell r="AJ104">
            <v>1590000000</v>
          </cell>
          <cell r="AK104">
            <v>0.33333333333333331</v>
          </cell>
          <cell r="AL104">
            <v>530000000</v>
          </cell>
          <cell r="AM104">
            <v>41061</v>
          </cell>
          <cell r="AN104" t="str">
            <v/>
          </cell>
          <cell r="AO104" t="str">
            <v/>
          </cell>
          <cell r="AP104" t="str">
            <v>不要</v>
          </cell>
          <cell r="AQ10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4" t="str">
            <v>中間</v>
          </cell>
          <cell r="AS104" t="str">
            <v>梶野</v>
          </cell>
          <cell r="AT104">
            <v>41109</v>
          </cell>
          <cell r="AU104">
            <v>41110</v>
          </cell>
          <cell r="AV104">
            <v>41115</v>
          </cell>
          <cell r="AW104" t="str">
            <v/>
          </cell>
          <cell r="AX104" t="str">
            <v/>
          </cell>
          <cell r="AY104" t="str">
            <v>岡山県</v>
          </cell>
          <cell r="AZ104" t="str">
            <v>備前市</v>
          </cell>
          <cell r="BA104" t="str">
            <v>鶴海4342</v>
          </cell>
          <cell r="BC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岡山県備前市鶴海4342</v>
          </cell>
          <cell r="ET104" t="str">
            <v/>
          </cell>
          <cell r="EU104" t="str">
            <v/>
          </cell>
          <cell r="EV104" t="str">
            <v/>
          </cell>
          <cell r="EW104" t="str">
            <v/>
          </cell>
          <cell r="EX104" t="str">
            <v/>
          </cell>
          <cell r="EY104" t="str">
            <v>岡山県備前市鶴海4342</v>
          </cell>
          <cell r="EZ104" t="str">
            <v>なし</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1 電子機器の中核部品またはその材料</v>
          </cell>
          <cell r="I105" t="str">
            <v>蓄電池又はその材料</v>
          </cell>
          <cell r="J105" t="str">
            <v>大企業</v>
          </cell>
          <cell r="K105" t="str">
            <v>梶野</v>
          </cell>
          <cell r="L105" t="str">
            <v>中間</v>
          </cell>
          <cell r="M105" t="str">
            <v>化学課</v>
          </cell>
          <cell r="N105" t="str">
            <v>中国</v>
          </cell>
          <cell r="O105" t="str">
            <v>株式会社クレハ・バッテリー・マテリアルズジャパン</v>
          </cell>
          <cell r="P105" t="str">
            <v/>
          </cell>
          <cell r="Q105" t="str">
            <v/>
          </cell>
          <cell r="R105" t="str">
            <v/>
          </cell>
          <cell r="S105" t="str">
            <v/>
          </cell>
          <cell r="T105" t="str">
            <v>futoki-saito@kureha-battery.co.jp</v>
          </cell>
          <cell r="U105">
            <v>1030007</v>
          </cell>
          <cell r="V105" t="str">
            <v xml:space="preserve">東京都中央区日本橋浜町３－３－２ </v>
          </cell>
          <cell r="W105" t="str">
            <v>代表取締役社長</v>
          </cell>
          <cell r="X105" t="str">
            <v>中谷 秀雄</v>
          </cell>
          <cell r="Y105" t="str">
            <v/>
          </cell>
          <cell r="Z105" t="str">
            <v/>
          </cell>
          <cell r="AA105" t="str">
            <v/>
          </cell>
          <cell r="AC105">
            <v>1590000000</v>
          </cell>
          <cell r="AD105">
            <v>0.33333333333333331</v>
          </cell>
          <cell r="AE105">
            <v>530000000</v>
          </cell>
          <cell r="AF105">
            <v>41093</v>
          </cell>
          <cell r="AG105">
            <v>41729</v>
          </cell>
          <cell r="AH105" t="str">
            <v/>
          </cell>
          <cell r="AI105">
            <v>2103000000</v>
          </cell>
          <cell r="AJ105">
            <v>1590000000</v>
          </cell>
          <cell r="AK105">
            <v>0.33333333333333331</v>
          </cell>
          <cell r="AL105">
            <v>530000000</v>
          </cell>
          <cell r="AM105">
            <v>41061</v>
          </cell>
          <cell r="AN105" t="str">
            <v/>
          </cell>
          <cell r="AO105" t="str">
            <v/>
          </cell>
          <cell r="AP105" t="str">
            <v>不要</v>
          </cell>
          <cell r="AQ105"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5" t="str">
            <v>中間</v>
          </cell>
          <cell r="AS105" t="str">
            <v>梶野</v>
          </cell>
          <cell r="AT105">
            <v>41109</v>
          </cell>
          <cell r="AU105">
            <v>41110</v>
          </cell>
          <cell r="AV105">
            <v>41115</v>
          </cell>
          <cell r="AW105" t="str">
            <v/>
          </cell>
          <cell r="AX105" t="str">
            <v/>
          </cell>
          <cell r="AY105" t="str">
            <v>岡山県</v>
          </cell>
          <cell r="AZ105" t="str">
            <v>備前市</v>
          </cell>
          <cell r="BA105" t="str">
            <v>鶴海4342</v>
          </cell>
          <cell r="BC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岡山県備前市鶴海4342</v>
          </cell>
          <cell r="ET105" t="str">
            <v/>
          </cell>
          <cell r="EU105" t="str">
            <v/>
          </cell>
          <cell r="EV105" t="str">
            <v/>
          </cell>
          <cell r="EW105" t="str">
            <v/>
          </cell>
          <cell r="EX105" t="str">
            <v/>
          </cell>
          <cell r="EY105" t="str">
            <v>岡山県備前市鶴海4342</v>
          </cell>
          <cell r="EZ105" t="str">
            <v>なし</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2 自動車の中核部品またはその材料</v>
          </cell>
          <cell r="I106" t="str">
            <v>排ガス装置及び車体・内装品又はその材料</v>
          </cell>
          <cell r="J106" t="str">
            <v>大企業</v>
          </cell>
          <cell r="K106" t="str">
            <v>中間</v>
          </cell>
          <cell r="L106" t="str">
            <v>梶野</v>
          </cell>
          <cell r="M106" t="str">
            <v>非鉄課</v>
          </cell>
          <cell r="N106" t="str">
            <v>中部</v>
          </cell>
          <cell r="O106" t="str">
            <v>パナソニックエコシステムズ株式会社</v>
          </cell>
          <cell r="P106" t="str">
            <v>環境デバイスビジネスユニット 新規事業プロジェクト</v>
          </cell>
          <cell r="Q106" t="str">
            <v>プロジェクトリーダー</v>
          </cell>
          <cell r="R106" t="str">
            <v>中島　隆弘</v>
          </cell>
          <cell r="S106" t="str">
            <v>050-3787-1539</v>
          </cell>
          <cell r="T106" t="str">
            <v>nakajima.takahiro@jp.panasonic.com</v>
          </cell>
          <cell r="U106">
            <v>4868522</v>
          </cell>
          <cell r="V106" t="str">
            <v xml:space="preserve">愛知県春日井市鷹来町字下仲田4017番 </v>
          </cell>
          <cell r="W106" t="str">
            <v>代表取締役社長</v>
          </cell>
          <cell r="X106" t="str">
            <v>田中 昌行</v>
          </cell>
          <cell r="Y106">
            <v>40983</v>
          </cell>
          <cell r="Z106">
            <v>41729</v>
          </cell>
          <cell r="AA106" t="str">
            <v/>
          </cell>
          <cell r="AC106">
            <v>2040000000</v>
          </cell>
          <cell r="AD106">
            <v>0.16666666666666666</v>
          </cell>
          <cell r="AE106">
            <v>340000000</v>
          </cell>
          <cell r="AF106">
            <v>40983</v>
          </cell>
          <cell r="AG106">
            <v>41729</v>
          </cell>
          <cell r="AH106" t="str">
            <v/>
          </cell>
          <cell r="AI106">
            <v>2040000000</v>
          </cell>
          <cell r="AJ106">
            <v>2040000000</v>
          </cell>
          <cell r="AK106">
            <v>0.16666666666666666</v>
          </cell>
          <cell r="AL106">
            <v>340000000</v>
          </cell>
          <cell r="AM106">
            <v>40963</v>
          </cell>
          <cell r="AN106">
            <v>40966</v>
          </cell>
          <cell r="AO106">
            <v>40970</v>
          </cell>
          <cell r="AP106" t="str">
            <v>不要</v>
          </cell>
          <cell r="AQ106" t="str">
            <v/>
          </cell>
          <cell r="AR106" t="str">
            <v>中間</v>
          </cell>
          <cell r="AS106" t="str">
            <v>梶野</v>
          </cell>
          <cell r="AT106">
            <v>40976</v>
          </cell>
          <cell r="AU106">
            <v>40977</v>
          </cell>
          <cell r="AV106">
            <v>40983</v>
          </cell>
          <cell r="AW106" t="str">
            <v/>
          </cell>
          <cell r="AX106" t="str">
            <v/>
          </cell>
          <cell r="AY106" t="str">
            <v>愛知県</v>
          </cell>
          <cell r="AZ106" t="str">
            <v>春日井市</v>
          </cell>
          <cell r="BA106" t="str">
            <v>鷹来町字下仲田4017番</v>
          </cell>
          <cell r="BC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愛知県春日井市鷹来町字下仲田4017番</v>
          </cell>
          <cell r="ET106" t="str">
            <v/>
          </cell>
          <cell r="EU106" t="str">
            <v/>
          </cell>
          <cell r="EV106" t="str">
            <v/>
          </cell>
          <cell r="EW106" t="str">
            <v/>
          </cell>
          <cell r="EX106" t="str">
            <v/>
          </cell>
          <cell r="EY106" t="str">
            <v>愛知県春日井市鷹来町字下仲田4017番</v>
          </cell>
          <cell r="EZ106" t="str">
            <v>なし</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4 金属加工製品</v>
          </cell>
          <cell r="I107" t="str">
            <v>その他の金属製品</v>
          </cell>
          <cell r="J107" t="str">
            <v>中小企業</v>
          </cell>
          <cell r="K107" t="str">
            <v>栗生澤</v>
          </cell>
          <cell r="L107" t="str">
            <v>中田</v>
          </cell>
          <cell r="M107" t="str">
            <v>産機課</v>
          </cell>
          <cell r="N107" t="str">
            <v>近畿</v>
          </cell>
          <cell r="O107" t="str">
            <v>中部抵抗器株式会社</v>
          </cell>
          <cell r="P107" t="str">
            <v/>
          </cell>
          <cell r="Q107" t="str">
            <v>空調統括部長</v>
          </cell>
          <cell r="R107" t="str">
            <v>光松　克祐</v>
          </cell>
          <cell r="S107" t="str">
            <v>0587-36-2113</v>
          </cell>
          <cell r="T107" t="str">
            <v>katsumi@chutei.com</v>
          </cell>
          <cell r="U107">
            <v>4928411</v>
          </cell>
          <cell r="V107" t="str">
            <v xml:space="preserve">愛知県稲沢市北島町大門東 37番地1 </v>
          </cell>
          <cell r="W107" t="str">
            <v>代表取締役社長</v>
          </cell>
          <cell r="X107" t="str">
            <v>光松 謙一</v>
          </cell>
          <cell r="Y107">
            <v>40969</v>
          </cell>
          <cell r="Z107">
            <v>41728</v>
          </cell>
          <cell r="AA107" t="str">
            <v/>
          </cell>
          <cell r="AC107">
            <v>319131000</v>
          </cell>
          <cell r="AD107">
            <v>0.33333333333333331</v>
          </cell>
          <cell r="AE107">
            <v>106377000</v>
          </cell>
          <cell r="AF107">
            <v>40969</v>
          </cell>
          <cell r="AG107">
            <v>41728</v>
          </cell>
          <cell r="AH107" t="str">
            <v/>
          </cell>
          <cell r="AI107">
            <v>1157911000</v>
          </cell>
          <cell r="AJ107">
            <v>319131000</v>
          </cell>
          <cell r="AK107">
            <v>0.33333333333333331</v>
          </cell>
          <cell r="AL107">
            <v>106377000</v>
          </cell>
          <cell r="AM107">
            <v>40968</v>
          </cell>
          <cell r="AN107">
            <v>40970</v>
          </cell>
          <cell r="AO107" t="str">
            <v/>
          </cell>
          <cell r="AP107" t="str">
            <v>不要</v>
          </cell>
          <cell r="AQ107" t="str">
            <v/>
          </cell>
          <cell r="AR107" t="str">
            <v>栗生澤</v>
          </cell>
          <cell r="AS107" t="str">
            <v>中田</v>
          </cell>
          <cell r="AT107">
            <v>40974</v>
          </cell>
          <cell r="AU107">
            <v>40975</v>
          </cell>
          <cell r="AV107">
            <v>40976</v>
          </cell>
          <cell r="AW107" t="str">
            <v/>
          </cell>
          <cell r="AX107" t="str">
            <v/>
          </cell>
          <cell r="AY107" t="str">
            <v>和歌山県</v>
          </cell>
          <cell r="AZ107" t="str">
            <v>紀の川市</v>
          </cell>
          <cell r="BA107" t="str">
            <v>北勢田(北勢田第二工業団地内 区画①)</v>
          </cell>
          <cell r="BC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v>41023</v>
          </cell>
          <cell r="CG107" t="str">
            <v>愛知県稲沢市北島町大門東37番地1</v>
          </cell>
          <cell r="CH107" t="str">
            <v>NRI中村</v>
          </cell>
          <cell r="CI107" t="str">
            <v>NRI栗生澤</v>
          </cell>
          <cell r="CJ107" t="str">
            <v>NRI中田</v>
          </cell>
          <cell r="CK107" t="str">
            <v/>
          </cell>
          <cell r="CL107"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CM107" t="str">
            <v>・検査時点では支払が完了した設備はないため、支払帳票については未確認（最初の支払は2012年5月中旬に発生予定）
・耐用年数について確認中とのことで、検査時点では資産台帳に記載なし</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和歌山県紀の川市北勢田(北勢田第二工業団地内 区画①)</v>
          </cell>
          <cell r="ET107" t="str">
            <v/>
          </cell>
          <cell r="EU107" t="str">
            <v/>
          </cell>
          <cell r="EV107" t="str">
            <v/>
          </cell>
          <cell r="EW107" t="str">
            <v/>
          </cell>
          <cell r="EX107" t="str">
            <v/>
          </cell>
          <cell r="EY107" t="str">
            <v>和歌山県紀の川市北勢田(北勢田第二工業団地内 区画①)</v>
          </cell>
          <cell r="EZ107" t="str">
            <v>なし</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2 ライフイノベーション</v>
          </cell>
          <cell r="I108" t="str">
            <v>その他バイオ製品</v>
          </cell>
          <cell r="J108" t="str">
            <v>大企業</v>
          </cell>
          <cell r="K108" t="str">
            <v>宮田</v>
          </cell>
          <cell r="L108" t="str">
            <v>米山</v>
          </cell>
          <cell r="M108" t="str">
            <v>ヘルスケア</v>
          </cell>
          <cell r="N108" t="str">
            <v>北海道</v>
          </cell>
          <cell r="O108" t="str">
            <v>株式会社ハーバー研究所</v>
          </cell>
          <cell r="P108" t="str">
            <v>K&amp;K生命科学研究所</v>
          </cell>
          <cell r="Q108" t="str">
            <v>取締役（ハーバー研究所（親会社）取締役兼務。アシスタント相沢さん）</v>
          </cell>
          <cell r="R108" t="str">
            <v>柴田 浩樹</v>
          </cell>
          <cell r="S108" t="str">
            <v>03-5296-6278</v>
          </cell>
          <cell r="T108" t="str">
            <v>shibata@haba.co.jp</v>
          </cell>
          <cell r="U108">
            <v>1010041</v>
          </cell>
          <cell r="V108" t="str">
            <v>東京都千代田区神田須田町1-24-11 HABAビル</v>
          </cell>
          <cell r="W108" t="str">
            <v>代表取締役</v>
          </cell>
          <cell r="X108" t="str">
            <v>小柳 典子</v>
          </cell>
          <cell r="Y108" t="str">
            <v/>
          </cell>
          <cell r="Z108" t="str">
            <v/>
          </cell>
          <cell r="AA108" t="str">
            <v/>
          </cell>
          <cell r="AC108">
            <v>498634000</v>
          </cell>
          <cell r="AD108">
            <v>0.16666666666666666</v>
          </cell>
          <cell r="AE108">
            <v>83105666</v>
          </cell>
          <cell r="AF108" t="str">
            <v/>
          </cell>
          <cell r="AG108" t="str">
            <v/>
          </cell>
          <cell r="AH108" t="str">
            <v/>
          </cell>
          <cell r="AI108" t="str">
            <v/>
          </cell>
          <cell r="AJ108" t="str">
            <v/>
          </cell>
          <cell r="AK108">
            <v>0.16666666666666666</v>
          </cell>
          <cell r="AL108" t="str">
            <v/>
          </cell>
          <cell r="AM108" t="str">
            <v/>
          </cell>
          <cell r="AN108" t="str">
            <v>7/13予定</v>
          </cell>
          <cell r="AO108" t="str">
            <v/>
          </cell>
          <cell r="AP108" t="str">
            <v/>
          </cell>
          <cell r="AQ108" t="str">
            <v>メール送付待ち</v>
          </cell>
          <cell r="AR108" t="str">
            <v/>
          </cell>
          <cell r="AS108" t="str">
            <v/>
          </cell>
          <cell r="AT108" t="str">
            <v/>
          </cell>
          <cell r="AU108" t="str">
            <v/>
          </cell>
          <cell r="AV108" t="str">
            <v/>
          </cell>
          <cell r="AW108" t="str">
            <v/>
          </cell>
          <cell r="AX108" t="str">
            <v/>
          </cell>
          <cell r="AY108" t="str">
            <v>北海道</v>
          </cell>
          <cell r="AZ108" t="str">
            <v>苫小牧市</v>
          </cell>
          <cell r="BA108" t="str">
            <v>新開町四丁目3番3号</v>
          </cell>
          <cell r="BC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北海道苫小牧市新開町四丁目3番3号</v>
          </cell>
          <cell r="ET108" t="str">
            <v/>
          </cell>
          <cell r="EU108" t="str">
            <v/>
          </cell>
          <cell r="EV108" t="str">
            <v/>
          </cell>
          <cell r="EW108" t="str">
            <v/>
          </cell>
          <cell r="EX108" t="str">
            <v/>
          </cell>
          <cell r="EY108" t="str">
            <v>北海道苫小牧市新開町四丁目3番3号</v>
          </cell>
          <cell r="EZ108" t="str">
            <v>なし</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1 グリーンイノベーション／エネルギー産業</v>
          </cell>
          <cell r="I109" t="str">
            <v>エコカー又はその部品</v>
          </cell>
          <cell r="J109" t="str">
            <v>大企業</v>
          </cell>
          <cell r="K109" t="str">
            <v>米山</v>
          </cell>
          <cell r="L109" t="str">
            <v>高本</v>
          </cell>
          <cell r="M109" t="str">
            <v>素形材室</v>
          </cell>
          <cell r="N109" t="str">
            <v>関東</v>
          </cell>
          <cell r="O109" t="str">
            <v>株式会社 武部鉄工所</v>
          </cell>
          <cell r="P109" t="str">
            <v>執行役員</v>
          </cell>
          <cell r="Q109" t="str">
            <v>生産企画室長</v>
          </cell>
          <cell r="R109" t="str">
            <v>佐藤　秀夫</v>
          </cell>
          <cell r="S109" t="str">
            <v>046-221-5240</v>
          </cell>
          <cell r="T109" t="str">
            <v>hid-satou@takebe.co.jp</v>
          </cell>
          <cell r="U109">
            <v>2430041</v>
          </cell>
          <cell r="V109" t="str">
            <v xml:space="preserve">神奈川県厚木市緑ケ丘5-18-1 </v>
          </cell>
          <cell r="W109" t="str">
            <v>代表取締役社長</v>
          </cell>
          <cell r="X109" t="str">
            <v>武部　一顯</v>
          </cell>
          <cell r="Y109">
            <v>40983</v>
          </cell>
          <cell r="Z109">
            <v>41729</v>
          </cell>
          <cell r="AA109" t="str">
            <v/>
          </cell>
          <cell r="AC109">
            <v>1100000000</v>
          </cell>
          <cell r="AD109">
            <v>0.16666666666666666</v>
          </cell>
          <cell r="AE109">
            <v>183333333</v>
          </cell>
          <cell r="AF109">
            <v>40983</v>
          </cell>
          <cell r="AG109">
            <v>41729</v>
          </cell>
          <cell r="AH109" t="str">
            <v/>
          </cell>
          <cell r="AI109">
            <v>1575000000</v>
          </cell>
          <cell r="AJ109">
            <v>1100000000</v>
          </cell>
          <cell r="AK109">
            <v>0.16666666666666666</v>
          </cell>
          <cell r="AL109">
            <v>183333333</v>
          </cell>
          <cell r="AM109">
            <v>40961</v>
          </cell>
          <cell r="AN109">
            <v>40970</v>
          </cell>
          <cell r="AO109" t="str">
            <v/>
          </cell>
          <cell r="AP109" t="str">
            <v>不要</v>
          </cell>
          <cell r="AQ109" t="str">
            <v>実施体制図、役員体制変更連絡（2012/10/15メール）</v>
          </cell>
          <cell r="AR109" t="str">
            <v>高本</v>
          </cell>
          <cell r="AS109" t="str">
            <v>米山</v>
          </cell>
          <cell r="AT109">
            <v>40976</v>
          </cell>
          <cell r="AU109">
            <v>40977</v>
          </cell>
          <cell r="AV109">
            <v>40983</v>
          </cell>
          <cell r="AW109" t="str">
            <v/>
          </cell>
          <cell r="AX109" t="str">
            <v/>
          </cell>
          <cell r="AY109" t="str">
            <v>神奈川県</v>
          </cell>
          <cell r="AZ109" t="str">
            <v>厚木市</v>
          </cell>
          <cell r="BA109" t="str">
            <v>緑ヶ丘5-18-1</v>
          </cell>
          <cell r="BC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神奈川県厚木市緑ヶ丘5-18-1</v>
          </cell>
          <cell r="ET109" t="str">
            <v/>
          </cell>
          <cell r="EU109" t="str">
            <v/>
          </cell>
          <cell r="EV109" t="str">
            <v/>
          </cell>
          <cell r="EW109" t="str">
            <v/>
          </cell>
          <cell r="EX109" t="str">
            <v/>
          </cell>
          <cell r="EY109" t="str">
            <v>神奈川県厚木市緑ヶ丘5-18-1</v>
          </cell>
          <cell r="EZ109" t="str">
            <v>なし</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1 グリーンイノベーション／エネルギー産業</v>
          </cell>
          <cell r="I110" t="str">
            <v>蓄電地又はその部品</v>
          </cell>
          <cell r="J110" t="str">
            <v>大企業</v>
          </cell>
          <cell r="K110" t="str">
            <v>高本</v>
          </cell>
          <cell r="L110" t="str">
            <v>宮田</v>
          </cell>
          <cell r="M110" t="str">
            <v>化学課</v>
          </cell>
          <cell r="N110" t="str">
            <v>九州</v>
          </cell>
          <cell r="O110" t="str">
            <v>東ソー日向株式会社</v>
          </cell>
          <cell r="P110" t="str">
            <v>総務部</v>
          </cell>
          <cell r="Q110" t="str">
            <v>部長</v>
          </cell>
          <cell r="R110" t="str">
            <v>田中 康嗣</v>
          </cell>
          <cell r="S110" t="str">
            <v>0982-52-5351</v>
          </cell>
          <cell r="T110" t="str">
            <v>yasuji_t@tosoh.co.jp</v>
          </cell>
          <cell r="U110">
            <v>8830065</v>
          </cell>
          <cell r="V110" t="str">
            <v xml:space="preserve">宮崎県日向市船場町１番地 </v>
          </cell>
          <cell r="W110" t="str">
            <v>取締役社長</v>
          </cell>
          <cell r="X110" t="str">
            <v>鯉江 泰行</v>
          </cell>
          <cell r="Y110">
            <v>40984</v>
          </cell>
          <cell r="Z110">
            <v>41547</v>
          </cell>
          <cell r="AA110" t="str">
            <v/>
          </cell>
          <cell r="AC110">
            <v>2940000000</v>
          </cell>
          <cell r="AD110">
            <v>0.25</v>
          </cell>
          <cell r="AE110">
            <v>735000000</v>
          </cell>
          <cell r="AF110">
            <v>40984</v>
          </cell>
          <cell r="AG110">
            <v>41547</v>
          </cell>
          <cell r="AH110" t="str">
            <v/>
          </cell>
          <cell r="AI110">
            <v>3500000000</v>
          </cell>
          <cell r="AJ110">
            <v>2940000000</v>
          </cell>
          <cell r="AK110">
            <v>0.25</v>
          </cell>
          <cell r="AL110">
            <v>735000000</v>
          </cell>
          <cell r="AM110">
            <v>40975</v>
          </cell>
          <cell r="AN110">
            <v>40975</v>
          </cell>
          <cell r="AO110" t="str">
            <v/>
          </cell>
          <cell r="AP110" t="str">
            <v>要</v>
          </cell>
          <cell r="AQ110" t="str">
            <v/>
          </cell>
          <cell r="AR110" t="str">
            <v>宮田</v>
          </cell>
          <cell r="AS110" t="str">
            <v>高本</v>
          </cell>
          <cell r="AT110">
            <v>40980</v>
          </cell>
          <cell r="AU110">
            <v>40981</v>
          </cell>
          <cell r="AV110">
            <v>40983</v>
          </cell>
          <cell r="AW110" t="str">
            <v/>
          </cell>
          <cell r="AX110" t="str">
            <v/>
          </cell>
          <cell r="AY110" t="str">
            <v>宮崎県</v>
          </cell>
          <cell r="AZ110" t="str">
            <v>日向市</v>
          </cell>
          <cell r="BA110" t="str">
            <v>船場町1番地</v>
          </cell>
          <cell r="BC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宮崎県日向市船場町1番地</v>
          </cell>
          <cell r="ET110" t="str">
            <v/>
          </cell>
          <cell r="EU110" t="str">
            <v/>
          </cell>
          <cell r="EV110" t="str">
            <v/>
          </cell>
          <cell r="EW110" t="str">
            <v/>
          </cell>
          <cell r="EX110" t="str">
            <v/>
          </cell>
          <cell r="EY110" t="str">
            <v>宮崎県日向市船場町1番地</v>
          </cell>
          <cell r="EZ110" t="str">
            <v>なし</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2 自動車の中核部品またはその材料</v>
          </cell>
          <cell r="I111" t="str">
            <v>エンジン又はその部品・材料</v>
          </cell>
          <cell r="J111" t="str">
            <v>大企業</v>
          </cell>
          <cell r="K111" t="str">
            <v>中間</v>
          </cell>
          <cell r="L111" t="str">
            <v>梶野</v>
          </cell>
          <cell r="M111" t="str">
            <v>非鉄課</v>
          </cell>
          <cell r="N111" t="str">
            <v>中部</v>
          </cell>
          <cell r="O111" t="str">
            <v>日本特殊陶業株式会社</v>
          </cell>
          <cell r="P111" t="str">
            <v>自動車関連事業本部　センサー事業部</v>
          </cell>
          <cell r="Q111" t="str">
            <v>企画管理部　次長</v>
          </cell>
          <cell r="R111" t="str">
            <v>加藤　章良</v>
          </cell>
          <cell r="S111" t="str">
            <v>0586-76-1229</v>
          </cell>
          <cell r="T111" t="str">
            <v>a-kato@mg.ngkntk.co.jp</v>
          </cell>
          <cell r="U111">
            <v>4850781</v>
          </cell>
          <cell r="V111" t="str">
            <v xml:space="preserve">愛知県小牧市大字横内字横内391-5 </v>
          </cell>
          <cell r="W111" t="str">
            <v>代表取締役</v>
          </cell>
          <cell r="X111" t="str">
            <v>尾堂　真一</v>
          </cell>
          <cell r="Y111" t="str">
            <v>H24.2下旬</v>
          </cell>
          <cell r="Z111">
            <v>42094</v>
          </cell>
          <cell r="AA111" t="str">
            <v>○</v>
          </cell>
          <cell r="AC111">
            <v>4138000000</v>
          </cell>
          <cell r="AD111">
            <v>0.16666666666666666</v>
          </cell>
          <cell r="AE111">
            <v>689666666</v>
          </cell>
          <cell r="AF111" t="str">
            <v>H24.2</v>
          </cell>
          <cell r="AG111">
            <v>42094</v>
          </cell>
          <cell r="AH111" t="str">
            <v>○</v>
          </cell>
          <cell r="AI111">
            <v>7464300000</v>
          </cell>
          <cell r="AJ111">
            <v>4138000000</v>
          </cell>
          <cell r="AK111">
            <v>0.16666666666666666</v>
          </cell>
          <cell r="AL111">
            <v>689666666</v>
          </cell>
          <cell r="AM111">
            <v>40956</v>
          </cell>
          <cell r="AN111">
            <v>40963</v>
          </cell>
          <cell r="AO111">
            <v>40970</v>
          </cell>
          <cell r="AP111" t="str">
            <v>要</v>
          </cell>
          <cell r="AQ111"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1" t="str">
            <v>中間</v>
          </cell>
          <cell r="AS111" t="str">
            <v>中間</v>
          </cell>
          <cell r="AT111">
            <v>40980</v>
          </cell>
          <cell r="AU111">
            <v>40976</v>
          </cell>
          <cell r="AV111">
            <v>40983</v>
          </cell>
          <cell r="AW111" t="str">
            <v/>
          </cell>
          <cell r="AX111" t="str">
            <v/>
          </cell>
          <cell r="AY111" t="str">
            <v>愛知県</v>
          </cell>
          <cell r="AZ111" t="str">
            <v>小牧市</v>
          </cell>
          <cell r="BA111" t="str">
            <v>横内</v>
          </cell>
          <cell r="BB111" t="str">
            <v>愛知県</v>
          </cell>
          <cell r="BC111" t="str">
            <v>小牧市</v>
          </cell>
          <cell r="BD111" t="str">
            <v>横内391-5</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愛知県小牧市横内</v>
          </cell>
          <cell r="ET111" t="str">
            <v>愛知県小牧市横内391-5</v>
          </cell>
          <cell r="EU111" t="str">
            <v/>
          </cell>
          <cell r="EV111" t="str">
            <v/>
          </cell>
          <cell r="EW111" t="str">
            <v/>
          </cell>
          <cell r="EX111" t="str">
            <v/>
          </cell>
          <cell r="EY111" t="str">
            <v>愛知県小牧市横内
愛知県小牧市横内391-5</v>
          </cell>
          <cell r="EZ111" t="str">
            <v>なし</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2 自動車の中核部品またはその材料</v>
          </cell>
          <cell r="I112" t="str">
            <v>エンジン又はその部品・材料</v>
          </cell>
          <cell r="J112" t="str">
            <v>大企業</v>
          </cell>
          <cell r="K112" t="str">
            <v>中間</v>
          </cell>
          <cell r="L112" t="str">
            <v>梶野</v>
          </cell>
          <cell r="M112" t="str">
            <v>非鉄課</v>
          </cell>
          <cell r="N112" t="str">
            <v>中部</v>
          </cell>
          <cell r="O112" t="str">
            <v>セラミックセンサ株式会社</v>
          </cell>
          <cell r="P112" t="str">
            <v/>
          </cell>
          <cell r="Q112" t="str">
            <v/>
          </cell>
          <cell r="R112" t="str">
            <v/>
          </cell>
          <cell r="S112" t="str">
            <v/>
          </cell>
          <cell r="T112" t="str">
            <v/>
          </cell>
          <cell r="U112">
            <v>4670872</v>
          </cell>
          <cell r="V112" t="str">
            <v xml:space="preserve">愛知県名古屋市瑞穂区高辻町14-18 </v>
          </cell>
          <cell r="W112" t="str">
            <v>代表取締役</v>
          </cell>
          <cell r="X112" t="str">
            <v>長江　秀記</v>
          </cell>
          <cell r="Y112" t="str">
            <v>H24.2下旬</v>
          </cell>
          <cell r="Z112">
            <v>42094</v>
          </cell>
          <cell r="AA112" t="str">
            <v>○</v>
          </cell>
          <cell r="AC112">
            <v>4138000000</v>
          </cell>
          <cell r="AD112">
            <v>0.16666666666666666</v>
          </cell>
          <cell r="AE112">
            <v>689666666</v>
          </cell>
          <cell r="AF112" t="str">
            <v>H24.2</v>
          </cell>
          <cell r="AG112">
            <v>42094</v>
          </cell>
          <cell r="AH112" t="str">
            <v>○</v>
          </cell>
          <cell r="AI112">
            <v>7464300000</v>
          </cell>
          <cell r="AJ112">
            <v>4138000000</v>
          </cell>
          <cell r="AK112">
            <v>0.16666666666666666</v>
          </cell>
          <cell r="AL112">
            <v>689666666</v>
          </cell>
          <cell r="AM112">
            <v>40956</v>
          </cell>
          <cell r="AN112">
            <v>40963</v>
          </cell>
          <cell r="AO112">
            <v>40970</v>
          </cell>
          <cell r="AP112" t="str">
            <v>要</v>
          </cell>
          <cell r="AQ112"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2" t="str">
            <v>中間</v>
          </cell>
          <cell r="AS112" t="str">
            <v>中間</v>
          </cell>
          <cell r="AT112">
            <v>40980</v>
          </cell>
          <cell r="AU112">
            <v>40976</v>
          </cell>
          <cell r="AV112">
            <v>40983</v>
          </cell>
          <cell r="AW112" t="str">
            <v/>
          </cell>
          <cell r="AX112" t="str">
            <v/>
          </cell>
          <cell r="AY112" t="str">
            <v>愛知県</v>
          </cell>
          <cell r="AZ112" t="str">
            <v>小牧市</v>
          </cell>
          <cell r="BA112" t="str">
            <v>横内</v>
          </cell>
          <cell r="BB112" t="str">
            <v>愛知県</v>
          </cell>
          <cell r="BC112" t="str">
            <v>小牧市</v>
          </cell>
          <cell r="BD112" t="str">
            <v>横内391-5</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愛知県小牧市横内</v>
          </cell>
          <cell r="ET112" t="str">
            <v>愛知県小牧市横内391-5</v>
          </cell>
          <cell r="EU112" t="str">
            <v/>
          </cell>
          <cell r="EV112" t="str">
            <v/>
          </cell>
          <cell r="EW112" t="str">
            <v/>
          </cell>
          <cell r="EX112" t="str">
            <v/>
          </cell>
          <cell r="EY112" t="str">
            <v>愛知県小牧市横内
愛知県小牧市横内391-5</v>
          </cell>
          <cell r="EZ112" t="str">
            <v>なし</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6 その他</v>
          </cell>
          <cell r="I113" t="str">
            <v>建設機械等の部品</v>
          </cell>
          <cell r="J113" t="str">
            <v>大企業</v>
          </cell>
          <cell r="K113" t="str">
            <v>中田</v>
          </cell>
          <cell r="L113" t="str">
            <v>栗生澤</v>
          </cell>
          <cell r="M113" t="str">
            <v>産機課</v>
          </cell>
          <cell r="N113" t="str">
            <v>関東</v>
          </cell>
          <cell r="O113" t="str">
            <v>日立建機株式会社</v>
          </cell>
          <cell r="P113" t="str">
            <v/>
          </cell>
          <cell r="Q113" t="str">
            <v>副センタ長</v>
          </cell>
          <cell r="R113" t="str">
            <v>氏家　健明</v>
          </cell>
          <cell r="S113" t="str">
            <v>029-832-7150</v>
          </cell>
          <cell r="T113" t="str">
            <v>t.ujiie.tq@hitachi-kenki.com</v>
          </cell>
          <cell r="U113">
            <v>3000013</v>
          </cell>
          <cell r="V113" t="str">
            <v xml:space="preserve">茨城県土浦市神立町650番地 </v>
          </cell>
          <cell r="W113" t="str">
            <v>代表執行役　執行役社長</v>
          </cell>
          <cell r="X113" t="str">
            <v>木川　理二郎</v>
          </cell>
          <cell r="Y113">
            <v>40983</v>
          </cell>
          <cell r="Z113">
            <v>41729</v>
          </cell>
          <cell r="AA113" t="str">
            <v/>
          </cell>
          <cell r="AC113">
            <v>9478108000</v>
          </cell>
          <cell r="AD113">
            <v>0.16666666666666666</v>
          </cell>
          <cell r="AE113">
            <v>1579684666</v>
          </cell>
          <cell r="AF113">
            <v>40983</v>
          </ce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
          </cell>
          <cell r="AQ113" t="str">
            <v>公募申請時より約7,300万円減額。</v>
          </cell>
          <cell r="AR113" t="str">
            <v>中田</v>
          </cell>
          <cell r="AS113" t="str">
            <v>栗生澤</v>
          </cell>
          <cell r="AT113">
            <v>41012</v>
          </cell>
          <cell r="AU113">
            <v>41015</v>
          </cell>
          <cell r="AV113">
            <v>41016</v>
          </cell>
          <cell r="AW113" t="str">
            <v/>
          </cell>
          <cell r="AX113" t="str">
            <v/>
          </cell>
          <cell r="AY113" t="str">
            <v>茨城県</v>
          </cell>
          <cell r="AZ113" t="str">
            <v>ひたちなか市</v>
          </cell>
          <cell r="BA113" t="str">
            <v>新光町552-48</v>
          </cell>
          <cell r="BB113" t="str">
            <v>茨城県</v>
          </cell>
          <cell r="BC113" t="str">
            <v>ひたちなか市</v>
          </cell>
          <cell r="BD113" t="str">
            <v>長砂163-10</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茨城県ひたちなか市新光町552-48</v>
          </cell>
          <cell r="ET113" t="str">
            <v>茨城県ひたちなか市長砂163-10</v>
          </cell>
          <cell r="EU113" t="str">
            <v/>
          </cell>
          <cell r="EV113" t="str">
            <v/>
          </cell>
          <cell r="EW113" t="str">
            <v/>
          </cell>
          <cell r="EX113" t="str">
            <v/>
          </cell>
          <cell r="EY113" t="str">
            <v>茨城県ひたちなか市新光町552-48
茨城県ひたちなか市長砂163-10</v>
          </cell>
          <cell r="EZ113" t="str">
            <v>なし</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グリーンイノベーション／エネルギー産業</v>
          </cell>
          <cell r="I114" t="str">
            <v>太陽電池及び他の再生可能エネルギー の製造</v>
          </cell>
          <cell r="J114" t="str">
            <v>中小企業</v>
          </cell>
          <cell r="K114" t="str">
            <v>宮田</v>
          </cell>
          <cell r="L114" t="str">
            <v>中田</v>
          </cell>
          <cell r="M114" t="str">
            <v/>
          </cell>
          <cell r="N114" t="str">
            <v/>
          </cell>
          <cell r="O114" t="str">
            <v>紀州技研工業株式会社</v>
          </cell>
          <cell r="P114" t="str">
            <v>製造本部生産管理部</v>
          </cell>
          <cell r="Q114" t="str">
            <v>課長 兼務 総務・企画部部長付</v>
          </cell>
          <cell r="R114" t="str">
            <v>岩田　泰之</v>
          </cell>
          <cell r="S114" t="str">
            <v>073-445-6801</v>
          </cell>
          <cell r="T114" t="str">
            <v>yiwata@kishugiken.co.jp</v>
          </cell>
          <cell r="U114">
            <v>6410015</v>
          </cell>
          <cell r="V114" t="str">
            <v xml:space="preserve">和歌山県和歌山市布引466 </v>
          </cell>
          <cell r="W114" t="str">
            <v>代表取締役・社長</v>
          </cell>
          <cell r="X114" t="str">
            <v>釜中　甫干　</v>
          </cell>
          <cell r="Y114">
            <v>40969</v>
          </cell>
          <cell r="Z114">
            <v>41364</v>
          </cell>
          <cell r="AA114" t="str">
            <v/>
          </cell>
          <cell r="AC114">
            <v>381900000</v>
          </cell>
          <cell r="AD114">
            <v>0.66666666666666663</v>
          </cell>
          <cell r="AE114">
            <v>254600000</v>
          </cell>
          <cell r="AF114">
            <v>40969</v>
          </cell>
          <cell r="AG114">
            <v>41364</v>
          </cell>
          <cell r="AH114" t="str">
            <v/>
          </cell>
          <cell r="AI114">
            <v>379797000</v>
          </cell>
          <cell r="AJ114">
            <v>379797000</v>
          </cell>
          <cell r="AK114">
            <v>0.66666666666666663</v>
          </cell>
          <cell r="AL114">
            <v>253197995</v>
          </cell>
          <cell r="AM114">
            <v>40959</v>
          </cell>
          <cell r="AN114">
            <v>40959</v>
          </cell>
          <cell r="AO114">
            <v>40966</v>
          </cell>
          <cell r="AP114" t="str">
            <v>不要</v>
          </cell>
          <cell r="AQ114" t="str">
            <v/>
          </cell>
          <cell r="AR114" t="str">
            <v>宮田</v>
          </cell>
          <cell r="AS114" t="str">
            <v/>
          </cell>
          <cell r="AT114">
            <v>40966</v>
          </cell>
          <cell r="AU114">
            <v>40967</v>
          </cell>
          <cell r="AV114">
            <v>40970</v>
          </cell>
          <cell r="AW114" t="str">
            <v>8/2に中間検査を予定</v>
          </cell>
          <cell r="AX114" t="str">
            <v/>
          </cell>
          <cell r="AY114" t="str">
            <v>和歌山県</v>
          </cell>
          <cell r="AZ114" t="str">
            <v>和歌山市</v>
          </cell>
          <cell r="BA114" t="str">
            <v>布引466</v>
          </cell>
          <cell r="BB114" t="str">
            <v>和歌山県</v>
          </cell>
          <cell r="BC114" t="str">
            <v>海南市</v>
          </cell>
          <cell r="BD114" t="str">
            <v/>
          </cell>
          <cell r="BE114" t="str">
            <v>栃木県</v>
          </cell>
          <cell r="BF114" t="str">
            <v>足利市</v>
          </cell>
          <cell r="BG114" t="str">
            <v>芳町50</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v>41124</v>
          </cell>
          <cell r="CG114" t="str">
            <v>和歌山県和歌山市布引466　/　和歌山県海南市南赤坂1-1</v>
          </cell>
          <cell r="CH114" t="str">
            <v>NRI宮田</v>
          </cell>
          <cell r="CI114" t="str">
            <v>NRI中田</v>
          </cell>
          <cell r="CJ114" t="str">
            <v/>
          </cell>
          <cell r="CK114" t="str">
            <v/>
          </cell>
          <cell r="CL114"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和歌山県和歌山市布引466</v>
          </cell>
          <cell r="ET114" t="str">
            <v>和歌山県海南市</v>
          </cell>
          <cell r="EU114" t="str">
            <v>栃木県足利市芳町50</v>
          </cell>
          <cell r="EV114" t="str">
            <v/>
          </cell>
          <cell r="EW114" t="str">
            <v/>
          </cell>
          <cell r="EX114" t="str">
            <v/>
          </cell>
          <cell r="EY114" t="str">
            <v>和歌山県和歌山市布引466
和歌山県海南市
栃木県足利市芳町50</v>
          </cell>
          <cell r="EZ114" t="str">
            <v>なし</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グリーンイノベーション／エネルギー産業</v>
          </cell>
          <cell r="I115" t="str">
            <v>太陽電池及び他の再生可能エネルギー の製造</v>
          </cell>
          <cell r="J115" t="str">
            <v>中小企業</v>
          </cell>
          <cell r="K115" t="str">
            <v>宮田</v>
          </cell>
          <cell r="L115" t="str">
            <v>中田</v>
          </cell>
          <cell r="M115" t="str">
            <v/>
          </cell>
          <cell r="N115" t="str">
            <v/>
          </cell>
          <cell r="O115" t="str">
            <v>オプトウエア株式会社</v>
          </cell>
          <cell r="P115" t="str">
            <v/>
          </cell>
          <cell r="Q115" t="str">
            <v>代表取締役社長</v>
          </cell>
          <cell r="R115" t="str">
            <v>菊池　弘</v>
          </cell>
          <cell r="S115" t="str">
            <v>0284-40-1240</v>
          </cell>
          <cell r="T115" t="str">
            <v>kikuchi@optoware.co.jp</v>
          </cell>
          <cell r="U115">
            <v>3260035</v>
          </cell>
          <cell r="V115" t="str">
            <v xml:space="preserve">栃木県足利市芳町50 </v>
          </cell>
          <cell r="W115" t="str">
            <v>代表取締役・社長</v>
          </cell>
          <cell r="X115" t="str">
            <v>菊池　弘</v>
          </cell>
          <cell r="Y115">
            <v>40969</v>
          </cell>
          <cell r="Z115">
            <v>41364</v>
          </cell>
          <cell r="AA115" t="str">
            <v/>
          </cell>
          <cell r="AC115">
            <v>381900000</v>
          </cell>
          <cell r="AD115">
            <v>0.66666666666666663</v>
          </cell>
          <cell r="AE115">
            <v>254600000</v>
          </cell>
          <cell r="AF115">
            <v>40969</v>
          </cell>
          <cell r="AG115">
            <v>41364</v>
          </cell>
          <cell r="AH115" t="str">
            <v/>
          </cell>
          <cell r="AI115">
            <v>379797000</v>
          </cell>
          <cell r="AJ115">
            <v>379797000</v>
          </cell>
          <cell r="AK115">
            <v>0.66666666666666663</v>
          </cell>
          <cell r="AL115">
            <v>253197995</v>
          </cell>
          <cell r="AM115">
            <v>40959</v>
          </cell>
          <cell r="AN115">
            <v>40959</v>
          </cell>
          <cell r="AO115">
            <v>40966</v>
          </cell>
          <cell r="AP115" t="str">
            <v>不要</v>
          </cell>
          <cell r="AQ115" t="str">
            <v/>
          </cell>
          <cell r="AR115" t="str">
            <v>宮田</v>
          </cell>
          <cell r="AS115" t="str">
            <v/>
          </cell>
          <cell r="AT115">
            <v>40966</v>
          </cell>
          <cell r="AU115">
            <v>40967</v>
          </cell>
          <cell r="AV115">
            <v>40970</v>
          </cell>
          <cell r="AW115" t="str">
            <v>8/2に中間検査を予定</v>
          </cell>
          <cell r="AX115" t="str">
            <v/>
          </cell>
          <cell r="AY115" t="str">
            <v>和歌山県</v>
          </cell>
          <cell r="AZ115" t="str">
            <v>和歌山市</v>
          </cell>
          <cell r="BA115" t="str">
            <v>布引466</v>
          </cell>
          <cell r="BB115" t="str">
            <v>和歌山県</v>
          </cell>
          <cell r="BC115" t="str">
            <v>海南市</v>
          </cell>
          <cell r="BD115" t="str">
            <v/>
          </cell>
          <cell r="BE115" t="str">
            <v>栃木県</v>
          </cell>
          <cell r="BF115" t="str">
            <v>足利市</v>
          </cell>
          <cell r="BG115" t="str">
            <v>芳町50</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和歌山県和歌山市布引466</v>
          </cell>
          <cell r="ET115" t="str">
            <v>和歌山県海南市</v>
          </cell>
          <cell r="EU115" t="str">
            <v>栃木県足利市芳町50</v>
          </cell>
          <cell r="EV115" t="str">
            <v/>
          </cell>
          <cell r="EW115" t="str">
            <v/>
          </cell>
          <cell r="EX115" t="str">
            <v/>
          </cell>
          <cell r="EY115" t="str">
            <v>和歌山県和歌山市布引466
和歌山県海南市
栃木県足利市芳町50</v>
          </cell>
          <cell r="EZ115" t="str">
            <v>なし</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1 グリーンイノベーション／エネルギー産業</v>
          </cell>
          <cell r="I116" t="str">
            <v>蓄電地又はその部品</v>
          </cell>
          <cell r="J116" t="str">
            <v>中小企業</v>
          </cell>
          <cell r="K116" t="str">
            <v>米山</v>
          </cell>
          <cell r="L116" t="str">
            <v>高本</v>
          </cell>
          <cell r="M116" t="str">
            <v>素形材室</v>
          </cell>
          <cell r="N116" t="str">
            <v>関東</v>
          </cell>
          <cell r="O116" t="str">
            <v>東成エレクトロビーム株式会社</v>
          </cell>
          <cell r="P116" t="str">
            <v/>
          </cell>
          <cell r="Q116" t="str">
            <v>代表取締役</v>
          </cell>
          <cell r="R116" t="str">
            <v>上野　邦香</v>
          </cell>
          <cell r="S116" t="str">
            <v>042-556-0611</v>
          </cell>
          <cell r="T116" t="str">
            <v>k-ueno@tosei.co.jp</v>
          </cell>
          <cell r="U116">
            <v>1901203</v>
          </cell>
          <cell r="V116" t="str">
            <v xml:space="preserve">東京都西多摩郡瑞穂町高根651-6 </v>
          </cell>
          <cell r="W116" t="str">
            <v>代表取締役社長</v>
          </cell>
          <cell r="X116" t="str">
            <v>上野　保</v>
          </cell>
          <cell r="Y116">
            <v>41000</v>
          </cell>
          <cell r="Z116">
            <v>41364</v>
          </cell>
          <cell r="AA116" t="str">
            <v/>
          </cell>
          <cell r="AC116">
            <v>86000000</v>
          </cell>
          <cell r="AD116">
            <v>0.25</v>
          </cell>
          <cell r="AE116">
            <v>21500000</v>
          </cell>
          <cell r="AF116">
            <v>41000</v>
          </cell>
          <cell r="AG116">
            <v>41364</v>
          </cell>
          <cell r="AH116" t="str">
            <v/>
          </cell>
          <cell r="AI116">
            <v>86000000</v>
          </cell>
          <cell r="AJ116">
            <v>86000000</v>
          </cell>
          <cell r="AK116">
            <v>0.25</v>
          </cell>
          <cell r="AL116">
            <v>21500000</v>
          </cell>
          <cell r="AM116">
            <v>40967</v>
          </cell>
          <cell r="AN116">
            <v>40973</v>
          </cell>
          <cell r="AO116" t="str">
            <v/>
          </cell>
          <cell r="AP116" t="str">
            <v>不要</v>
          </cell>
          <cell r="AQ116" t="str">
            <v/>
          </cell>
          <cell r="AR116" t="str">
            <v>米山</v>
          </cell>
          <cell r="AS116" t="str">
            <v>高本</v>
          </cell>
          <cell r="AT116">
            <v>40976</v>
          </cell>
          <cell r="AU116">
            <v>40977</v>
          </cell>
          <cell r="AV116">
            <v>40983</v>
          </cell>
          <cell r="AW116" t="str">
            <v/>
          </cell>
          <cell r="AX116" t="str">
            <v/>
          </cell>
          <cell r="AY116" t="str">
            <v>東京都</v>
          </cell>
          <cell r="AZ116" t="str">
            <v>羽村市</v>
          </cell>
          <cell r="BA116" t="str">
            <v>神明台4-4-11</v>
          </cell>
          <cell r="BC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東京都羽村市神明台4-4-11</v>
          </cell>
          <cell r="ET116" t="str">
            <v/>
          </cell>
          <cell r="EU116" t="str">
            <v/>
          </cell>
          <cell r="EV116" t="str">
            <v/>
          </cell>
          <cell r="EW116" t="str">
            <v/>
          </cell>
          <cell r="EX116" t="str">
            <v/>
          </cell>
          <cell r="EY116" t="str">
            <v>東京都羽村市神明台4-4-11</v>
          </cell>
          <cell r="EZ116" t="str">
            <v>なし</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5 機能性化学品</v>
          </cell>
          <cell r="I117" t="str">
            <v>その他の機能性化学品</v>
          </cell>
          <cell r="J117" t="str">
            <v>大企業</v>
          </cell>
          <cell r="K117" t="str">
            <v>中田</v>
          </cell>
          <cell r="L117" t="str">
            <v>栗生澤</v>
          </cell>
          <cell r="M117" t="str">
            <v>化学課</v>
          </cell>
          <cell r="N117" t="str">
            <v>中国</v>
          </cell>
          <cell r="O117" t="str">
            <v>ダイソー株式会社</v>
          </cell>
          <cell r="P117" t="str">
            <v>-
生産技術部</v>
          </cell>
          <cell r="Q117" t="str">
            <v>水島工場長
-</v>
          </cell>
          <cell r="R117" t="str">
            <v>松本 敏
笠原　洋一</v>
          </cell>
          <cell r="S117" t="str">
            <v>086-475-0331
086-475-0331</v>
          </cell>
          <cell r="T117" t="str">
            <v>smatsumo@daiso.co.jp
ykasahar@daiso.co.jp</v>
          </cell>
          <cell r="U117">
            <v>7110934</v>
          </cell>
          <cell r="V117" t="str">
            <v xml:space="preserve">岡山県倉敷市児島塩生字新浜２７６７番１３号 </v>
          </cell>
          <cell r="W117" t="str">
            <v>代表取締役 社長執行役員</v>
          </cell>
          <cell r="X117" t="str">
            <v>佐藤 存</v>
          </cell>
          <cell r="Y117">
            <v>40976</v>
          </cell>
          <cell r="Z117">
            <v>41729</v>
          </cell>
          <cell r="AA117" t="str">
            <v/>
          </cell>
          <cell r="AC117">
            <v>6499000000</v>
          </cell>
          <cell r="AD117">
            <v>0.25</v>
          </cell>
          <cell r="AE117">
            <v>1624750000</v>
          </cell>
          <cell r="AF117">
            <v>40976</v>
          </cell>
          <cell r="AG117">
            <v>41729</v>
          </cell>
          <cell r="AH117" t="str">
            <v/>
          </cell>
          <cell r="AI117">
            <v>12527000000</v>
          </cell>
          <cell r="AJ117">
            <v>6499000000</v>
          </cell>
          <cell r="AK117">
            <v>0.25</v>
          </cell>
          <cell r="AL117">
            <v>1624000000</v>
          </cell>
          <cell r="AM117">
            <v>40968</v>
          </cell>
          <cell r="AN117">
            <v>40968</v>
          </cell>
          <cell r="AO117" t="str">
            <v/>
          </cell>
          <cell r="AP117" t="str">
            <v>要</v>
          </cell>
          <cell r="AQ117" t="str">
            <v/>
          </cell>
          <cell r="AR117" t="str">
            <v>中田</v>
          </cell>
          <cell r="AS117" t="str">
            <v>栗生澤</v>
          </cell>
          <cell r="AT117">
            <v>40974</v>
          </cell>
          <cell r="AU117">
            <v>40975</v>
          </cell>
          <cell r="AV117">
            <v>40976</v>
          </cell>
          <cell r="AW117" t="str">
            <v/>
          </cell>
          <cell r="AX117" t="str">
            <v/>
          </cell>
          <cell r="AY117" t="str">
            <v>岡山県</v>
          </cell>
          <cell r="AZ117" t="str">
            <v>倉敷市</v>
          </cell>
          <cell r="BA117" t="str">
            <v>児島塩生字新浜2767番13号</v>
          </cell>
          <cell r="BC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岡山県倉敷市児島塩生字新浜2767番13号</v>
          </cell>
          <cell r="ET117" t="str">
            <v/>
          </cell>
          <cell r="EU117" t="str">
            <v/>
          </cell>
          <cell r="EV117" t="str">
            <v/>
          </cell>
          <cell r="EW117" t="str">
            <v/>
          </cell>
          <cell r="EX117" t="str">
            <v/>
          </cell>
          <cell r="EY117" t="str">
            <v>岡山県倉敷市児島塩生字新浜2767番13号</v>
          </cell>
          <cell r="EZ117" t="str">
            <v>なし</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1 グリーンイノベーション／エネルギー産業</v>
          </cell>
          <cell r="I118" t="str">
            <v>蓄電地又はその部品</v>
          </cell>
          <cell r="J118" t="str">
            <v>大企業</v>
          </cell>
          <cell r="K118" t="str">
            <v>米山</v>
          </cell>
          <cell r="L118" t="str">
            <v>高本</v>
          </cell>
          <cell r="M118" t="str">
            <v>非鉄課</v>
          </cell>
          <cell r="N118" t="str">
            <v>関東</v>
          </cell>
          <cell r="O118" t="str">
            <v>住軽アルミ箔株式会社</v>
          </cell>
          <cell r="P118" t="str">
            <v>管理部</v>
          </cell>
          <cell r="Q118" t="str">
            <v>部長</v>
          </cell>
          <cell r="R118" t="str">
            <v>大図　二郎</v>
          </cell>
          <cell r="S118" t="str">
            <v>0270-23-1189</v>
          </cell>
          <cell r="T118" t="str">
            <v>ohzuj@saf.co.jp</v>
          </cell>
          <cell r="U118">
            <v>3720023</v>
          </cell>
          <cell r="V118" t="str">
            <v xml:space="preserve">群馬県伊勢崎市粕川町1670 </v>
          </cell>
          <cell r="W118" t="str">
            <v>代表取締役</v>
          </cell>
          <cell r="X118" t="str">
            <v>前川 行弘</v>
          </cell>
          <cell r="Y118" t="str">
            <v/>
          </cell>
          <cell r="Z118" t="str">
            <v/>
          </cell>
          <cell r="AA118" t="str">
            <v/>
          </cell>
          <cell r="AC118">
            <v>2330000000</v>
          </cell>
          <cell r="AD118">
            <v>0.16666666666666666</v>
          </cell>
          <cell r="AE118">
            <v>388333333</v>
          </cell>
          <cell r="AF118" t="str">
            <v/>
          </cell>
          <cell r="AG118" t="str">
            <v/>
          </cell>
          <cell r="AH118" t="str">
            <v/>
          </cell>
          <cell r="AI118" t="str">
            <v/>
          </cell>
          <cell r="AJ118" t="str">
            <v/>
          </cell>
          <cell r="AK118">
            <v>0.16666666666666666</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群馬県</v>
          </cell>
          <cell r="AZ118" t="str">
            <v>伊勢崎市</v>
          </cell>
          <cell r="BA118" t="str">
            <v/>
          </cell>
          <cell r="BC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v>1</v>
          </cell>
          <cell r="ES118" t="str">
            <v>群馬県伊勢崎市</v>
          </cell>
          <cell r="ET118" t="str">
            <v/>
          </cell>
          <cell r="EU118" t="str">
            <v/>
          </cell>
          <cell r="EV118" t="str">
            <v/>
          </cell>
          <cell r="EW118" t="str">
            <v/>
          </cell>
          <cell r="EX118" t="str">
            <v/>
          </cell>
          <cell r="EY118" t="str">
            <v>群馬県伊勢崎市</v>
          </cell>
          <cell r="EZ118" t="str">
            <v>なし</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1 グリーンイノベーション／エネルギー産業</v>
          </cell>
          <cell r="I119" t="str">
            <v>蓄電地又はその部品</v>
          </cell>
          <cell r="J119" t="str">
            <v>大企業</v>
          </cell>
          <cell r="K119" t="str">
            <v>米山</v>
          </cell>
          <cell r="L119" t="str">
            <v>高本</v>
          </cell>
          <cell r="M119" t="str">
            <v>非鉄課</v>
          </cell>
          <cell r="N119" t="str">
            <v>関東</v>
          </cell>
          <cell r="O119" t="str">
            <v>東京センチュリーリース株式会社</v>
          </cell>
          <cell r="P119" t="str">
            <v/>
          </cell>
          <cell r="Q119" t="str">
            <v/>
          </cell>
          <cell r="R119" t="str">
            <v/>
          </cell>
          <cell r="S119" t="str">
            <v/>
          </cell>
          <cell r="T119" t="str">
            <v>aoki.t@ctl.co.jp</v>
          </cell>
          <cell r="U119">
            <v>1056110</v>
          </cell>
          <cell r="V119" t="str">
            <v>東京都港区浜松町2-4-1 世界貿易センタービル</v>
          </cell>
          <cell r="W119" t="str">
            <v>代表取締役</v>
          </cell>
          <cell r="X119" t="str">
            <v>浅田 俊一</v>
          </cell>
          <cell r="Y119" t="str">
            <v/>
          </cell>
          <cell r="Z119" t="str">
            <v/>
          </cell>
          <cell r="AA119" t="str">
            <v/>
          </cell>
          <cell r="AC119">
            <v>2330000000</v>
          </cell>
          <cell r="AD119">
            <v>0.16666666666666666</v>
          </cell>
          <cell r="AE119">
            <v>388333333</v>
          </cell>
          <cell r="AF119" t="str">
            <v/>
          </cell>
          <cell r="AG119" t="str">
            <v/>
          </cell>
          <cell r="AH119" t="str">
            <v/>
          </cell>
          <cell r="AI119" t="str">
            <v/>
          </cell>
          <cell r="AJ119" t="str">
            <v/>
          </cell>
          <cell r="AK119">
            <v>0.16666666666666666</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群馬県</v>
          </cell>
          <cell r="AZ119" t="str">
            <v>伊勢崎市</v>
          </cell>
          <cell r="BA119" t="str">
            <v/>
          </cell>
          <cell r="BC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v>1</v>
          </cell>
          <cell r="ES119" t="str">
            <v>群馬県伊勢崎市</v>
          </cell>
          <cell r="ET119" t="str">
            <v/>
          </cell>
          <cell r="EU119" t="str">
            <v/>
          </cell>
          <cell r="EV119" t="str">
            <v/>
          </cell>
          <cell r="EW119" t="str">
            <v/>
          </cell>
          <cell r="EX119" t="str">
            <v/>
          </cell>
          <cell r="EY119" t="str">
            <v>群馬県伊勢崎市</v>
          </cell>
          <cell r="EZ119" t="str">
            <v>なし</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1 グリーンイノベーション／エネルギー産業</v>
          </cell>
          <cell r="I120" t="str">
            <v>エコカー又はその部品</v>
          </cell>
          <cell r="J120" t="str">
            <v>中小企業</v>
          </cell>
          <cell r="K120" t="str">
            <v>米山</v>
          </cell>
          <cell r="L120" t="str">
            <v>高本</v>
          </cell>
          <cell r="M120" t="str">
            <v>非鉄課</v>
          </cell>
          <cell r="N120" t="str">
            <v>関東</v>
          </cell>
          <cell r="O120" t="str">
            <v>群馬合金株式会社</v>
          </cell>
          <cell r="P120" t="str">
            <v>テクニカルセンター</v>
          </cell>
          <cell r="Q120" t="str">
            <v>センター長</v>
          </cell>
          <cell r="R120" t="str">
            <v>数納 宏紀
中島 隆信</v>
          </cell>
          <cell r="S120" t="str">
            <v>0270-76-3501</v>
          </cell>
          <cell r="T120" t="str">
            <v>h-suno@gkg-gr.com
t-nakajima@gkg-gr.com</v>
          </cell>
          <cell r="U120">
            <v>3700101</v>
          </cell>
          <cell r="V120" t="str">
            <v xml:space="preserve">群馬県伊勢崎市境東新井1048-19 </v>
          </cell>
          <cell r="W120" t="str">
            <v>代表取締役</v>
          </cell>
          <cell r="X120" t="str">
            <v>六本木 恒宏</v>
          </cell>
          <cell r="Y120" t="str">
            <v/>
          </cell>
          <cell r="Z120" t="str">
            <v/>
          </cell>
          <cell r="AA120" t="str">
            <v/>
          </cell>
          <cell r="AC120">
            <v>360000000</v>
          </cell>
          <cell r="AD120">
            <v>0.25</v>
          </cell>
          <cell r="AE120">
            <v>90000000</v>
          </cell>
          <cell r="AF120">
            <v>41122</v>
          </cell>
          <cell r="AG120">
            <v>41729</v>
          </cell>
          <cell r="AH120" t="str">
            <v/>
          </cell>
          <cell r="AI120">
            <v>281400000</v>
          </cell>
          <cell r="AJ120">
            <v>242400000</v>
          </cell>
          <cell r="AK120">
            <v>0.25</v>
          </cell>
          <cell r="AL120">
            <v>60600000</v>
          </cell>
          <cell r="AM120">
            <v>41100</v>
          </cell>
          <cell r="AN120" t="str">
            <v/>
          </cell>
          <cell r="AO120" t="str">
            <v/>
          </cell>
          <cell r="AP120" t="str">
            <v/>
          </cell>
          <cell r="AQ120" t="str">
            <v/>
          </cell>
          <cell r="AR120" t="str">
            <v>米山</v>
          </cell>
          <cell r="AS120" t="str">
            <v>高本</v>
          </cell>
          <cell r="AT120">
            <v>41127</v>
          </cell>
          <cell r="AU120">
            <v>41128</v>
          </cell>
          <cell r="AV120">
            <v>41128</v>
          </cell>
          <cell r="AW120" t="str">
            <v/>
          </cell>
          <cell r="AX120" t="str">
            <v/>
          </cell>
          <cell r="AY120" t="str">
            <v>群馬県</v>
          </cell>
          <cell r="AZ120" t="str">
            <v>伊勢崎市</v>
          </cell>
          <cell r="BA120" t="str">
            <v>境東新井1048-19</v>
          </cell>
          <cell r="BC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群馬県伊勢崎市境東新井1048-19</v>
          </cell>
          <cell r="ET120" t="str">
            <v/>
          </cell>
          <cell r="EU120" t="str">
            <v/>
          </cell>
          <cell r="EV120" t="str">
            <v/>
          </cell>
          <cell r="EW120" t="str">
            <v/>
          </cell>
          <cell r="EX120" t="str">
            <v/>
          </cell>
          <cell r="EY120" t="str">
            <v>群馬県伊勢崎市境東新井1048-19</v>
          </cell>
          <cell r="EZ120" t="str">
            <v>なし</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1 電子機器の中核部品またはその材料</v>
          </cell>
          <cell r="I121" t="str">
            <v>蓄電池又はその材料</v>
          </cell>
          <cell r="J121" t="str">
            <v>大企業</v>
          </cell>
          <cell r="K121" t="str">
            <v>梶野</v>
          </cell>
          <cell r="L121" t="str">
            <v>中間</v>
          </cell>
          <cell r="M121" t="str">
            <v>化学課</v>
          </cell>
          <cell r="N121" t="str">
            <v>関東</v>
          </cell>
          <cell r="O121" t="str">
            <v>クレハ エクステック株式会社</v>
          </cell>
          <cell r="P121" t="str">
            <v/>
          </cell>
          <cell r="Q121" t="str">
            <v>常務取締役（兼）技術部長</v>
          </cell>
          <cell r="R121" t="str">
            <v>多田 正人</v>
          </cell>
          <cell r="S121" t="str">
            <v>029-831-1311</v>
          </cell>
          <cell r="T121" t="str">
            <v>m-tada@kureha-xt.co.jp</v>
          </cell>
          <cell r="U121">
            <v>3000121</v>
          </cell>
          <cell r="V121" t="str">
            <v xml:space="preserve">茨城県かすみがうら市宍倉5691 </v>
          </cell>
          <cell r="W121" t="str">
            <v>代表取締役社長</v>
          </cell>
          <cell r="X121" t="str">
            <v>松尾 修介</v>
          </cell>
          <cell r="Y121" t="str">
            <v/>
          </cell>
          <cell r="Z121" t="str">
            <v/>
          </cell>
          <cell r="AA121" t="str">
            <v/>
          </cell>
          <cell r="AC121">
            <v>132000000</v>
          </cell>
          <cell r="AD121">
            <v>0.33333333333333331</v>
          </cell>
          <cell r="AE121">
            <v>44000000</v>
          </cell>
          <cell r="AF121" t="str">
            <v/>
          </cell>
          <cell r="AG121" t="str">
            <v/>
          </cell>
          <cell r="AH121" t="str">
            <v/>
          </cell>
          <cell r="AI121" t="str">
            <v/>
          </cell>
          <cell r="AJ121" t="str">
            <v/>
          </cell>
          <cell r="AK121">
            <v>0.33333333333333331</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茨城県</v>
          </cell>
          <cell r="AZ121" t="str">
            <v>かすみがうら市</v>
          </cell>
          <cell r="BA121" t="str">
            <v>宍倉5691</v>
          </cell>
          <cell r="BC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茨城県かすみがうら市宍倉5691</v>
          </cell>
          <cell r="ET121" t="str">
            <v/>
          </cell>
          <cell r="EU121" t="str">
            <v/>
          </cell>
          <cell r="EV121" t="str">
            <v/>
          </cell>
          <cell r="EW121" t="str">
            <v/>
          </cell>
          <cell r="EX121" t="str">
            <v/>
          </cell>
          <cell r="EY121" t="str">
            <v>茨城県かすみがうら市宍倉5691</v>
          </cell>
          <cell r="EZ121" t="str">
            <v>なし</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2 自動車の中核部品またはその材料</v>
          </cell>
          <cell r="I122" t="str">
            <v>駆動系部品又はその材料</v>
          </cell>
          <cell r="J122" t="str">
            <v>大企業</v>
          </cell>
          <cell r="K122" t="str">
            <v>中間</v>
          </cell>
          <cell r="L122" t="str">
            <v>梶野</v>
          </cell>
          <cell r="M122" t="str">
            <v>素形室</v>
          </cell>
          <cell r="N122" t="str">
            <v>関東</v>
          </cell>
          <cell r="O122" t="str">
            <v>プレス工業株式会社</v>
          </cell>
          <cell r="P122" t="str">
            <v/>
          </cell>
          <cell r="Q122" t="str">
            <v>総務部長</v>
          </cell>
          <cell r="R122" t="str">
            <v>矢原　洋</v>
          </cell>
          <cell r="S122" t="str">
            <v>044-276-3901</v>
          </cell>
          <cell r="T122" t="str">
            <v>h-yahara@presskogyo.co.jp</v>
          </cell>
          <cell r="U122">
            <v>2100826</v>
          </cell>
          <cell r="V122" t="str">
            <v xml:space="preserve">神奈川県川崎市川崎区塩浜１丁目1番1号 </v>
          </cell>
          <cell r="W122" t="str">
            <v>代表取締役社長</v>
          </cell>
          <cell r="X122" t="str">
            <v>真柄　秀一</v>
          </cell>
          <cell r="Y122">
            <v>40928</v>
          </cell>
          <cell r="Z122">
            <v>41729</v>
          </cell>
          <cell r="AA122" t="str">
            <v/>
          </cell>
          <cell r="AC122">
            <v>6688159000</v>
          </cell>
          <cell r="AD122">
            <v>0.16666666666666666</v>
          </cell>
          <cell r="AE122">
            <v>1114693166</v>
          </cell>
          <cell r="AF122">
            <v>40928</v>
          </cell>
          <cell r="AG122">
            <v>41729</v>
          </cell>
          <cell r="AH122" t="str">
            <v/>
          </cell>
          <cell r="AI122">
            <v>9332039000</v>
          </cell>
          <cell r="AJ122">
            <v>6688159000</v>
          </cell>
          <cell r="AK122">
            <v>0.16666666666666666</v>
          </cell>
          <cell r="AL122">
            <v>1114693000</v>
          </cell>
          <cell r="AM122">
            <v>40980</v>
          </cell>
          <cell r="AN122">
            <v>40980</v>
          </cell>
          <cell r="AO122" t="str">
            <v/>
          </cell>
          <cell r="AP122" t="str">
            <v>不要</v>
          </cell>
          <cell r="AQ122" t="str">
            <v/>
          </cell>
          <cell r="AR122" t="str">
            <v>中間</v>
          </cell>
          <cell r="AS122" t="str">
            <v>梶野</v>
          </cell>
          <cell r="AT122">
            <v>41001</v>
          </cell>
          <cell r="AU122">
            <v>41002</v>
          </cell>
          <cell r="AV122">
            <v>41003</v>
          </cell>
          <cell r="AW122" t="str">
            <v/>
          </cell>
          <cell r="AX122" t="str">
            <v/>
          </cell>
          <cell r="AY122" t="str">
            <v>神奈川県</v>
          </cell>
          <cell r="AZ122" t="str">
            <v>藤沢市</v>
          </cell>
          <cell r="BA122" t="str">
            <v>遠藤2003番地の1</v>
          </cell>
          <cell r="BB122" t="str">
            <v>栃木県</v>
          </cell>
          <cell r="BC122" t="str">
            <v>下野市</v>
          </cell>
          <cell r="BD122" t="str">
            <v>下坪山1704番地</v>
          </cell>
          <cell r="BE122" t="str">
            <v>埼玉県</v>
          </cell>
          <cell r="BF122" t="str">
            <v>川越市</v>
          </cell>
          <cell r="BG122" t="str">
            <v>石田本郷1100番地</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神奈川県藤沢市遠藤2003番地の1</v>
          </cell>
          <cell r="ET122" t="str">
            <v>栃木県下野市下坪山1704番地</v>
          </cell>
          <cell r="EU122" t="str">
            <v>埼玉県川越市石田本郷1100番地</v>
          </cell>
          <cell r="EV122" t="str">
            <v/>
          </cell>
          <cell r="EW122" t="str">
            <v/>
          </cell>
          <cell r="EX122" t="str">
            <v/>
          </cell>
          <cell r="EY122" t="str">
            <v>神奈川県藤沢市遠藤2003番地の1
栃木県下野市下坪山1704番地
埼玉県川越市石田本郷1100番地</v>
          </cell>
          <cell r="EZ122" t="str">
            <v>なし</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2 自動車の中核部品またはその材料</v>
          </cell>
          <cell r="I123" t="str">
            <v>駆動系部品又はその材料</v>
          </cell>
          <cell r="J123" t="str">
            <v>大企業</v>
          </cell>
          <cell r="K123" t="str">
            <v>中間</v>
          </cell>
          <cell r="L123" t="str">
            <v>梶野</v>
          </cell>
          <cell r="M123" t="str">
            <v>鉄鋼課</v>
          </cell>
          <cell r="N123" t="str">
            <v>東北</v>
          </cell>
          <cell r="O123" t="str">
            <v>Ｊ Ｆ Ｅ 条鋼株式会社</v>
          </cell>
          <cell r="P123" t="str">
            <v/>
          </cell>
          <cell r="Q123" t="str">
            <v>企画部長</v>
          </cell>
          <cell r="R123" t="str">
            <v>奥田　昌吾</v>
          </cell>
          <cell r="S123" t="str">
            <v>03-6381-5631</v>
          </cell>
          <cell r="T123" t="str">
            <v>syougo-okuda@jfe-bs.co.jp</v>
          </cell>
          <cell r="U123">
            <v>1050004</v>
          </cell>
          <cell r="V123" t="str">
            <v xml:space="preserve">東京都港区新橋5-11-3 </v>
          </cell>
          <cell r="W123" t="str">
            <v>代表取締役社長</v>
          </cell>
          <cell r="X123" t="str">
            <v>日野　光興</v>
          </cell>
          <cell r="Y123" t="str">
            <v>交付決定日</v>
          </cell>
          <cell r="Z123">
            <v>42094</v>
          </cell>
          <cell r="AA123" t="str">
            <v>○</v>
          </cell>
          <cell r="AC123">
            <v>6564000000</v>
          </cell>
          <cell r="AD123">
            <v>0.33333333333333331</v>
          </cell>
          <cell r="AE123">
            <v>2188000000</v>
          </cell>
          <cell r="AF123" t="str">
            <v>交付決定日</v>
          </cell>
          <cell r="AG123">
            <v>42094</v>
          </cell>
          <cell r="AH123" t="str">
            <v>○</v>
          </cell>
          <cell r="AI123">
            <v>7317000000</v>
          </cell>
          <cell r="AJ123">
            <v>6564000000</v>
          </cell>
          <cell r="AK123">
            <v>0.33333333333333331</v>
          </cell>
          <cell r="AL123">
            <v>2188000000</v>
          </cell>
          <cell r="AM123">
            <v>40960</v>
          </cell>
          <cell r="AN123">
            <v>40960</v>
          </cell>
          <cell r="AO123" t="str">
            <v/>
          </cell>
          <cell r="AP123" t="str">
            <v>不要</v>
          </cell>
          <cell r="AQ123" t="str">
            <v>事業完了日が27年3月末
→理由書を受領済み（METI未確認？）</v>
          </cell>
          <cell r="AR123" t="str">
            <v>中間</v>
          </cell>
          <cell r="AS123" t="str">
            <v>梶野</v>
          </cell>
          <cell r="AT123">
            <v>40963</v>
          </cell>
          <cell r="AU123">
            <v>40966</v>
          </cell>
          <cell r="AV123">
            <v>40969</v>
          </cell>
          <cell r="AW123" t="str">
            <v/>
          </cell>
          <cell r="AX123" t="str">
            <v/>
          </cell>
          <cell r="AY123" t="str">
            <v>宮城県</v>
          </cell>
          <cell r="AZ123" t="str">
            <v>仙台市</v>
          </cell>
          <cell r="BA123" t="str">
            <v>宮城野区港1-6-1</v>
          </cell>
          <cell r="BC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宮城県仙台市宮城野区港1-6-1</v>
          </cell>
          <cell r="ET123" t="str">
            <v/>
          </cell>
          <cell r="EU123" t="str">
            <v/>
          </cell>
          <cell r="EV123" t="str">
            <v/>
          </cell>
          <cell r="EW123" t="str">
            <v/>
          </cell>
          <cell r="EX123" t="str">
            <v/>
          </cell>
          <cell r="EY123" t="str">
            <v>宮城県仙台市宮城野区港1-6-1</v>
          </cell>
          <cell r="EZ123" t="str">
            <v>なし</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1 グリーンイノベーション／エネルギー産業</v>
          </cell>
          <cell r="I124" t="str">
            <v>太陽電池及び他の再生可能エネルギー</v>
          </cell>
          <cell r="J124" t="str">
            <v>中小企業</v>
          </cell>
          <cell r="K124" t="str">
            <v>高本</v>
          </cell>
          <cell r="L124" t="str">
            <v>米山</v>
          </cell>
          <cell r="M124" t="str">
            <v>素形室</v>
          </cell>
          <cell r="N124" t="str">
            <v>中部</v>
          </cell>
          <cell r="O124" t="str">
            <v>株式会社 大矢鋳造所</v>
          </cell>
          <cell r="P124" t="str">
            <v>取締役</v>
          </cell>
          <cell r="Q124" t="str">
            <v>企画室長</v>
          </cell>
          <cell r="R124" t="str">
            <v>大矢　泰正</v>
          </cell>
          <cell r="S124" t="str">
            <v>052-351-7211</v>
          </cell>
          <cell r="T124" t="str">
            <v>yasumasa.oya@oyagrp.co.jp</v>
          </cell>
          <cell r="U124">
            <v>4540804</v>
          </cell>
          <cell r="V124" t="str">
            <v xml:space="preserve">愛知県名古屋市中川区月島町１１－５ </v>
          </cell>
          <cell r="W124" t="str">
            <v>取締役社長</v>
          </cell>
          <cell r="X124" t="str">
            <v>大矢　正明</v>
          </cell>
          <cell r="Y124" t="str">
            <v/>
          </cell>
          <cell r="Z124" t="str">
            <v/>
          </cell>
          <cell r="AA124" t="str">
            <v/>
          </cell>
          <cell r="AC124">
            <v>100000000</v>
          </cell>
          <cell r="AD124">
            <v>0.25</v>
          </cell>
          <cell r="AE124">
            <v>25000000</v>
          </cell>
          <cell r="AF124" t="str">
            <v>交付決定日</v>
          </cell>
          <cell r="AG124">
            <v>41729</v>
          </cell>
          <cell r="AH124" t="str">
            <v/>
          </cell>
          <cell r="AI124">
            <v>280000000</v>
          </cell>
          <cell r="AJ124">
            <v>100000000</v>
          </cell>
          <cell r="AK124">
            <v>0.25</v>
          </cell>
          <cell r="AL124">
            <v>25000000</v>
          </cell>
          <cell r="AM124">
            <v>41024</v>
          </cell>
          <cell r="AN124">
            <v>41023</v>
          </cell>
          <cell r="AO124" t="str">
            <v/>
          </cell>
          <cell r="AP124" t="str">
            <v>不要</v>
          </cell>
          <cell r="AQ124" t="str">
            <v/>
          </cell>
          <cell r="AR124" t="str">
            <v>高本</v>
          </cell>
          <cell r="AS124" t="str">
            <v>米山</v>
          </cell>
          <cell r="AT124">
            <v>41043</v>
          </cell>
          <cell r="AU124">
            <v>41044</v>
          </cell>
          <cell r="AV124">
            <v>41044</v>
          </cell>
          <cell r="AW124" t="str">
            <v/>
          </cell>
          <cell r="AX124" t="str">
            <v/>
          </cell>
          <cell r="AY124" t="str">
            <v>愛知県</v>
          </cell>
          <cell r="AZ124" t="str">
            <v>名古屋市</v>
          </cell>
          <cell r="BA124" t="str">
            <v>中川区月島町11-5</v>
          </cell>
          <cell r="BC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愛知県名古屋市中川区月島町11-5</v>
          </cell>
          <cell r="ET124" t="str">
            <v/>
          </cell>
          <cell r="EU124" t="str">
            <v/>
          </cell>
          <cell r="EV124" t="str">
            <v/>
          </cell>
          <cell r="EW124" t="str">
            <v/>
          </cell>
          <cell r="EX124" t="str">
            <v/>
          </cell>
          <cell r="EY124" t="str">
            <v>愛知県名古屋市中川区月島町11-5</v>
          </cell>
          <cell r="EZ124" t="str">
            <v>なし</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2 ライフイノベーション</v>
          </cell>
          <cell r="I125" t="str">
            <v>医薬品</v>
          </cell>
          <cell r="J125" t="str">
            <v>中小企業</v>
          </cell>
          <cell r="K125" t="str">
            <v>宮田</v>
          </cell>
          <cell r="L125" t="str">
            <v>米山</v>
          </cell>
          <cell r="M125" t="str">
            <v/>
          </cell>
          <cell r="N125" t="str">
            <v>関東</v>
          </cell>
          <cell r="O125" t="str">
            <v>株式会社シノテスト</v>
          </cell>
          <cell r="P125" t="str">
            <v>常務取締役</v>
          </cell>
          <cell r="Q125" t="str">
            <v>生産部門長</v>
          </cell>
          <cell r="R125" t="str">
            <v>内藤　正宏</v>
          </cell>
          <cell r="S125" t="str">
            <v>042-753-1279</v>
          </cell>
          <cell r="T125" t="str">
            <v>masahiro.naito@shino-test.co.jp</v>
          </cell>
          <cell r="U125">
            <v>2520331</v>
          </cell>
          <cell r="V125" t="str">
            <v xml:space="preserve">神奈川県相模原市南区大野台4-1-93 </v>
          </cell>
          <cell r="W125" t="str">
            <v>代表取締役</v>
          </cell>
          <cell r="X125" t="str">
            <v>塚田　聡</v>
          </cell>
          <cell r="Y125" t="str">
            <v/>
          </cell>
          <cell r="Z125" t="str">
            <v/>
          </cell>
          <cell r="AA125" t="str">
            <v/>
          </cell>
          <cell r="AC125">
            <v>60000000</v>
          </cell>
          <cell r="AD125">
            <v>0.25</v>
          </cell>
          <cell r="AE125">
            <v>15000000</v>
          </cell>
          <cell r="AF125" t="str">
            <v/>
          </cell>
          <cell r="AG125" t="str">
            <v/>
          </cell>
          <cell r="AH125" t="str">
            <v/>
          </cell>
          <cell r="AI125" t="str">
            <v/>
          </cell>
          <cell r="AJ125" t="str">
            <v/>
          </cell>
          <cell r="AK125">
            <v>0.25</v>
          </cell>
          <cell r="AL125" t="str">
            <v/>
          </cell>
          <cell r="AM125" t="str">
            <v/>
          </cell>
          <cell r="AN125">
            <v>41080</v>
          </cell>
          <cell r="AO125" t="str">
            <v/>
          </cell>
          <cell r="AP125" t="str">
            <v>要</v>
          </cell>
          <cell r="AQ125" t="str">
            <v>設備の調達先が倒産。別の調達先に再見積もり中のため、事業開始は9月になりそう。</v>
          </cell>
          <cell r="AR125" t="str">
            <v>宮田</v>
          </cell>
          <cell r="AS125" t="str">
            <v/>
          </cell>
          <cell r="AT125" t="str">
            <v/>
          </cell>
          <cell r="AU125" t="str">
            <v/>
          </cell>
          <cell r="AV125" t="str">
            <v/>
          </cell>
          <cell r="AW125" t="str">
            <v/>
          </cell>
          <cell r="AX125" t="str">
            <v/>
          </cell>
          <cell r="AY125" t="str">
            <v>神奈川県</v>
          </cell>
          <cell r="AZ125" t="str">
            <v>相模原市</v>
          </cell>
          <cell r="BA125" t="str">
            <v>南区大野台4丁目1番地93</v>
          </cell>
          <cell r="BC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神奈川県相模原市南区大野台4丁目1番地93</v>
          </cell>
          <cell r="ET125" t="str">
            <v/>
          </cell>
          <cell r="EU125" t="str">
            <v/>
          </cell>
          <cell r="EV125" t="str">
            <v/>
          </cell>
          <cell r="EW125" t="str">
            <v/>
          </cell>
          <cell r="EX125" t="str">
            <v/>
          </cell>
          <cell r="EY125" t="str">
            <v>神奈川県相模原市南区大野台4丁目1番地93</v>
          </cell>
          <cell r="EZ125" t="str">
            <v>なし</v>
          </cell>
        </row>
        <row r="126">
          <cell r="A126" t="str">
            <v>2510000</v>
          </cell>
          <cell r="B126">
            <v>251</v>
          </cell>
          <cell r="C126">
            <v>0</v>
          </cell>
          <cell r="D126" t="str">
            <v>B</v>
          </cell>
          <cell r="E126" t="str">
            <v>一次</v>
          </cell>
          <cell r="F126" t="str">
            <v>株式会社ダイセル</v>
          </cell>
          <cell r="G126" t="str">
            <v>ナノダイヤモンド生産設備設置</v>
          </cell>
          <cell r="H126" t="str">
            <v>3 その他先端分野</v>
          </cell>
          <cell r="I126" t="str">
            <v>ナノテク</v>
          </cell>
          <cell r="J126" t="str">
            <v>大企業</v>
          </cell>
          <cell r="K126" t="str">
            <v>宮田</v>
          </cell>
          <cell r="L126" t="str">
            <v>米山</v>
          </cell>
          <cell r="M126" t="str">
            <v>化学課</v>
          </cell>
          <cell r="N126" t="str">
            <v/>
          </cell>
          <cell r="O126" t="str">
            <v>株式会社ダイセル</v>
          </cell>
          <cell r="P126" t="str">
            <v>新事業企画開発室</v>
          </cell>
          <cell r="Q126" t="str">
            <v>主席部員</v>
          </cell>
          <cell r="R126" t="str">
            <v>川崎 本博</v>
          </cell>
          <cell r="S126" t="str">
            <v>03-6711-8152</v>
          </cell>
          <cell r="T126" t="str">
            <v>mt_kawasaki@jp.daicel.com</v>
          </cell>
          <cell r="U126">
            <v>1088230</v>
          </cell>
          <cell r="V126" t="str">
            <v>東京都港区港南2-18-1 JR品川イーストビル</v>
          </cell>
          <cell r="W126" t="str">
            <v>代表取締役社長</v>
          </cell>
          <cell r="X126" t="str">
            <v>札場　操</v>
          </cell>
          <cell r="Y126">
            <v>40991</v>
          </cell>
          <cell r="Z126">
            <v>41820</v>
          </cell>
          <cell r="AA126" t="str">
            <v>○</v>
          </cell>
          <cell r="AC126">
            <v>237300000</v>
          </cell>
          <cell r="AD126">
            <v>0.16666666666666666</v>
          </cell>
          <cell r="AE126">
            <v>39550000</v>
          </cell>
          <cell r="AF126">
            <v>40991</v>
          </cell>
          <cell r="AG126">
            <v>41820</v>
          </cell>
          <cell r="AH126" t="str">
            <v>○</v>
          </cell>
          <cell r="AI126">
            <v>490000000</v>
          </cell>
          <cell r="AJ126">
            <v>237300000</v>
          </cell>
          <cell r="AK126">
            <v>0.16666666666666666</v>
          </cell>
          <cell r="AL126">
            <v>39549998</v>
          </cell>
          <cell r="AM126">
            <v>40975</v>
          </cell>
          <cell r="AN126">
            <v>40976</v>
          </cell>
          <cell r="AO126" t="str">
            <v/>
          </cell>
          <cell r="AP126" t="str">
            <v>不要</v>
          </cell>
          <cell r="AQ126" t="str">
            <v>事業完了日が26年6月末→理由書を受領済み（METI未確認？）</v>
          </cell>
          <cell r="AR126" t="str">
            <v>宮田</v>
          </cell>
          <cell r="AS126" t="str">
            <v>米山</v>
          </cell>
          <cell r="AT126">
            <v>40990</v>
          </cell>
          <cell r="AU126">
            <v>40991</v>
          </cell>
          <cell r="AV126">
            <v>40994</v>
          </cell>
          <cell r="AW126" t="str">
            <v/>
          </cell>
          <cell r="AX126" t="str">
            <v/>
          </cell>
          <cell r="AY126" t="str">
            <v>兵庫県</v>
          </cell>
          <cell r="AZ126" t="str">
            <v>たつの市</v>
          </cell>
          <cell r="BA126" t="str">
            <v>揖保川町馬場805</v>
          </cell>
          <cell r="BB126" t="str">
            <v>新潟県</v>
          </cell>
          <cell r="BC126" t="str">
            <v>妙高市</v>
          </cell>
          <cell r="BD126" t="str">
            <v>新工町1-1</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兵庫県たつの市揖保川町馬場805</v>
          </cell>
          <cell r="ET126" t="str">
            <v>新潟県妙高市新工町1-1</v>
          </cell>
          <cell r="EU126" t="str">
            <v/>
          </cell>
          <cell r="EV126" t="str">
            <v/>
          </cell>
          <cell r="EW126" t="str">
            <v/>
          </cell>
          <cell r="EX126" t="str">
            <v/>
          </cell>
          <cell r="EY126" t="str">
            <v>兵庫県たつの市揖保川町馬場805
新潟県妙高市新工町1-1</v>
          </cell>
          <cell r="EZ126" t="str">
            <v>なし</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1 グリーンイノベーション／エネルギー産業</v>
          </cell>
          <cell r="I127" t="str">
            <v>蓄電地又はその部品</v>
          </cell>
          <cell r="J127" t="str">
            <v>大企業</v>
          </cell>
          <cell r="K127" t="str">
            <v>高本</v>
          </cell>
          <cell r="L127" t="str">
            <v>米山</v>
          </cell>
          <cell r="M127" t="str">
            <v>自動車課</v>
          </cell>
          <cell r="N127" t="str">
            <v>近畿</v>
          </cell>
          <cell r="O127" t="str">
            <v>株式会社ブルーエナジー</v>
          </cell>
          <cell r="P127" t="str">
            <v>事業管理部</v>
          </cell>
          <cell r="Q127" t="str">
            <v>担当部長</v>
          </cell>
          <cell r="R127" t="str">
            <v>樋口 健志</v>
          </cell>
          <cell r="S127" t="str">
            <v>0773-27-4160</v>
          </cell>
          <cell r="T127" t="str">
            <v>kenji.higuchi@jp.gs-yuasa.com</v>
          </cell>
          <cell r="U127">
            <v>6200853</v>
          </cell>
          <cell r="V127" t="str">
            <v xml:space="preserve">京都府福知山市長田野町1-37 </v>
          </cell>
          <cell r="W127" t="str">
            <v>代表取締役社長</v>
          </cell>
          <cell r="X127" t="str">
            <v>沢田　勝</v>
          </cell>
          <cell r="Y127" t="str">
            <v/>
          </cell>
          <cell r="Z127" t="str">
            <v/>
          </cell>
          <cell r="AA127" t="str">
            <v/>
          </cell>
          <cell r="AC127">
            <v>6630000000</v>
          </cell>
          <cell r="AD127">
            <v>0.16666666666666666</v>
          </cell>
          <cell r="AE127">
            <v>1105000000</v>
          </cell>
          <cell r="AF127" t="str">
            <v/>
          </cell>
          <cell r="AG127" t="str">
            <v/>
          </cell>
          <cell r="AH127" t="str">
            <v/>
          </cell>
          <cell r="AI127" t="str">
            <v/>
          </cell>
          <cell r="AJ127" t="str">
            <v/>
          </cell>
          <cell r="AK127">
            <v>0.16666666666666666</v>
          </cell>
          <cell r="AL127" t="str">
            <v/>
          </cell>
          <cell r="AM127" t="str">
            <v/>
          </cell>
          <cell r="AN127" t="str">
            <v/>
          </cell>
          <cell r="AO127" t="str">
            <v/>
          </cell>
          <cell r="AP127" t="str">
            <v/>
          </cell>
          <cell r="AQ127"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R127" t="str">
            <v/>
          </cell>
          <cell r="AS127" t="str">
            <v/>
          </cell>
          <cell r="AT127" t="str">
            <v/>
          </cell>
          <cell r="AU127" t="str">
            <v/>
          </cell>
          <cell r="AV127" t="str">
            <v/>
          </cell>
          <cell r="AW127" t="str">
            <v/>
          </cell>
          <cell r="AX127" t="str">
            <v/>
          </cell>
          <cell r="AY127" t="str">
            <v>京都府</v>
          </cell>
          <cell r="AZ127" t="str">
            <v>福知山市</v>
          </cell>
          <cell r="BA127" t="str">
            <v>長田野町1-37</v>
          </cell>
          <cell r="BC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京都府福知山市長田野町1-37</v>
          </cell>
          <cell r="ET127" t="str">
            <v/>
          </cell>
          <cell r="EU127" t="str">
            <v/>
          </cell>
          <cell r="EV127" t="str">
            <v/>
          </cell>
          <cell r="EW127" t="str">
            <v/>
          </cell>
          <cell r="EX127" t="str">
            <v/>
          </cell>
          <cell r="EY127" t="str">
            <v>京都府福知山市長田野町1-37</v>
          </cell>
          <cell r="EZ127" t="str">
            <v>なし</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2 ライフイノベーション</v>
          </cell>
          <cell r="I128" t="str">
            <v>その他バイオ製品</v>
          </cell>
          <cell r="J128" t="str">
            <v>中小企業</v>
          </cell>
          <cell r="K128" t="str">
            <v>宮田</v>
          </cell>
          <cell r="L128" t="str">
            <v>米山</v>
          </cell>
          <cell r="M128" t="str">
            <v/>
          </cell>
          <cell r="N128" t="str">
            <v>関東</v>
          </cell>
          <cell r="O128" t="str">
            <v>株式会社マルヨシ</v>
          </cell>
          <cell r="P128" t="str">
            <v/>
          </cell>
          <cell r="Q128" t="str">
            <v>専務取締役</v>
          </cell>
          <cell r="R128" t="str">
            <v>小林　正典</v>
          </cell>
          <cell r="S128" t="str">
            <v>054-624-2132</v>
          </cell>
          <cell r="T128" t="str">
            <v>maruyoshi@marute-g.co.jp</v>
          </cell>
          <cell r="U128">
            <v>4250065</v>
          </cell>
          <cell r="V128" t="str">
            <v xml:space="preserve">静岡県焼津市惣右衛門1280-3 </v>
          </cell>
          <cell r="W128" t="str">
            <v>代表取締役社長</v>
          </cell>
          <cell r="X128" t="str">
            <v>小林　義信</v>
          </cell>
          <cell r="Y128">
            <v>40969</v>
          </cell>
          <cell r="Z128">
            <v>41152</v>
          </cell>
          <cell r="AA128" t="str">
            <v/>
          </cell>
          <cell r="AC128">
            <v>73100000</v>
          </cell>
          <cell r="AD128">
            <v>0.25</v>
          </cell>
          <cell r="AE128">
            <v>18275000</v>
          </cell>
          <cell r="AF128">
            <v>40969</v>
          </cell>
          <cell r="AG128">
            <v>41152</v>
          </cell>
          <cell r="AH128" t="str">
            <v/>
          </cell>
          <cell r="AI128">
            <v>448100000</v>
          </cell>
          <cell r="AJ128">
            <v>73100000</v>
          </cell>
          <cell r="AK128">
            <v>0.25</v>
          </cell>
          <cell r="AL128">
            <v>18275000</v>
          </cell>
          <cell r="AM128">
            <v>40952</v>
          </cell>
          <cell r="AN128">
            <v>40967</v>
          </cell>
          <cell r="AO128">
            <v>40970</v>
          </cell>
          <cell r="AP128" t="str">
            <v>不要</v>
          </cell>
          <cell r="AQ128" t="str">
            <v>H20年度の営業利益赤字のはず（申請書では黒字になっているが、財務諸表を確認すると赤字）</v>
          </cell>
          <cell r="AR128" t="str">
            <v>米山</v>
          </cell>
          <cell r="AS128" t="str">
            <v>宮田</v>
          </cell>
          <cell r="AT128">
            <v>40974</v>
          </cell>
          <cell r="AU128">
            <v>40975</v>
          </cell>
          <cell r="AV128">
            <v>40976</v>
          </cell>
          <cell r="AW128" t="str">
            <v/>
          </cell>
          <cell r="AX128" t="str">
            <v/>
          </cell>
          <cell r="AY128" t="str">
            <v>静岡県</v>
          </cell>
          <cell r="AZ128" t="str">
            <v>焼津市</v>
          </cell>
          <cell r="BA128" t="str">
            <v>田尻1855-27</v>
          </cell>
          <cell r="BC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静岡県焼津市田尻1855-27</v>
          </cell>
          <cell r="ET128" t="str">
            <v/>
          </cell>
          <cell r="EU128" t="str">
            <v/>
          </cell>
          <cell r="EV128" t="str">
            <v/>
          </cell>
          <cell r="EW128" t="str">
            <v/>
          </cell>
          <cell r="EX128" t="str">
            <v/>
          </cell>
          <cell r="EY128" t="str">
            <v>静岡県焼津市田尻1855-27</v>
          </cell>
          <cell r="EZ128" t="str">
            <v>なし</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1 グリーンイノベーション／エネルギー産業</v>
          </cell>
          <cell r="I129" t="str">
            <v>太陽電池及び他の再生可能エネルギー</v>
          </cell>
          <cell r="J129" t="str">
            <v>大企業</v>
          </cell>
          <cell r="K129" t="str">
            <v>高本</v>
          </cell>
          <cell r="L129" t="str">
            <v>宮田</v>
          </cell>
          <cell r="M129" t="str">
            <v>化学課</v>
          </cell>
          <cell r="N129" t="str">
            <v>中国</v>
          </cell>
          <cell r="O129" t="str">
            <v>山口ﾘｷｯﾄﾞﾊｲﾄﾞﾛｼﾞｪﾝ株式会社</v>
          </cell>
          <cell r="P129" t="str">
            <v/>
          </cell>
          <cell r="Q129" t="str">
            <v>取締役</v>
          </cell>
          <cell r="R129" t="str">
            <v>上田　恭久</v>
          </cell>
          <cell r="S129" t="str">
            <v>06-7637-3002</v>
          </cell>
          <cell r="T129" t="str">
            <v>yasuhisa@iwatani.co.jp</v>
          </cell>
          <cell r="U129">
            <v>5390000</v>
          </cell>
          <cell r="V129" t="str">
            <v xml:space="preserve">大阪府大阪市中央区３－６－４ </v>
          </cell>
          <cell r="W129" t="str">
            <v>代表取締役社長</v>
          </cell>
          <cell r="X129" t="str">
            <v>上羽　尚登</v>
          </cell>
          <cell r="Y129">
            <v>40969</v>
          </cell>
          <cell r="Z129">
            <v>41333</v>
          </cell>
          <cell r="AA129" t="str">
            <v/>
          </cell>
          <cell r="AC129">
            <v>3100000000</v>
          </cell>
          <cell r="AD129">
            <v>0.16666666666666666</v>
          </cell>
          <cell r="AE129">
            <v>516666666</v>
          </cell>
          <cell r="AF129">
            <v>40969</v>
          </cell>
          <cell r="AG129">
            <v>41333</v>
          </cell>
          <cell r="AH129" t="str">
            <v/>
          </cell>
          <cell r="AI129">
            <v>3300000000</v>
          </cell>
          <cell r="AJ129">
            <v>3100000000</v>
          </cell>
          <cell r="AK129">
            <v>0.16666666666666666</v>
          </cell>
          <cell r="AL129">
            <v>516666666</v>
          </cell>
          <cell r="AM129">
            <v>40966</v>
          </cell>
          <cell r="AN129">
            <v>40968</v>
          </cell>
          <cell r="AO129" t="str">
            <v/>
          </cell>
          <cell r="AP129" t="str">
            <v>不要</v>
          </cell>
          <cell r="AQ129" t="str">
            <v>H23年11月創立のため過去の財務実績がないが、H23年度見込みが赤字であり、かつ事業実施に当たっても借り入れで実施することを考慮し、収益納付は不要と判断（METI産政局と相談済み）</v>
          </cell>
          <cell r="AR129" t="str">
            <v>高本</v>
          </cell>
          <cell r="AS129" t="str">
            <v>宮田</v>
          </cell>
          <cell r="AT129">
            <v>40977</v>
          </cell>
          <cell r="AU129">
            <v>40980</v>
          </cell>
          <cell r="AV129">
            <v>40983</v>
          </cell>
          <cell r="AW129" t="str">
            <v/>
          </cell>
          <cell r="AX129" t="str">
            <v/>
          </cell>
          <cell r="AY129" t="str">
            <v>山口県</v>
          </cell>
          <cell r="AZ129" t="str">
            <v>周南市</v>
          </cell>
          <cell r="BA129" t="str">
            <v>御影町1-1</v>
          </cell>
          <cell r="BC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山口県周南市御影町1-1</v>
          </cell>
          <cell r="ET129" t="str">
            <v/>
          </cell>
          <cell r="EU129" t="str">
            <v/>
          </cell>
          <cell r="EV129" t="str">
            <v/>
          </cell>
          <cell r="EW129" t="str">
            <v/>
          </cell>
          <cell r="EX129" t="str">
            <v/>
          </cell>
          <cell r="EY129" t="str">
            <v>山口県周南市御影町1-1</v>
          </cell>
          <cell r="EZ129" t="str">
            <v>なし</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4 金属加工製品</v>
          </cell>
          <cell r="I130" t="str">
            <v>省レアアース・代レアアース製品</v>
          </cell>
          <cell r="J130" t="str">
            <v>大企業</v>
          </cell>
          <cell r="K130" t="str">
            <v>栗生澤</v>
          </cell>
          <cell r="L130" t="str">
            <v>中田</v>
          </cell>
          <cell r="M130" t="str">
            <v>非鉄課</v>
          </cell>
          <cell r="N130" t="str">
            <v>関東</v>
          </cell>
          <cell r="O130" t="str">
            <v>昭和電工株式会社</v>
          </cell>
          <cell r="P130" t="str">
            <v>レアアース事業部 生産･技術統括部</v>
          </cell>
          <cell r="Q130" t="str">
            <v>技術グループリーダー</v>
          </cell>
          <cell r="R130" t="str">
            <v>長谷川 寛</v>
          </cell>
          <cell r="S130" t="str">
            <v>0494-23-6114</v>
          </cell>
          <cell r="T130" t="str">
            <v>Hiroshi_Hasegawa@sdk.co.jp</v>
          </cell>
          <cell r="U130">
            <v>3691871</v>
          </cell>
          <cell r="V130" t="str">
            <v xml:space="preserve">埼玉県秩父市下影森１ ５ ０ ５ </v>
          </cell>
          <cell r="W130" t="str">
            <v>代表取締役社長</v>
          </cell>
          <cell r="X130" t="str">
            <v>市川 秀夫</v>
          </cell>
          <cell r="Y130">
            <v>40978</v>
          </cell>
          <cell r="Z130">
            <v>41364</v>
          </cell>
          <cell r="AA130" t="str">
            <v/>
          </cell>
          <cell r="AC130">
            <v>101000000</v>
          </cell>
          <cell r="AD130">
            <v>0.16666666666666666</v>
          </cell>
          <cell r="AE130">
            <v>16833333</v>
          </cell>
          <cell r="AF130">
            <v>40978</v>
          </cell>
          <cell r="AG130">
            <v>41364</v>
          </cell>
          <cell r="AH130" t="str">
            <v/>
          </cell>
          <cell r="AI130">
            <v>101000000</v>
          </cell>
          <cell r="AJ130">
            <v>101000000</v>
          </cell>
          <cell r="AK130">
            <v>0.16666666666666666</v>
          </cell>
          <cell r="AL130">
            <v>16833333</v>
          </cell>
          <cell r="AM130">
            <v>40970</v>
          </cell>
          <cell r="AN130">
            <v>40968</v>
          </cell>
          <cell r="AO130" t="str">
            <v>到着</v>
          </cell>
          <cell r="AP130" t="str">
            <v>不要</v>
          </cell>
          <cell r="AQ130" t="str">
            <v/>
          </cell>
          <cell r="AR130" t="str">
            <v>栗生澤</v>
          </cell>
          <cell r="AS130" t="str">
            <v>中田</v>
          </cell>
          <cell r="AT130">
            <v>40977</v>
          </cell>
          <cell r="AU130">
            <v>40980</v>
          </cell>
          <cell r="AV130">
            <v>40983</v>
          </cell>
          <cell r="AW130" t="str">
            <v/>
          </cell>
          <cell r="AX130" t="str">
            <v/>
          </cell>
          <cell r="AY130" t="str">
            <v>埼玉県</v>
          </cell>
          <cell r="AZ130" t="str">
            <v>秩父市</v>
          </cell>
          <cell r="BA130" t="str">
            <v>下影森1505</v>
          </cell>
          <cell r="BC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埼玉県秩父市下影森1505</v>
          </cell>
          <cell r="ET130" t="str">
            <v/>
          </cell>
          <cell r="EU130" t="str">
            <v/>
          </cell>
          <cell r="EV130" t="str">
            <v/>
          </cell>
          <cell r="EW130" t="str">
            <v/>
          </cell>
          <cell r="EX130" t="str">
            <v/>
          </cell>
          <cell r="EY130" t="str">
            <v>埼玉県秩父市下影森1505</v>
          </cell>
          <cell r="EZ130" t="str">
            <v>なし</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2 ライフイノベーション</v>
          </cell>
          <cell r="I131" t="str">
            <v>医薬品</v>
          </cell>
          <cell r="J131" t="str">
            <v>中小企業</v>
          </cell>
          <cell r="K131" t="str">
            <v>宮田</v>
          </cell>
          <cell r="L131" t="str">
            <v>米山</v>
          </cell>
          <cell r="M131" t="str">
            <v/>
          </cell>
          <cell r="N131" t="str">
            <v>中部</v>
          </cell>
          <cell r="O131" t="str">
            <v>株式会社UNIGEN</v>
          </cell>
          <cell r="P131" t="str">
            <v>管理部</v>
          </cell>
          <cell r="Q131" t="str">
            <v>ユニットリーダー</v>
          </cell>
          <cell r="R131" t="str">
            <v>茂木　浩</v>
          </cell>
          <cell r="S131" t="str">
            <v>018-892-6880</v>
          </cell>
          <cell r="T131" t="str">
            <v>hiroshi_motegi@unigen-bio.com</v>
          </cell>
          <cell r="U131">
            <v>101415</v>
          </cell>
          <cell r="V131" t="str">
            <v xml:space="preserve">秋田県秋田市御所野湯本4－2－3 </v>
          </cell>
          <cell r="W131" t="str">
            <v>代表取締役社長</v>
          </cell>
          <cell r="X131" t="str">
            <v>天辻 康夫</v>
          </cell>
          <cell r="Y131">
            <v>40969</v>
          </cell>
          <cell r="Z131">
            <v>41364</v>
          </cell>
          <cell r="AA131" t="str">
            <v/>
          </cell>
          <cell r="AC131">
            <v>11246347000</v>
          </cell>
          <cell r="AD131">
            <v>0.25</v>
          </cell>
          <cell r="AE131">
            <v>2811586750</v>
          </cell>
          <cell r="AF131">
            <v>40969</v>
          </cell>
          <cell r="AG131">
            <v>41364</v>
          </cell>
          <cell r="AH131" t="str">
            <v/>
          </cell>
          <cell r="AI131">
            <v>14520938000</v>
          </cell>
          <cell r="AJ131">
            <v>11246347000</v>
          </cell>
          <cell r="AK131">
            <v>0.25</v>
          </cell>
          <cell r="AL131">
            <v>2811586750</v>
          </cell>
          <cell r="AM131">
            <v>40952</v>
          </cell>
          <cell r="AN131">
            <v>40952</v>
          </cell>
          <cell r="AO131" t="str">
            <v/>
          </cell>
          <cell r="AP131" t="str">
            <v>不要</v>
          </cell>
          <cell r="AQ131" t="str">
            <v/>
          </cell>
          <cell r="AR131" t="str">
            <v>宮田</v>
          </cell>
          <cell r="AS131" t="str">
            <v>米山</v>
          </cell>
          <cell r="AT131">
            <v>40960</v>
          </cell>
          <cell r="AU131">
            <v>40961</v>
          </cell>
          <cell r="AV131">
            <v>40969</v>
          </cell>
          <cell r="AW131" t="str">
            <v/>
          </cell>
          <cell r="AX131" t="str">
            <v/>
          </cell>
          <cell r="AY131" t="str">
            <v>岐阜県</v>
          </cell>
          <cell r="AZ131" t="str">
            <v>揖斐郡</v>
          </cell>
          <cell r="BA131" t="str">
            <v>池田町宮地字上粕子11番</v>
          </cell>
          <cell r="BC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岐阜県揖斐郡池田町宮地字上粕子11番</v>
          </cell>
          <cell r="ET131" t="str">
            <v/>
          </cell>
          <cell r="EU131" t="str">
            <v/>
          </cell>
          <cell r="EV131" t="str">
            <v/>
          </cell>
          <cell r="EW131" t="str">
            <v/>
          </cell>
          <cell r="EX131" t="str">
            <v/>
          </cell>
          <cell r="EY131" t="str">
            <v>岐阜県揖斐郡池田町宮地字上粕子11番</v>
          </cell>
          <cell r="EZ131" t="str">
            <v>なし</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6 その他</v>
          </cell>
          <cell r="I132" t="str">
            <v>紙関連製品</v>
          </cell>
          <cell r="J132" t="str">
            <v>大企業</v>
          </cell>
          <cell r="K132" t="str">
            <v>中田</v>
          </cell>
          <cell r="L132" t="str">
            <v>栗生澤</v>
          </cell>
          <cell r="M132" t="str">
            <v>紙業課</v>
          </cell>
          <cell r="N132" t="str">
            <v>九州</v>
          </cell>
          <cell r="O132" t="str">
            <v>日本製紙株式会社</v>
          </cell>
          <cell r="P132" t="str">
            <v>技術本部生産部</v>
          </cell>
          <cell r="Q132" t="str">
            <v>主席技術調査役</v>
          </cell>
          <cell r="R132" t="str">
            <v>浅野　康雄</v>
          </cell>
          <cell r="S132" t="str">
            <v>03-6665-1547</v>
          </cell>
          <cell r="T132" t="str">
            <v>0910308@np-g.com</v>
          </cell>
          <cell r="U132">
            <v>1000003</v>
          </cell>
          <cell r="V132" t="str">
            <v xml:space="preserve">東京都千代田区一ツ橋一丁目２番２号 </v>
          </cell>
          <cell r="W132" t="str">
            <v>代表取締役社長</v>
          </cell>
          <cell r="X132" t="str">
            <v>芳賀 義雄</v>
          </cell>
          <cell r="Y132" t="str">
            <v/>
          </cell>
          <cell r="Z132" t="str">
            <v/>
          </cell>
          <cell r="AA132" t="str">
            <v/>
          </cell>
          <cell r="AC132">
            <v>255100000</v>
          </cell>
          <cell r="AD132">
            <v>0.25</v>
          </cell>
          <cell r="AE132">
            <v>63775000</v>
          </cell>
          <cell r="AF132">
            <v>40912</v>
          </cell>
          <cell r="AG132">
            <v>41364</v>
          </cell>
          <cell r="AH132" t="str">
            <v/>
          </cell>
          <cell r="AI132">
            <v>375300000</v>
          </cell>
          <cell r="AJ132">
            <v>255100000</v>
          </cell>
          <cell r="AK132">
            <v>0.25</v>
          </cell>
          <cell r="AL132">
            <v>63775000</v>
          </cell>
          <cell r="AM132">
            <v>41002</v>
          </cell>
          <cell r="AN132">
            <v>41004</v>
          </cell>
          <cell r="AO132" t="str">
            <v/>
          </cell>
          <cell r="AP132" t="str">
            <v>不要</v>
          </cell>
          <cell r="AQ132" t="str">
            <v/>
          </cell>
          <cell r="AR132" t="str">
            <v>栗生澤</v>
          </cell>
          <cell r="AS132" t="str">
            <v>中田</v>
          </cell>
          <cell r="AT132">
            <v>41026</v>
          </cell>
          <cell r="AU132">
            <v>41029</v>
          </cell>
          <cell r="AV132">
            <v>41031</v>
          </cell>
          <cell r="AW132" t="str">
            <v/>
          </cell>
          <cell r="AX132" t="str">
            <v/>
          </cell>
          <cell r="AY132" t="str">
            <v>熊本県</v>
          </cell>
          <cell r="AZ132" t="str">
            <v>八代市</v>
          </cell>
          <cell r="BA132" t="str">
            <v>十条町1-1</v>
          </cell>
          <cell r="BC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熊本県八代市十条町1-1</v>
          </cell>
          <cell r="ET132" t="str">
            <v/>
          </cell>
          <cell r="EU132" t="str">
            <v/>
          </cell>
          <cell r="EV132" t="str">
            <v/>
          </cell>
          <cell r="EW132" t="str">
            <v/>
          </cell>
          <cell r="EX132" t="str">
            <v/>
          </cell>
          <cell r="EY132" t="str">
            <v>熊本県八代市十条町1-1</v>
          </cell>
          <cell r="EZ132" t="str">
            <v>なし</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2 自動車の中核部品またはその材料</v>
          </cell>
          <cell r="I133" t="str">
            <v>自動車用蓄電池又はその材料</v>
          </cell>
          <cell r="J133" t="str">
            <v>大企業</v>
          </cell>
          <cell r="K133" t="str">
            <v>中間</v>
          </cell>
          <cell r="L133" t="str">
            <v>梶野</v>
          </cell>
          <cell r="M133" t="str">
            <v>化学課</v>
          </cell>
          <cell r="N133" t="str">
            <v>中部</v>
          </cell>
          <cell r="O133" t="str">
            <v>ハマプロト株式会社</v>
          </cell>
          <cell r="P133" t="str">
            <v/>
          </cell>
          <cell r="Q133" t="str">
            <v>総務次長</v>
          </cell>
          <cell r="R133" t="str">
            <v>海野 完治</v>
          </cell>
          <cell r="S133" t="str">
            <v>0561-33-4340</v>
          </cell>
          <cell r="T133" t="str">
            <v>k-unno@kojima-tns.co.jp</v>
          </cell>
          <cell r="U133">
            <v>4700224</v>
          </cell>
          <cell r="V133" t="str">
            <v xml:space="preserve">愛知県みよし市三好町森曽１３０番地 </v>
          </cell>
          <cell r="W133" t="str">
            <v>取締役社長</v>
          </cell>
          <cell r="X133" t="str">
            <v>小島　洋一郎</v>
          </cell>
          <cell r="Y133" t="str">
            <v>交付決定日</v>
          </cell>
          <cell r="Z133">
            <v>41182</v>
          </cell>
          <cell r="AA133" t="str">
            <v/>
          </cell>
          <cell r="AC133">
            <v>191210000</v>
          </cell>
          <cell r="AD133">
            <v>0.16666666666666666</v>
          </cell>
          <cell r="AE133">
            <v>31868333</v>
          </cell>
          <cell r="AF133" t="str">
            <v>交付決定日</v>
          </cell>
          <cell r="AG133">
            <v>41182</v>
          </cell>
          <cell r="AH133" t="str">
            <v/>
          </cell>
          <cell r="AI133">
            <v>191210000</v>
          </cell>
          <cell r="AJ133">
            <v>191210000</v>
          </cell>
          <cell r="AK133">
            <v>0.16666666666666666</v>
          </cell>
          <cell r="AL133">
            <v>31850000</v>
          </cell>
          <cell r="AM133">
            <v>40988</v>
          </cell>
          <cell r="AN133">
            <v>40973</v>
          </cell>
          <cell r="AO133" t="str">
            <v/>
          </cell>
          <cell r="AP133" t="str">
            <v>不要</v>
          </cell>
          <cell r="AQ133" t="str">
            <v/>
          </cell>
          <cell r="AR133" t="str">
            <v>中間</v>
          </cell>
          <cell r="AS133" t="str">
            <v>梶野</v>
          </cell>
          <cell r="AT133">
            <v>41001</v>
          </cell>
          <cell r="AU133">
            <v>41002</v>
          </cell>
          <cell r="AV133">
            <v>41003</v>
          </cell>
          <cell r="AW133" t="str">
            <v/>
          </cell>
          <cell r="AX133" t="str">
            <v/>
          </cell>
          <cell r="AY133" t="str">
            <v>愛知県</v>
          </cell>
          <cell r="AZ133" t="str">
            <v>みよし市</v>
          </cell>
          <cell r="BA133" t="str">
            <v>福谷町四反田16-1</v>
          </cell>
          <cell r="BC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愛知県みよし市福谷町四反田16-1</v>
          </cell>
          <cell r="ET133" t="str">
            <v/>
          </cell>
          <cell r="EU133" t="str">
            <v/>
          </cell>
          <cell r="EV133" t="str">
            <v/>
          </cell>
          <cell r="EW133" t="str">
            <v/>
          </cell>
          <cell r="EX133" t="str">
            <v/>
          </cell>
          <cell r="EY133" t="str">
            <v>愛知県みよし市福谷町四反田16-1</v>
          </cell>
          <cell r="EZ133" t="str">
            <v>なし</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1 グリーンイノベーション／エネルギー産業</v>
          </cell>
          <cell r="I134" t="str">
            <v>エコカー又はその部品</v>
          </cell>
          <cell r="J134" t="str">
            <v>大企業</v>
          </cell>
          <cell r="K134" t="str">
            <v>高本</v>
          </cell>
          <cell r="L134" t="str">
            <v>宮田</v>
          </cell>
          <cell r="M134" t="str">
            <v>素形材室</v>
          </cell>
          <cell r="N134" t="str">
            <v>九州</v>
          </cell>
          <cell r="O134" t="str">
            <v>株式会社三井ハイテック</v>
          </cell>
          <cell r="P134" t="str">
            <v>管理本部 総務管理部</v>
          </cell>
          <cell r="Q134" t="str">
            <v>総務部長
総務部総務グループ長</v>
          </cell>
          <cell r="R134" t="str">
            <v>山下泰
尾園康一</v>
          </cell>
          <cell r="S134" t="str">
            <v>093-614-1111</v>
          </cell>
          <cell r="T134" t="str">
            <v>yasushi-yamashita@mitsui-high-tec.com
kouichi-ozono@mitsui-high-tec.com</v>
          </cell>
          <cell r="U134">
            <v>8070081</v>
          </cell>
          <cell r="V134" t="str">
            <v xml:space="preserve">福岡県北九州市八幡西区小嶺二丁目10番1号 </v>
          </cell>
          <cell r="W134" t="str">
            <v>代表取締役社長</v>
          </cell>
          <cell r="X134" t="str">
            <v>三井　康誠</v>
          </cell>
          <cell r="Y134" t="str">
            <v/>
          </cell>
          <cell r="Z134" t="str">
            <v/>
          </cell>
          <cell r="AA134" t="str">
            <v/>
          </cell>
          <cell r="AC134">
            <v>3590800000</v>
          </cell>
          <cell r="AD134">
            <v>0.16666666666666666</v>
          </cell>
          <cell r="AE134">
            <v>598466666</v>
          </cell>
          <cell r="AF134" t="str">
            <v/>
          </cell>
          <cell r="AG134" t="str">
            <v/>
          </cell>
          <cell r="AH134" t="str">
            <v/>
          </cell>
          <cell r="AI134" t="str">
            <v/>
          </cell>
          <cell r="AJ134" t="str">
            <v/>
          </cell>
          <cell r="AK134">
            <v>0.16666666666666666</v>
          </cell>
          <cell r="AL134" t="str">
            <v/>
          </cell>
          <cell r="AM134" t="str">
            <v/>
          </cell>
          <cell r="AN134">
            <v>41030</v>
          </cell>
          <cell r="AO134">
            <v>41030</v>
          </cell>
          <cell r="AP134" t="str">
            <v/>
          </cell>
          <cell r="AQ134" t="str">
            <v>「平成22年低炭素型雇用創出産業立地推進事業補助金」（八幡事業所）
→電話では設備は重複していないと回答</v>
          </cell>
          <cell r="AR134" t="str">
            <v>高本</v>
          </cell>
          <cell r="AS134" t="str">
            <v>宮田</v>
          </cell>
          <cell r="AT134" t="str">
            <v/>
          </cell>
          <cell r="AU134" t="str">
            <v/>
          </cell>
          <cell r="AV134" t="str">
            <v/>
          </cell>
          <cell r="AW134" t="str">
            <v/>
          </cell>
          <cell r="AX134" t="str">
            <v/>
          </cell>
          <cell r="AY134" t="str">
            <v>福岡県</v>
          </cell>
          <cell r="AZ134" t="str">
            <v>北九州市</v>
          </cell>
          <cell r="BA134" t="str">
            <v>八幡西区小嶺二丁目10番1号</v>
          </cell>
          <cell r="BC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福岡県北九州市八幡西区小嶺二丁目10番1号</v>
          </cell>
          <cell r="ET134" t="str">
            <v/>
          </cell>
          <cell r="EU134" t="str">
            <v/>
          </cell>
          <cell r="EV134" t="str">
            <v/>
          </cell>
          <cell r="EW134" t="str">
            <v/>
          </cell>
          <cell r="EX134" t="str">
            <v/>
          </cell>
          <cell r="EY134" t="str">
            <v>福岡県北九州市八幡西区小嶺二丁目10番1号</v>
          </cell>
          <cell r="EZ134" t="str">
            <v>なし</v>
          </cell>
        </row>
        <row r="135">
          <cell r="A135" t="str">
            <v>2910000</v>
          </cell>
          <cell r="B135">
            <v>291</v>
          </cell>
          <cell r="C135">
            <v>0</v>
          </cell>
          <cell r="D135" t="str">
            <v>B</v>
          </cell>
          <cell r="E135" t="str">
            <v>一次</v>
          </cell>
          <cell r="F135" t="str">
            <v>パイオニア株式会社</v>
          </cell>
          <cell r="G135" t="str">
            <v>塗布型有機ＥＬ照明事業</v>
          </cell>
          <cell r="H135" t="str">
            <v>1 グリーンイノベーション／エネルギー産業</v>
          </cell>
          <cell r="I135" t="str">
            <v>次世代照明又はその材料</v>
          </cell>
          <cell r="J135" t="str">
            <v>大企業</v>
          </cell>
          <cell r="K135" t="str">
            <v>米山</v>
          </cell>
          <cell r="L135" t="str">
            <v>高本</v>
          </cell>
          <cell r="M135" t="str">
            <v>情通課</v>
          </cell>
          <cell r="N135" t="str">
            <v>東北</v>
          </cell>
          <cell r="O135" t="str">
            <v>パイオニア株式会社</v>
          </cell>
          <cell r="P135" t="str">
            <v/>
          </cell>
          <cell r="Q135" t="str">
            <v>国家プロジェクト担当</v>
          </cell>
          <cell r="R135" t="str">
            <v>杉浦 聡</v>
          </cell>
          <cell r="S135" t="str">
            <v>044-580-1071</v>
          </cell>
          <cell r="T135" t="str">
            <v>satoshi_sugiura@post.pioneer.co.jp</v>
          </cell>
          <cell r="U135">
            <v>2120031</v>
          </cell>
          <cell r="V135" t="str">
            <v xml:space="preserve">神奈川県川崎市幸区新小倉1番1号 </v>
          </cell>
          <cell r="W135" t="str">
            <v>代表取締役社長</v>
          </cell>
          <cell r="X135" t="str">
            <v>小谷 進</v>
          </cell>
          <cell r="Y135" t="str">
            <v/>
          </cell>
          <cell r="Z135" t="str">
            <v/>
          </cell>
          <cell r="AA135" t="str">
            <v/>
          </cell>
          <cell r="AC135">
            <v>1160592940</v>
          </cell>
          <cell r="AD135">
            <v>0.33333333333333331</v>
          </cell>
          <cell r="AE135">
            <v>386864313</v>
          </cell>
          <cell r="AF135" t="str">
            <v>交付決定日</v>
          </cell>
          <cell r="AG135">
            <v>41729</v>
          </cell>
          <cell r="AH135" t="str">
            <v/>
          </cell>
          <cell r="AI135">
            <v>1866394470</v>
          </cell>
          <cell r="AJ135">
            <v>1160592940</v>
          </cell>
          <cell r="AK135">
            <v>0.33333333333333331</v>
          </cell>
          <cell r="AL135">
            <v>386864313</v>
          </cell>
          <cell r="AM135">
            <v>41074</v>
          </cell>
          <cell r="AN135">
            <v>41004</v>
          </cell>
          <cell r="AO135">
            <v>41079</v>
          </cell>
          <cell r="AP135" t="str">
            <v>不要</v>
          </cell>
          <cell r="AQ135" t="str">
            <v/>
          </cell>
          <cell r="AR135" t="str">
            <v>米山</v>
          </cell>
          <cell r="AS135" t="str">
            <v>高本</v>
          </cell>
          <cell r="AT135">
            <v>41086</v>
          </cell>
          <cell r="AU135">
            <v>41088</v>
          </cell>
          <cell r="AV135">
            <v>41088</v>
          </cell>
          <cell r="AW135" t="str">
            <v/>
          </cell>
          <cell r="AX135" t="str">
            <v/>
          </cell>
          <cell r="AY135" t="str">
            <v>山形県</v>
          </cell>
          <cell r="AZ135" t="str">
            <v>米沢市</v>
          </cell>
          <cell r="BA135" t="str">
            <v>八幡原4-3146-7</v>
          </cell>
          <cell r="BC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山形県米沢市八幡原4-3146-7</v>
          </cell>
          <cell r="ET135" t="str">
            <v/>
          </cell>
          <cell r="EU135" t="str">
            <v/>
          </cell>
          <cell r="EV135" t="str">
            <v/>
          </cell>
          <cell r="EW135" t="str">
            <v/>
          </cell>
          <cell r="EX135" t="str">
            <v/>
          </cell>
          <cell r="EY135" t="str">
            <v>山形県米沢市八幡原4-3146-7</v>
          </cell>
          <cell r="EZ135" t="str">
            <v>なし</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1 グリーンイノベーション／エネルギー産業</v>
          </cell>
          <cell r="I136" t="str">
            <v>省エネルギー型情報機器又は関連部品</v>
          </cell>
          <cell r="J136" t="str">
            <v>大企業</v>
          </cell>
          <cell r="K136" t="str">
            <v>米山</v>
          </cell>
          <cell r="L136" t="str">
            <v>高本</v>
          </cell>
          <cell r="M136" t="str">
            <v>情通課</v>
          </cell>
          <cell r="N136" t="str">
            <v>関東</v>
          </cell>
          <cell r="O136" t="str">
            <v>アルプス・グリーンデバイス株式会社</v>
          </cell>
          <cell r="P136" t="str">
            <v>経営企画部企画グループ</v>
          </cell>
          <cell r="Q136" t="str">
            <v/>
          </cell>
          <cell r="R136" t="str">
            <v>高鳥拓也</v>
          </cell>
          <cell r="S136" t="str">
            <v>03-5499-9075</v>
          </cell>
          <cell r="T136" t="str">
            <v>takuya.takatori@alpsgd.com</v>
          </cell>
          <cell r="U136">
            <v>1450067</v>
          </cell>
          <cell r="V136" t="str">
            <v xml:space="preserve">東京都大田区雪谷大塚町1番7号 </v>
          </cell>
          <cell r="W136" t="str">
            <v>代表取締役社長</v>
          </cell>
          <cell r="X136" t="str">
            <v>藤井　康裕</v>
          </cell>
          <cell r="Y136">
            <v>41000</v>
          </cell>
          <cell r="Z136">
            <v>41364</v>
          </cell>
          <cell r="AA136" t="str">
            <v/>
          </cell>
          <cell r="AC136">
            <v>319920000</v>
          </cell>
          <cell r="AD136">
            <v>0.16666666666666666</v>
          </cell>
          <cell r="AE136">
            <v>53320000</v>
          </cell>
          <cell r="AF136">
            <v>41000</v>
          </cell>
          <cell r="AG136">
            <v>41364</v>
          </cell>
          <cell r="AH136" t="str">
            <v/>
          </cell>
          <cell r="AI136">
            <v>335916000</v>
          </cell>
          <cell r="AJ136">
            <v>319920000</v>
          </cell>
          <cell r="AK136">
            <v>0.16666666666666666</v>
          </cell>
          <cell r="AL136">
            <v>53319996</v>
          </cell>
          <cell r="AM136">
            <v>40998</v>
          </cell>
          <cell r="AN136">
            <v>40980</v>
          </cell>
          <cell r="AO136">
            <v>41003</v>
          </cell>
          <cell r="AP136" t="str">
            <v>不要</v>
          </cell>
          <cell r="AQ136" t="str">
            <v/>
          </cell>
          <cell r="AR136" t="str">
            <v>米山</v>
          </cell>
          <cell r="AS136" t="str">
            <v>高本</v>
          </cell>
          <cell r="AT136">
            <v>41012</v>
          </cell>
          <cell r="AU136">
            <v>41015</v>
          </cell>
          <cell r="AV136">
            <v>41016</v>
          </cell>
          <cell r="AW136" t="str">
            <v/>
          </cell>
          <cell r="AX136" t="str">
            <v/>
          </cell>
          <cell r="AY136" t="str">
            <v>新潟県</v>
          </cell>
          <cell r="AZ136" t="str">
            <v>長岡市</v>
          </cell>
          <cell r="BA136" t="str">
            <v>東高見1-3-5</v>
          </cell>
          <cell r="BC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新潟県長岡市東高見1-3-5</v>
          </cell>
          <cell r="ET136" t="str">
            <v/>
          </cell>
          <cell r="EU136" t="str">
            <v/>
          </cell>
          <cell r="EV136" t="str">
            <v/>
          </cell>
          <cell r="EW136" t="str">
            <v/>
          </cell>
          <cell r="EX136" t="str">
            <v/>
          </cell>
          <cell r="EY136" t="str">
            <v>新潟県長岡市東高見1-3-5</v>
          </cell>
          <cell r="EZ136" t="str">
            <v>なし</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1 グリーンイノベーション／エネルギー産業</v>
          </cell>
          <cell r="I137" t="str">
            <v>省エネルギー型情報機器又は関連部品</v>
          </cell>
          <cell r="J137" t="str">
            <v>大企業</v>
          </cell>
          <cell r="K137" t="str">
            <v>米山</v>
          </cell>
          <cell r="L137" t="str">
            <v>高本</v>
          </cell>
          <cell r="M137" t="str">
            <v>情通課</v>
          </cell>
          <cell r="N137" t="str">
            <v>関東</v>
          </cell>
          <cell r="O137" t="str">
            <v>アルプス・グリーンデバイス株式会社</v>
          </cell>
          <cell r="P137" t="str">
            <v/>
          </cell>
          <cell r="Q137" t="str">
            <v/>
          </cell>
          <cell r="R137" t="str">
            <v/>
          </cell>
          <cell r="S137" t="str">
            <v/>
          </cell>
          <cell r="T137" t="str">
            <v/>
          </cell>
          <cell r="U137">
            <v>1450067</v>
          </cell>
          <cell r="V137" t="str">
            <v xml:space="preserve">東京都大田区雪谷大塚町1番7号 </v>
          </cell>
          <cell r="W137" t="str">
            <v>代表取締役社長</v>
          </cell>
          <cell r="X137" t="str">
            <v>片岡 政隆</v>
          </cell>
          <cell r="Y137">
            <v>41000</v>
          </cell>
          <cell r="Z137">
            <v>41364</v>
          </cell>
          <cell r="AA137" t="str">
            <v/>
          </cell>
          <cell r="AC137">
            <v>319920000</v>
          </cell>
          <cell r="AD137">
            <v>0.16666666666666666</v>
          </cell>
          <cell r="AE137">
            <v>53320000</v>
          </cell>
          <cell r="AF137">
            <v>41000</v>
          </cell>
          <cell r="AG137">
            <v>41364</v>
          </cell>
          <cell r="AH137" t="str">
            <v/>
          </cell>
          <cell r="AI137">
            <v>335916000</v>
          </cell>
          <cell r="AJ137">
            <v>319920000</v>
          </cell>
          <cell r="AK137">
            <v>0.16666666666666666</v>
          </cell>
          <cell r="AL137">
            <v>53319996</v>
          </cell>
          <cell r="AM137">
            <v>40998</v>
          </cell>
          <cell r="AN137">
            <v>40980</v>
          </cell>
          <cell r="AO137">
            <v>41003</v>
          </cell>
          <cell r="AP137" t="str">
            <v>不要</v>
          </cell>
          <cell r="AQ137" t="str">
            <v/>
          </cell>
          <cell r="AR137" t="str">
            <v>米山</v>
          </cell>
          <cell r="AS137" t="str">
            <v>高本</v>
          </cell>
          <cell r="AT137">
            <v>41012</v>
          </cell>
          <cell r="AU137">
            <v>41015</v>
          </cell>
          <cell r="AV137">
            <v>41016</v>
          </cell>
          <cell r="AW137" t="str">
            <v/>
          </cell>
          <cell r="AX137" t="str">
            <v/>
          </cell>
          <cell r="AY137" t="str">
            <v>新潟県</v>
          </cell>
          <cell r="AZ137" t="str">
            <v>長岡市</v>
          </cell>
          <cell r="BA137" t="str">
            <v>東高見1-3-5</v>
          </cell>
          <cell r="BC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新潟県長岡市東高見1-3-5</v>
          </cell>
          <cell r="ET137" t="str">
            <v/>
          </cell>
          <cell r="EU137" t="str">
            <v/>
          </cell>
          <cell r="EV137" t="str">
            <v/>
          </cell>
          <cell r="EW137" t="str">
            <v/>
          </cell>
          <cell r="EX137" t="str">
            <v/>
          </cell>
          <cell r="EY137" t="str">
            <v>新潟県長岡市東高見1-3-5</v>
          </cell>
          <cell r="EZ137" t="str">
            <v>なし</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1 グリーンイノベーション／エネルギー産業</v>
          </cell>
          <cell r="I138" t="str">
            <v>省エネルギー型情報機器又は関連部品</v>
          </cell>
          <cell r="J138" t="str">
            <v>大企業</v>
          </cell>
          <cell r="K138" t="str">
            <v>米山</v>
          </cell>
          <cell r="L138" t="str">
            <v>高本</v>
          </cell>
          <cell r="M138" t="str">
            <v>情通課</v>
          </cell>
          <cell r="N138" t="str">
            <v>関東</v>
          </cell>
          <cell r="O138" t="str">
            <v>アルプスファイナンスサービス株式会社</v>
          </cell>
          <cell r="P138" t="str">
            <v/>
          </cell>
          <cell r="Q138" t="str">
            <v/>
          </cell>
          <cell r="R138" t="str">
            <v/>
          </cell>
          <cell r="S138" t="str">
            <v>03-5499-4368</v>
          </cell>
          <cell r="T138" t="str">
            <v>hiroshi.nukariya@jp.alps.com</v>
          </cell>
          <cell r="U138">
            <v>1450067</v>
          </cell>
          <cell r="V138" t="str">
            <v xml:space="preserve">東京都大田区雪谷大塚町1番7号 </v>
          </cell>
          <cell r="W138" t="str">
            <v>代表取締役社長</v>
          </cell>
          <cell r="X138" t="str">
            <v>石田 隆</v>
          </cell>
          <cell r="Y138">
            <v>41000</v>
          </cell>
          <cell r="Z138">
            <v>41364</v>
          </cell>
          <cell r="AA138" t="str">
            <v/>
          </cell>
          <cell r="AC138">
            <v>319920000</v>
          </cell>
          <cell r="AD138">
            <v>0.16666666666666666</v>
          </cell>
          <cell r="AE138">
            <v>53320000</v>
          </cell>
          <cell r="AF138">
            <v>41000</v>
          </cell>
          <cell r="AG138">
            <v>41364</v>
          </cell>
          <cell r="AH138" t="str">
            <v/>
          </cell>
          <cell r="AI138">
            <v>335916000</v>
          </cell>
          <cell r="AJ138">
            <v>319920000</v>
          </cell>
          <cell r="AK138">
            <v>0.16666666666666666</v>
          </cell>
          <cell r="AL138">
            <v>53319996</v>
          </cell>
          <cell r="AM138">
            <v>40998</v>
          </cell>
          <cell r="AN138">
            <v>40980</v>
          </cell>
          <cell r="AO138">
            <v>41003</v>
          </cell>
          <cell r="AP138" t="str">
            <v>不要</v>
          </cell>
          <cell r="AQ138" t="str">
            <v/>
          </cell>
          <cell r="AR138" t="str">
            <v>米山</v>
          </cell>
          <cell r="AS138" t="str">
            <v>高本</v>
          </cell>
          <cell r="AT138">
            <v>41012</v>
          </cell>
          <cell r="AU138">
            <v>41015</v>
          </cell>
          <cell r="AV138">
            <v>41016</v>
          </cell>
          <cell r="AW138" t="str">
            <v/>
          </cell>
          <cell r="AX138" t="str">
            <v/>
          </cell>
          <cell r="AY138" t="str">
            <v>新潟県</v>
          </cell>
          <cell r="AZ138" t="str">
            <v>長岡市</v>
          </cell>
          <cell r="BA138" t="str">
            <v>東高見1-3-5</v>
          </cell>
          <cell r="BC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新潟県長岡市東高見1-3-5</v>
          </cell>
          <cell r="ET138" t="str">
            <v/>
          </cell>
          <cell r="EU138" t="str">
            <v/>
          </cell>
          <cell r="EV138" t="str">
            <v/>
          </cell>
          <cell r="EW138" t="str">
            <v/>
          </cell>
          <cell r="EX138" t="str">
            <v/>
          </cell>
          <cell r="EY138" t="str">
            <v>新潟県長岡市東高見1-3-5</v>
          </cell>
          <cell r="EZ138" t="str">
            <v>なし</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1 電子機器の中核部品またはその材料</v>
          </cell>
          <cell r="I139" t="str">
            <v>半導体又はその材料</v>
          </cell>
          <cell r="J139" t="str">
            <v>大企業</v>
          </cell>
          <cell r="K139" t="str">
            <v>中間</v>
          </cell>
          <cell r="L139" t="str">
            <v>梶野</v>
          </cell>
          <cell r="M139" t="str">
            <v>情通課</v>
          </cell>
          <cell r="N139" t="str">
            <v/>
          </cell>
          <cell r="O139" t="str">
            <v>ルネサスエレクトロニクス株式会社</v>
          </cell>
          <cell r="P139" t="str">
            <v>生産本部 生産計画統括部</v>
          </cell>
          <cell r="Q139" t="str">
            <v>副統括部長</v>
          </cell>
          <cell r="R139" t="str">
            <v>千葉 光隆</v>
          </cell>
          <cell r="S139" t="str">
            <v>03-6865-7692</v>
          </cell>
          <cell r="T139" t="str">
            <v>mitsutaka.chiba.jz@renesas.com</v>
          </cell>
          <cell r="U139">
            <v>1000004</v>
          </cell>
          <cell r="V139" t="str">
            <v>東京都千代田区大手町2-6-2 日本ビル</v>
          </cell>
          <cell r="W139" t="str">
            <v>代表取締役社長</v>
          </cell>
          <cell r="X139" t="str">
            <v>赤尾 泰</v>
          </cell>
          <cell r="Y139">
            <v>41001</v>
          </cell>
          <cell r="Z139">
            <v>41729</v>
          </cell>
          <cell r="AA139" t="str">
            <v/>
          </cell>
          <cell r="AC139">
            <v>4610361000</v>
          </cell>
          <cell r="AD139">
            <v>0.25</v>
          </cell>
          <cell r="AE139">
            <v>1152590250</v>
          </cell>
          <cell r="AF139">
            <v>41001</v>
          </cell>
          <cell r="AG139">
            <v>41729</v>
          </cell>
          <cell r="AH139" t="str">
            <v/>
          </cell>
          <cell r="AI139">
            <v>4610320000</v>
          </cell>
          <cell r="AJ139">
            <v>4610320000</v>
          </cell>
          <cell r="AK139">
            <v>0.25</v>
          </cell>
          <cell r="AL139">
            <v>1152580000</v>
          </cell>
          <cell r="AM139">
            <v>40989</v>
          </cell>
          <cell r="AN139">
            <v>40998</v>
          </cell>
          <cell r="AO139" t="str">
            <v/>
          </cell>
          <cell r="AP139" t="str">
            <v>不要</v>
          </cell>
          <cell r="AQ139" t="str">
            <v>発注日は4/4がぎりぎり期限</v>
          </cell>
          <cell r="AR139" t="str">
            <v>中間</v>
          </cell>
          <cell r="AS139" t="str">
            <v>梶野</v>
          </cell>
          <cell r="AT139">
            <v>41001</v>
          </cell>
          <cell r="AU139">
            <v>41001</v>
          </cell>
          <cell r="AV139">
            <v>41003</v>
          </cell>
          <cell r="AW139" t="str">
            <v/>
          </cell>
          <cell r="AX139" t="str">
            <v/>
          </cell>
          <cell r="AY139" t="str">
            <v>熊本県</v>
          </cell>
          <cell r="AZ139" t="str">
            <v>熊本市</v>
          </cell>
          <cell r="BA139" t="str">
            <v>八幡一丁目1番1号</v>
          </cell>
          <cell r="BB139" t="str">
            <v>滋賀県</v>
          </cell>
          <cell r="BC139" t="str">
            <v>大津市</v>
          </cell>
          <cell r="BD139" t="str">
            <v>晴嵐二丁目9番1号</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熊本県熊本市八幡一丁目1番1号</v>
          </cell>
          <cell r="ET139" t="str">
            <v>滋賀県大津市晴嵐二丁目9番1号</v>
          </cell>
          <cell r="EU139" t="str">
            <v/>
          </cell>
          <cell r="EV139" t="str">
            <v/>
          </cell>
          <cell r="EW139" t="str">
            <v/>
          </cell>
          <cell r="EX139" t="str">
            <v/>
          </cell>
          <cell r="EY139" t="str">
            <v>熊本県熊本市八幡一丁目1番1号
滋賀県大津市晴嵐二丁目9番1号</v>
          </cell>
          <cell r="EZ139" t="str">
            <v>なし</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2 自動車の中核部品またはその材料</v>
          </cell>
          <cell r="I140" t="str">
            <v>駆動系部品又はその材料</v>
          </cell>
          <cell r="J140" t="str">
            <v>中小企業</v>
          </cell>
          <cell r="K140" t="str">
            <v>中間</v>
          </cell>
          <cell r="L140" t="str">
            <v>梶野</v>
          </cell>
          <cell r="M140" t="str">
            <v>素形室</v>
          </cell>
          <cell r="N140" t="str">
            <v>関東</v>
          </cell>
          <cell r="O140" t="str">
            <v>有限会社 渡瀬軽合金</v>
          </cell>
          <cell r="P140" t="str">
            <v/>
          </cell>
          <cell r="Q140" t="str">
            <v/>
          </cell>
          <cell r="R140" t="str">
            <v>中村　倫彰</v>
          </cell>
          <cell r="S140" t="str">
            <v>0538-37-3599</v>
          </cell>
          <cell r="T140" t="str">
            <v>m.nakamura@watase-castings.jp</v>
          </cell>
          <cell r="U140">
            <v>4350006</v>
          </cell>
          <cell r="V140" t="str">
            <v xml:space="preserve">静岡県浜松市東区下石田町184 </v>
          </cell>
          <cell r="W140" t="str">
            <v>代表取締役</v>
          </cell>
          <cell r="X140" t="str">
            <v>渡瀬　裕俊</v>
          </cell>
          <cell r="Y140" t="str">
            <v/>
          </cell>
          <cell r="Z140" t="str">
            <v/>
          </cell>
          <cell r="AA140" t="str">
            <v/>
          </cell>
          <cell r="AC140">
            <v>148632300</v>
          </cell>
          <cell r="AD140">
            <v>0.25</v>
          </cell>
          <cell r="AE140">
            <v>37158075</v>
          </cell>
          <cell r="AF140">
            <v>41070</v>
          </cell>
          <cell r="AG140">
            <v>41243</v>
          </cell>
          <cell r="AH140" t="str">
            <v/>
          </cell>
          <cell r="AI140">
            <v>118780000</v>
          </cell>
          <cell r="AJ140">
            <v>118780000</v>
          </cell>
          <cell r="AK140">
            <v>0.25</v>
          </cell>
          <cell r="AL140">
            <v>29695000</v>
          </cell>
          <cell r="AM140">
            <v>41047</v>
          </cell>
          <cell r="AN140">
            <v>41051</v>
          </cell>
          <cell r="AO140" t="str">
            <v>○</v>
          </cell>
          <cell r="AP140" t="str">
            <v>不要</v>
          </cell>
          <cell r="AQ140" t="str">
            <v>（5/28）3,000万円減額、雇用減少⇒事業者に確認後、METIにも確認済み</v>
          </cell>
          <cell r="AR140" t="str">
            <v>中間</v>
          </cell>
          <cell r="AS140" t="str">
            <v>中村</v>
          </cell>
          <cell r="AT140">
            <v>41086</v>
          </cell>
          <cell r="AU140">
            <v>41082</v>
          </cell>
          <cell r="AV140">
            <v>41088</v>
          </cell>
          <cell r="AW140" t="str">
            <v/>
          </cell>
          <cell r="AX140" t="str">
            <v/>
          </cell>
          <cell r="AY140" t="str">
            <v>静岡県</v>
          </cell>
          <cell r="AZ140" t="str">
            <v>磐田市</v>
          </cell>
          <cell r="BA140" t="str">
            <v>西貝塚517番地</v>
          </cell>
          <cell r="BC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静岡県磐田市西貝塚517番地</v>
          </cell>
          <cell r="ET140" t="str">
            <v/>
          </cell>
          <cell r="EU140" t="str">
            <v/>
          </cell>
          <cell r="EV140" t="str">
            <v/>
          </cell>
          <cell r="EW140" t="str">
            <v/>
          </cell>
          <cell r="EX140" t="str">
            <v/>
          </cell>
          <cell r="EY140" t="str">
            <v>静岡県磐田市西貝塚517番地</v>
          </cell>
          <cell r="EZ140" t="str">
            <v>なし</v>
          </cell>
        </row>
        <row r="141">
          <cell r="A141" t="str">
            <v>2980000</v>
          </cell>
          <cell r="B141">
            <v>298</v>
          </cell>
          <cell r="C141">
            <v>0</v>
          </cell>
          <cell r="D141" t="str">
            <v>A</v>
          </cell>
          <cell r="E141" t="str">
            <v>一次</v>
          </cell>
          <cell r="F141" t="str">
            <v>純正化学 株式会社</v>
          </cell>
          <cell r="G141" t="str">
            <v>茨城工場（ 仮称） 建設</v>
          </cell>
          <cell r="H141" t="str">
            <v>5 機能性化学品</v>
          </cell>
          <cell r="I141" t="str">
            <v>農薬及び医薬品の中間体・原体</v>
          </cell>
          <cell r="J141" t="str">
            <v>中小企業</v>
          </cell>
          <cell r="K141" t="str">
            <v>栗生澤</v>
          </cell>
          <cell r="L141" t="str">
            <v>宮田</v>
          </cell>
          <cell r="M141" t="str">
            <v>化学課</v>
          </cell>
          <cell r="N141" t="str">
            <v>関東</v>
          </cell>
          <cell r="O141" t="str">
            <v>純正化学 株式会社</v>
          </cell>
          <cell r="P141" t="str">
            <v>取締役 常務執行役員</v>
          </cell>
          <cell r="Q141" t="str">
            <v>管理本部長</v>
          </cell>
          <cell r="R141" t="str">
            <v>大野 高義</v>
          </cell>
          <cell r="S141" t="str">
            <v>03-3270-5412</v>
          </cell>
          <cell r="T141" t="str">
            <v>t_oono@junsei.co.jp</v>
          </cell>
          <cell r="U141">
            <v>1030023</v>
          </cell>
          <cell r="V141" t="str">
            <v xml:space="preserve">東京都中央区日本橋本町4-4-16 </v>
          </cell>
          <cell r="W141" t="str">
            <v>代表取締役</v>
          </cell>
          <cell r="X141" t="str">
            <v>森嵜　功 一</v>
          </cell>
          <cell r="Y141">
            <v>40968</v>
          </cell>
          <cell r="Z141">
            <v>41486</v>
          </cell>
          <cell r="AA141" t="str">
            <v/>
          </cell>
          <cell r="AC141">
            <v>1445500000</v>
          </cell>
          <cell r="AD141">
            <v>0.33333333333333331</v>
          </cell>
          <cell r="AE141">
            <v>481833333</v>
          </cell>
          <cell r="AF141">
            <v>40968</v>
          </cell>
          <cell r="AG141">
            <v>41486</v>
          </cell>
          <cell r="AH141" t="str">
            <v/>
          </cell>
          <cell r="AI141">
            <v>2038000000</v>
          </cell>
          <cell r="AJ141">
            <v>1445500000</v>
          </cell>
          <cell r="AK141">
            <v>0.33333333333333331</v>
          </cell>
          <cell r="AL141">
            <v>481833332</v>
          </cell>
          <cell r="AM141">
            <v>40963</v>
          </cell>
          <cell r="AN141">
            <v>40963</v>
          </cell>
          <cell r="AO141">
            <v>40967</v>
          </cell>
          <cell r="AP141" t="str">
            <v>不要</v>
          </cell>
          <cell r="AQ141" t="str">
            <v/>
          </cell>
          <cell r="AR141" t="str">
            <v>栗生澤</v>
          </cell>
          <cell r="AS141" t="str">
            <v>中間</v>
          </cell>
          <cell r="AT141">
            <v>40967</v>
          </cell>
          <cell r="AU141">
            <v>40968</v>
          </cell>
          <cell r="AV141">
            <v>40969</v>
          </cell>
          <cell r="AW141" t="str">
            <v/>
          </cell>
          <cell r="AX141" t="str">
            <v/>
          </cell>
          <cell r="AY141" t="str">
            <v>茨城県</v>
          </cell>
          <cell r="AZ141" t="str">
            <v>北茨城市</v>
          </cell>
          <cell r="BA141" t="str">
            <v>中郷町日棚字宝壷644-47</v>
          </cell>
          <cell r="BC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茨城県北茨城市中郷町日棚字宝壷644-47</v>
          </cell>
          <cell r="ET141" t="str">
            <v/>
          </cell>
          <cell r="EU141" t="str">
            <v/>
          </cell>
          <cell r="EV141" t="str">
            <v/>
          </cell>
          <cell r="EW141" t="str">
            <v/>
          </cell>
          <cell r="EX141" t="str">
            <v/>
          </cell>
          <cell r="EY141" t="str">
            <v>茨城県北茨城市中郷町日棚字宝壷644-47</v>
          </cell>
          <cell r="EZ141" t="str">
            <v>なし</v>
          </cell>
        </row>
        <row r="142">
          <cell r="A142" t="str">
            <v>3040000</v>
          </cell>
          <cell r="B142">
            <v>304</v>
          </cell>
          <cell r="C142">
            <v>0</v>
          </cell>
          <cell r="D142" t="str">
            <v>A</v>
          </cell>
          <cell r="E142" t="str">
            <v>一次</v>
          </cell>
          <cell r="F142" t="str">
            <v>三菱瓦斯化学株式会社</v>
          </cell>
          <cell r="G142" t="str">
            <v>過硫酸塩類製造設備の更新</v>
          </cell>
          <cell r="H142" t="str">
            <v>5 機能性化学品</v>
          </cell>
          <cell r="I142" t="str">
            <v>その他の機能性化学品</v>
          </cell>
          <cell r="J142" t="str">
            <v>大企業</v>
          </cell>
          <cell r="K142" t="str">
            <v>栗生澤</v>
          </cell>
          <cell r="L142" t="str">
            <v>宮田</v>
          </cell>
          <cell r="M142" t="str">
            <v>化学課</v>
          </cell>
          <cell r="N142" t="str">
            <v>関東</v>
          </cell>
          <cell r="O142" t="str">
            <v>三菱瓦斯化学株式会社</v>
          </cell>
          <cell r="P142" t="str">
            <v>山北工場</v>
          </cell>
          <cell r="Q142" t="str">
            <v>工務課長</v>
          </cell>
          <cell r="R142" t="str">
            <v>小沼　達夫</v>
          </cell>
          <cell r="S142" t="str">
            <v>0465-75-2695</v>
          </cell>
          <cell r="T142" t="str">
            <v>konuma@mgc.co.jp</v>
          </cell>
          <cell r="U142">
            <v>2580112</v>
          </cell>
          <cell r="V142" t="str">
            <v xml:space="preserve">神奈川県足柄上郡山北町岸９ ５ ０ </v>
          </cell>
          <cell r="W142" t="str">
            <v>代表取締役社長</v>
          </cell>
          <cell r="X142" t="str">
            <v>酒井　和夫</v>
          </cell>
          <cell r="Y142" t="str">
            <v/>
          </cell>
          <cell r="Z142" t="str">
            <v/>
          </cell>
          <cell r="AA142" t="str">
            <v/>
          </cell>
          <cell r="AC142">
            <v>330000000</v>
          </cell>
          <cell r="AD142">
            <v>0.25</v>
          </cell>
          <cell r="AE142">
            <v>82500000</v>
          </cell>
          <cell r="AF142">
            <v>41057</v>
          </cell>
          <cell r="AG142">
            <v>41708</v>
          </cell>
          <cell r="AH142" t="str">
            <v/>
          </cell>
          <cell r="AI142">
            <v>337500000</v>
          </cell>
          <cell r="AJ142">
            <v>324500000</v>
          </cell>
          <cell r="AK142">
            <v>0.25</v>
          </cell>
          <cell r="AL142">
            <v>81125000</v>
          </cell>
          <cell r="AM142">
            <v>41050</v>
          </cell>
          <cell r="AN142" t="str">
            <v/>
          </cell>
          <cell r="AO142">
            <v>41051</v>
          </cell>
          <cell r="AP142" t="str">
            <v>不要</v>
          </cell>
          <cell r="AQ142" t="str">
            <v>見積もり精査に伴う減額。問題なし。</v>
          </cell>
          <cell r="AR142" t="str">
            <v>栗生澤</v>
          </cell>
          <cell r="AS142" t="str">
            <v>宮田</v>
          </cell>
          <cell r="AT142">
            <v>41074</v>
          </cell>
          <cell r="AU142">
            <v>41051</v>
          </cell>
          <cell r="AV142">
            <v>41078</v>
          </cell>
          <cell r="AW142" t="str">
            <v/>
          </cell>
          <cell r="AX142" t="str">
            <v/>
          </cell>
          <cell r="AY142" t="str">
            <v>神奈川県</v>
          </cell>
          <cell r="AZ142" t="str">
            <v>足柄上郡</v>
          </cell>
          <cell r="BA142" t="str">
            <v>山北町岸950</v>
          </cell>
          <cell r="BC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神奈川県足柄上郡山北町岸950</v>
          </cell>
          <cell r="ET142" t="str">
            <v/>
          </cell>
          <cell r="EU142" t="str">
            <v/>
          </cell>
          <cell r="EV142" t="str">
            <v/>
          </cell>
          <cell r="EW142" t="str">
            <v/>
          </cell>
          <cell r="EX142" t="str">
            <v/>
          </cell>
          <cell r="EY142" t="str">
            <v>神奈川県足柄上郡山北町岸950</v>
          </cell>
          <cell r="EZ142" t="str">
            <v>なし</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5 機能性化学品</v>
          </cell>
          <cell r="I143" t="str">
            <v>その他の機能性化学品</v>
          </cell>
          <cell r="J143" t="str">
            <v>大企業</v>
          </cell>
          <cell r="K143" t="str">
            <v>中田</v>
          </cell>
          <cell r="L143" t="str">
            <v>栗生澤</v>
          </cell>
          <cell r="M143" t="str">
            <v>化学課</v>
          </cell>
          <cell r="N143" t="str">
            <v>中国</v>
          </cell>
          <cell r="O143" t="str">
            <v>三菱瓦斯化学株式会社</v>
          </cell>
          <cell r="P143" t="str">
            <v>芳香族化学品カンパニー第一事業部</v>
          </cell>
          <cell r="Q143" t="str">
            <v>営業グループマネージャー</v>
          </cell>
          <cell r="R143" t="str">
            <v>園田　素大</v>
          </cell>
          <cell r="S143" t="str">
            <v>03-3283-4794</v>
          </cell>
          <cell r="T143" t="str">
            <v>motohiro-sonoda@mgc.co.jp</v>
          </cell>
          <cell r="U143">
            <v>1000005</v>
          </cell>
          <cell r="V143" t="str">
            <v xml:space="preserve">東京都千代田区丸の内２-５-２ </v>
          </cell>
          <cell r="W143" t="str">
            <v>代表取締役社長</v>
          </cell>
          <cell r="X143" t="str">
            <v>酒井　和夫</v>
          </cell>
          <cell r="Y143" t="str">
            <v/>
          </cell>
          <cell r="Z143" t="str">
            <v/>
          </cell>
          <cell r="AA143" t="str">
            <v/>
          </cell>
          <cell r="AC143">
            <v>975000000</v>
          </cell>
          <cell r="AD143">
            <v>0.16666666666666666</v>
          </cell>
          <cell r="AE143">
            <v>162500000</v>
          </cell>
          <cell r="AF143" t="str">
            <v/>
          </cell>
          <cell r="AG143" t="str">
            <v/>
          </cell>
          <cell r="AH143" t="str">
            <v/>
          </cell>
          <cell r="AI143" t="str">
            <v/>
          </cell>
          <cell r="AJ143" t="str">
            <v/>
          </cell>
          <cell r="AK143">
            <v>0.16666666666666666</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岡山県</v>
          </cell>
          <cell r="AZ143" t="str">
            <v>倉敷市</v>
          </cell>
          <cell r="BA143" t="str">
            <v>水島海岸通り3-10</v>
          </cell>
          <cell r="BC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v>1</v>
          </cell>
          <cell r="ES143" t="str">
            <v>岡山県倉敷市水島海岸通り3-10</v>
          </cell>
          <cell r="ET143" t="str">
            <v/>
          </cell>
          <cell r="EU143" t="str">
            <v/>
          </cell>
          <cell r="EV143" t="str">
            <v/>
          </cell>
          <cell r="EW143" t="str">
            <v/>
          </cell>
          <cell r="EX143" t="str">
            <v/>
          </cell>
          <cell r="EY143" t="str">
            <v>岡山県倉敷市水島海岸通り3-10</v>
          </cell>
          <cell r="EZ143" t="str">
            <v>なし</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5 機能性化学品</v>
          </cell>
          <cell r="I144" t="str">
            <v>その他の機能性化学品</v>
          </cell>
          <cell r="J144" t="str">
            <v>大企業</v>
          </cell>
          <cell r="K144" t="str">
            <v>中田</v>
          </cell>
          <cell r="L144" t="str">
            <v>栗生澤</v>
          </cell>
          <cell r="M144" t="str">
            <v>化学課</v>
          </cell>
          <cell r="N144" t="str">
            <v/>
          </cell>
          <cell r="O144" t="str">
            <v>三菱瓦斯化学株式会社</v>
          </cell>
          <cell r="P144" t="str">
            <v>芳香族化学品カンパニー第一事業部</v>
          </cell>
          <cell r="Q144" t="str">
            <v>営業グループマネージャー</v>
          </cell>
          <cell r="R144" t="str">
            <v>園田　基大</v>
          </cell>
          <cell r="S144" t="str">
            <v>03-3283-4794</v>
          </cell>
          <cell r="T144" t="str">
            <v>motohiro-sonoda@mgc.co.jp</v>
          </cell>
          <cell r="U144">
            <v>1000005</v>
          </cell>
          <cell r="V144" t="str">
            <v xml:space="preserve">東京都千代田区丸の内２-５-２ </v>
          </cell>
          <cell r="W144" t="str">
            <v>代表取締役社長</v>
          </cell>
          <cell r="X144" t="str">
            <v>酒井　和夫</v>
          </cell>
          <cell r="Y144" t="str">
            <v/>
          </cell>
          <cell r="Z144" t="str">
            <v/>
          </cell>
          <cell r="AA144" t="str">
            <v/>
          </cell>
          <cell r="AC144">
            <v>2671115000</v>
          </cell>
          <cell r="AD144">
            <v>0.16666666666666666</v>
          </cell>
          <cell r="AE144">
            <v>445185833</v>
          </cell>
          <cell r="AF144" t="str">
            <v/>
          </cell>
          <cell r="AG144" t="str">
            <v/>
          </cell>
          <cell r="AH144" t="str">
            <v/>
          </cell>
          <cell r="AI144" t="str">
            <v/>
          </cell>
          <cell r="AJ144" t="str">
            <v/>
          </cell>
          <cell r="AK144">
            <v>0.16666666666666666</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岡山県</v>
          </cell>
          <cell r="AZ144" t="str">
            <v>倉敷市</v>
          </cell>
          <cell r="BA144" t="str">
            <v>水島海岸通り3-10</v>
          </cell>
          <cell r="BB144" t="str">
            <v>新潟県</v>
          </cell>
          <cell r="BC144" t="str">
            <v>新潟市</v>
          </cell>
          <cell r="BD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v>1</v>
          </cell>
          <cell r="ES144" t="str">
            <v>岡山県倉敷市水島海岸通り3-10</v>
          </cell>
          <cell r="ET144" t="str">
            <v>新潟県新潟市</v>
          </cell>
          <cell r="EU144" t="str">
            <v/>
          </cell>
          <cell r="EV144" t="str">
            <v/>
          </cell>
          <cell r="EW144" t="str">
            <v/>
          </cell>
          <cell r="EX144" t="str">
            <v/>
          </cell>
          <cell r="EY144" t="str">
            <v>岡山県倉敷市水島海岸通り3-10
新潟県新潟市</v>
          </cell>
          <cell r="EZ144" t="str">
            <v>なし</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1 グリーンイノベーション／エネルギー産業</v>
          </cell>
          <cell r="I145" t="str">
            <v>省エネルギー型情報機器又は関連部品</v>
          </cell>
          <cell r="J145" t="str">
            <v>大企業</v>
          </cell>
          <cell r="K145" t="str">
            <v>米山</v>
          </cell>
          <cell r="L145" t="str">
            <v>高本</v>
          </cell>
          <cell r="M145" t="str">
            <v>非鉄課</v>
          </cell>
          <cell r="N145" t="str">
            <v>関東</v>
          </cell>
          <cell r="O145" t="str">
            <v>コバレントシリコン株式会社</v>
          </cell>
          <cell r="P145" t="str">
            <v>管理部　事務企画グループ</v>
          </cell>
          <cell r="Q145" t="str">
            <v>グループ長</v>
          </cell>
          <cell r="R145" t="str">
            <v>黒木　智史</v>
          </cell>
          <cell r="S145" t="str">
            <v>025-256-3775</v>
          </cell>
          <cell r="T145" t="str">
            <v>kuroki@covalent.co.jp</v>
          </cell>
          <cell r="U145">
            <v>9570101</v>
          </cell>
          <cell r="V145" t="str">
            <v xml:space="preserve">新潟県北蒲原郡聖籠町東港6-861-5 </v>
          </cell>
          <cell r="W145" t="str">
            <v>代表取締役社長</v>
          </cell>
          <cell r="X145" t="str">
            <v>政岡 徹</v>
          </cell>
          <cell r="Y145">
            <v>40999</v>
          </cell>
          <cell r="Z145">
            <v>41455</v>
          </cell>
          <cell r="AA145" t="str">
            <v/>
          </cell>
          <cell r="AC145">
            <v>1700610000</v>
          </cell>
          <cell r="AD145">
            <v>0.16666666666666666</v>
          </cell>
          <cell r="AE145">
            <v>283435000</v>
          </cell>
          <cell r="AF145">
            <v>40999</v>
          </cell>
          <cell r="AG145">
            <v>41455</v>
          </cell>
          <cell r="AH145" t="str">
            <v/>
          </cell>
          <cell r="AI145">
            <v>1826518000</v>
          </cell>
          <cell r="AJ145">
            <v>1700610000</v>
          </cell>
          <cell r="AK145">
            <v>0.16666666666666666</v>
          </cell>
          <cell r="AL145">
            <v>283435000</v>
          </cell>
          <cell r="AM145">
            <v>40973</v>
          </cell>
          <cell r="AN145">
            <v>40975</v>
          </cell>
          <cell r="AO145">
            <v>40987</v>
          </cell>
          <cell r="AP145" t="str">
            <v>不要</v>
          </cell>
          <cell r="AQ145" t="str">
            <v/>
          </cell>
          <cell r="AR145" t="str">
            <v>米山</v>
          </cell>
          <cell r="AS145" t="str">
            <v>高本</v>
          </cell>
          <cell r="AT145">
            <v>40990</v>
          </cell>
          <cell r="AU145">
            <v>40991</v>
          </cell>
          <cell r="AV145">
            <v>40994</v>
          </cell>
          <cell r="AW145" t="str">
            <v/>
          </cell>
          <cell r="AX145" t="str">
            <v/>
          </cell>
          <cell r="AY145" t="str">
            <v>新潟県</v>
          </cell>
          <cell r="AZ145" t="str">
            <v>北蒲原郡</v>
          </cell>
          <cell r="BA145" t="str">
            <v>聖籠町東港6-861-5</v>
          </cell>
          <cell r="BC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新潟県北蒲原郡聖籠町東港6-861-5</v>
          </cell>
          <cell r="ET145" t="str">
            <v/>
          </cell>
          <cell r="EU145" t="str">
            <v/>
          </cell>
          <cell r="EV145" t="str">
            <v/>
          </cell>
          <cell r="EW145" t="str">
            <v/>
          </cell>
          <cell r="EX145" t="str">
            <v/>
          </cell>
          <cell r="EY145" t="str">
            <v>新潟県北蒲原郡聖籠町東港6-861-5</v>
          </cell>
          <cell r="EZ145" t="str">
            <v>なし</v>
          </cell>
        </row>
        <row r="146">
          <cell r="A146" t="str">
            <v>3250000</v>
          </cell>
          <cell r="B146">
            <v>325</v>
          </cell>
          <cell r="C146">
            <v>0</v>
          </cell>
          <cell r="D146" t="str">
            <v>A</v>
          </cell>
          <cell r="E146" t="str">
            <v>一次</v>
          </cell>
          <cell r="F146" t="str">
            <v>三菱樹脂株式会社</v>
          </cell>
          <cell r="G146" t="str">
            <v>アルミナ繊維製造設備の増設</v>
          </cell>
          <cell r="H146" t="str">
            <v>6 その他</v>
          </cell>
          <cell r="I146" t="str">
            <v>高機能繊維</v>
          </cell>
          <cell r="J146" t="str">
            <v>大企業</v>
          </cell>
          <cell r="K146" t="str">
            <v>中田</v>
          </cell>
          <cell r="L146" t="str">
            <v>栗生澤</v>
          </cell>
          <cell r="M146" t="str">
            <v>非鉄課</v>
          </cell>
          <cell r="N146" t="str">
            <v>四国</v>
          </cell>
          <cell r="O146" t="str">
            <v>三菱樹脂株式会社</v>
          </cell>
          <cell r="P146" t="str">
            <v xml:space="preserve">先端素材事業部 </v>
          </cell>
          <cell r="Q146" t="str">
            <v>アルミナ繊維技術グループ</v>
          </cell>
          <cell r="R146" t="str">
            <v>大塚　雄一</v>
          </cell>
          <cell r="S146" t="str">
            <v>03-3279-3243</v>
          </cell>
          <cell r="T146" t="str">
            <v>ootsuka.yuuichi@mf.mpi.co.jp</v>
          </cell>
          <cell r="U146">
            <v>1030021</v>
          </cell>
          <cell r="V146" t="str">
            <v xml:space="preserve">東京都中央区日本橋本石町一丁目２番２号 </v>
          </cell>
          <cell r="W146" t="str">
            <v>代表取締役社長</v>
          </cell>
          <cell r="X146" t="str">
            <v>吉田 宏</v>
          </cell>
          <cell r="Y146">
            <v>40918</v>
          </cell>
          <cell r="Z146">
            <v>41455</v>
          </cell>
          <cell r="AA146" t="str">
            <v/>
          </cell>
          <cell r="AC146">
            <v>1371715000</v>
          </cell>
          <cell r="AD146">
            <v>0.16666666666666666</v>
          </cell>
          <cell r="AE146">
            <v>228619166</v>
          </cell>
          <cell r="AF146">
            <v>40918</v>
          </cell>
          <cell r="AG146">
            <v>41455</v>
          </cell>
          <cell r="AH146" t="str">
            <v/>
          </cell>
          <cell r="AI146">
            <v>1538511000</v>
          </cell>
          <cell r="AJ146">
            <v>1275035000</v>
          </cell>
          <cell r="AK146">
            <v>0.16666666666666666</v>
          </cell>
          <cell r="AL146">
            <v>212505827</v>
          </cell>
          <cell r="AM146">
            <v>40977</v>
          </cell>
          <cell r="AN146">
            <v>40980</v>
          </cell>
          <cell r="AO146" t="str">
            <v>到着2012/3/23</v>
          </cell>
          <cell r="AP146" t="str">
            <v>不要</v>
          </cell>
          <cell r="AQ146" t="str">
            <v/>
          </cell>
          <cell r="AR146" t="str">
            <v>中田</v>
          </cell>
          <cell r="AS146" t="str">
            <v>栗生澤</v>
          </cell>
          <cell r="AT146">
            <v>41001</v>
          </cell>
          <cell r="AU146">
            <v>41002</v>
          </cell>
          <cell r="AV146">
            <v>41003</v>
          </cell>
          <cell r="AW146" t="str">
            <v/>
          </cell>
          <cell r="AX146" t="str">
            <v/>
          </cell>
          <cell r="AY146" t="str">
            <v>香川県</v>
          </cell>
          <cell r="AZ146" t="str">
            <v>坂出市</v>
          </cell>
          <cell r="BA146" t="str">
            <v>番の州町1</v>
          </cell>
          <cell r="BC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
          </cell>
          <cell r="EJ146" t="str">
            <v/>
          </cell>
          <cell r="EK146" t="str">
            <v/>
          </cell>
          <cell r="EL146" t="str">
            <v/>
          </cell>
          <cell r="EM146" t="str">
            <v/>
          </cell>
          <cell r="EN146" t="str">
            <v/>
          </cell>
          <cell r="EO146" t="str">
            <v/>
          </cell>
          <cell r="EP146" t="str">
            <v/>
          </cell>
          <cell r="EQ146" t="str">
            <v/>
          </cell>
          <cell r="ER146" t="str">
            <v/>
          </cell>
          <cell r="ES146" t="str">
            <v>香川県坂出市番の州町1</v>
          </cell>
          <cell r="ET146" t="str">
            <v/>
          </cell>
          <cell r="EU146" t="str">
            <v/>
          </cell>
          <cell r="EV146" t="str">
            <v/>
          </cell>
          <cell r="EW146" t="str">
            <v/>
          </cell>
          <cell r="EX146" t="str">
            <v/>
          </cell>
          <cell r="EY146" t="str">
            <v>香川県坂出市番の州町1</v>
          </cell>
          <cell r="EZ146" t="str">
            <v>なし</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4 金属加工製品</v>
          </cell>
          <cell r="I147" t="str">
            <v>その他の金属製品</v>
          </cell>
          <cell r="J147" t="str">
            <v>大企業</v>
          </cell>
          <cell r="K147" t="str">
            <v>栗生澤</v>
          </cell>
          <cell r="L147" t="str">
            <v>宮田</v>
          </cell>
          <cell r="M147" t="str">
            <v>非鉄課</v>
          </cell>
          <cell r="N147" t="str">
            <v>九州</v>
          </cell>
          <cell r="O147" t="str">
            <v>大和製罐株式会社</v>
          </cell>
          <cell r="P147" t="str">
            <v>総務部総務課</v>
          </cell>
          <cell r="Q147" t="str">
            <v>主任</v>
          </cell>
          <cell r="R147" t="str">
            <v>葛山　直登</v>
          </cell>
          <cell r="S147" t="str">
            <v>03-3272-0540</v>
          </cell>
          <cell r="T147" t="str">
            <v>n-katurayama@mail.daiwa-can.co.jp</v>
          </cell>
          <cell r="U147">
            <v>1030027</v>
          </cell>
          <cell r="V147" t="str">
            <v xml:space="preserve">東京都中央区日本橋２丁目１番10号 </v>
          </cell>
          <cell r="W147" t="str">
            <v>代表取締役社長</v>
          </cell>
          <cell r="X147" t="str">
            <v>山口　久一</v>
          </cell>
          <cell r="Y147" t="str">
            <v/>
          </cell>
          <cell r="Z147" t="str">
            <v/>
          </cell>
          <cell r="AA147" t="str">
            <v/>
          </cell>
          <cell r="AC147">
            <v>6506079280</v>
          </cell>
          <cell r="AD147">
            <v>0.16666666666666666</v>
          </cell>
          <cell r="AE147">
            <v>1084346546</v>
          </cell>
          <cell r="AF147">
            <v>40931</v>
          </cell>
          <cell r="AG147">
            <v>41152</v>
          </cell>
          <cell r="AH147" t="str">
            <v/>
          </cell>
          <cell r="AI147">
            <v>6992054470</v>
          </cell>
          <cell r="AJ147">
            <v>5896188883</v>
          </cell>
          <cell r="AK147">
            <v>0.16666666666666666</v>
          </cell>
          <cell r="AL147">
            <v>982698147</v>
          </cell>
          <cell r="AM147">
            <v>41010</v>
          </cell>
          <cell r="AN147">
            <v>41011</v>
          </cell>
          <cell r="AO147" t="str">
            <v/>
          </cell>
          <cell r="AP147" t="str">
            <v>不要</v>
          </cell>
          <cell r="AQ147" t="str">
            <v>・減額についてはMETI確認済み</v>
          </cell>
          <cell r="AR147" t="str">
            <v>栗生澤</v>
          </cell>
          <cell r="AS147" t="str">
            <v>宮田</v>
          </cell>
          <cell r="AT147">
            <v>41043</v>
          </cell>
          <cell r="AU147">
            <v>41029</v>
          </cell>
          <cell r="AV147">
            <v>41044</v>
          </cell>
          <cell r="AW147" t="str">
            <v>・新日本工機株式会社の資本構成は、①山口興産㈱（49.9％）、②大和製罐㈱（45.0％）、③㈱三菱東京UFJ銀行　 　　（5.0％）、 ④その他(個人株主8名)（0.1％）のため、「100%同一の資本に属する関係会社」には該当しない。</v>
          </cell>
          <cell r="AX147" t="str">
            <v>2012年10月頃</v>
          </cell>
          <cell r="AY147" t="str">
            <v>福岡県</v>
          </cell>
          <cell r="AZ147" t="str">
            <v>北九州市</v>
          </cell>
          <cell r="BA147" t="str">
            <v>戸畑区大字戸畑255番地15</v>
          </cell>
          <cell r="BC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v>41129</v>
          </cell>
          <cell r="CG147" t="str">
            <v>福岡県北九州市戸畑区大字戸畑255番地15</v>
          </cell>
          <cell r="CH147" t="str">
            <v>NRI宮田</v>
          </cell>
          <cell r="CI147" t="str">
            <v>NRI栗生澤</v>
          </cell>
          <cell r="CJ147" t="str">
            <v>NRI中村</v>
          </cell>
          <cell r="CK147" t="str">
            <v/>
          </cell>
          <cell r="CL147"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CM147" t="str">
            <v>・支払帳票については未整理のため、未確認。
・新日本工機との資本関係について、整理が必要。
・補助事業は2012年9月頃に完了予定。</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福岡県北九州市戸畑区大字戸畑255番地15</v>
          </cell>
          <cell r="ET147" t="str">
            <v/>
          </cell>
          <cell r="EU147" t="str">
            <v/>
          </cell>
          <cell r="EV147" t="str">
            <v/>
          </cell>
          <cell r="EW147" t="str">
            <v/>
          </cell>
          <cell r="EX147" t="str">
            <v/>
          </cell>
          <cell r="EY147" t="str">
            <v>福岡県北九州市戸畑区大字戸畑255番地15</v>
          </cell>
          <cell r="EZ147" t="str">
            <v>なし</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1 電子機器の中核部品またはその材料</v>
          </cell>
          <cell r="I148" t="str">
            <v>その他の電子機器の中核部品・材料</v>
          </cell>
          <cell r="J148" t="str">
            <v>大企業</v>
          </cell>
          <cell r="K148" t="str">
            <v>梶野</v>
          </cell>
          <cell r="L148" t="str">
            <v>中間</v>
          </cell>
          <cell r="M148" t="str">
            <v>情通課</v>
          </cell>
          <cell r="N148" t="str">
            <v>東北</v>
          </cell>
          <cell r="O148" t="str">
            <v>アルプス電気株式会社</v>
          </cell>
          <cell r="P148" t="str">
            <v>MMP 事業本部ｺﾝﾎﾟｰﾈﾝﾄ事業ｺﾝﾎﾟｰﾈﾝﾄ事業推進部第１Ｇ ＧＭ</v>
          </cell>
          <cell r="Q148" t="str">
            <v>課長</v>
          </cell>
          <cell r="R148" t="str">
            <v>五十嵐 正志</v>
          </cell>
          <cell r="S148" t="str">
            <v>0229-23-5111</v>
          </cell>
          <cell r="T148" t="str">
            <v>masashi.igarashi@jp.alps.com</v>
          </cell>
          <cell r="U148">
            <v>9896143</v>
          </cell>
          <cell r="V148" t="str">
            <v xml:space="preserve">宮城県大崎市古川中里６－３ －３ ６ </v>
          </cell>
          <cell r="W148" t="str">
            <v>代表取締役社長</v>
          </cell>
          <cell r="X148" t="str">
            <v>片岡 政隆</v>
          </cell>
          <cell r="Y148" t="str">
            <v/>
          </cell>
          <cell r="Z148" t="str">
            <v/>
          </cell>
          <cell r="AA148" t="str">
            <v/>
          </cell>
          <cell r="AC148">
            <v>2528369000</v>
          </cell>
          <cell r="AD148">
            <v>0.16666666666666666</v>
          </cell>
          <cell r="AE148">
            <v>421394833</v>
          </cell>
          <cell r="AF148">
            <v>40928</v>
          </cell>
          <cell r="AG148">
            <v>41364</v>
          </cell>
          <cell r="AH148" t="str">
            <v/>
          </cell>
          <cell r="AI148">
            <v>2279507000</v>
          </cell>
          <cell r="AJ148">
            <v>2251974000</v>
          </cell>
          <cell r="AK148">
            <v>0.16666666666666666</v>
          </cell>
          <cell r="AL148">
            <v>375328990</v>
          </cell>
          <cell r="AM148">
            <v>41002</v>
          </cell>
          <cell r="AN148">
            <v>41004</v>
          </cell>
          <cell r="AO148" t="str">
            <v/>
          </cell>
          <cell r="AP148" t="str">
            <v>不要</v>
          </cell>
          <cell r="AQ148" t="str">
            <v>・様式2aの雇用効果の数値修正を依頼。差し替え待ち(4/17)
・減額については、①見積もり精査の結果、②公募時には入れていた金型の申請を取り下げたため。（詳細確認中）</v>
          </cell>
          <cell r="AR148" t="str">
            <v>中間</v>
          </cell>
          <cell r="AS148" t="str">
            <v>梶野</v>
          </cell>
          <cell r="AT148">
            <v>41043</v>
          </cell>
          <cell r="AU148">
            <v>41044</v>
          </cell>
          <cell r="AV148">
            <v>41044</v>
          </cell>
          <cell r="AW148" t="str">
            <v/>
          </cell>
          <cell r="AX148" t="str">
            <v/>
          </cell>
          <cell r="AY148" t="str">
            <v>宮城県</v>
          </cell>
          <cell r="AZ148" t="str">
            <v>大崎市</v>
          </cell>
          <cell r="BA148" t="str">
            <v>古川中里6-3-3 6</v>
          </cell>
          <cell r="BB148" t="str">
            <v>宮城県</v>
          </cell>
          <cell r="BC148" t="str">
            <v>遠田郡</v>
          </cell>
          <cell r="BD148" t="str">
            <v>涌谷町字渋江230</v>
          </cell>
          <cell r="BE148" t="str">
            <v>宮城県</v>
          </cell>
          <cell r="BF148" t="str">
            <v>角田市</v>
          </cell>
          <cell r="BG148" t="str">
            <v>角田字西田4-1</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v>41117</v>
          </cell>
          <cell r="CG148" t="str">
            <v>宮城県角田市角田字西田6-1</v>
          </cell>
          <cell r="CH148" t="str">
            <v>NRI梶野</v>
          </cell>
          <cell r="CI148" t="str">
            <v>NRI中間</v>
          </cell>
          <cell r="CJ148" t="str">
            <v>NRI高本</v>
          </cell>
          <cell r="CK148" t="str">
            <v>METI中野</v>
          </cell>
          <cell r="CL148"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CM148"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
          </cell>
          <cell r="EI148" t="str">
            <v/>
          </cell>
          <cell r="EJ148" t="str">
            <v/>
          </cell>
          <cell r="EK148" t="str">
            <v/>
          </cell>
          <cell r="EL148" t="str">
            <v/>
          </cell>
          <cell r="EM148" t="str">
            <v/>
          </cell>
          <cell r="EN148" t="str">
            <v/>
          </cell>
          <cell r="EO148" t="str">
            <v/>
          </cell>
          <cell r="EP148" t="str">
            <v/>
          </cell>
          <cell r="EQ148" t="str">
            <v/>
          </cell>
          <cell r="ER148" t="str">
            <v/>
          </cell>
          <cell r="ES148" t="str">
            <v>宮城県大崎市古川中里6-3-3 6</v>
          </cell>
          <cell r="ET148" t="str">
            <v>宮城県遠田郡涌谷町字渋江230</v>
          </cell>
          <cell r="EU148" t="str">
            <v>宮城県角田市角田字西田4-1</v>
          </cell>
          <cell r="EV148" t="str">
            <v/>
          </cell>
          <cell r="EW148" t="str">
            <v/>
          </cell>
          <cell r="EX148" t="str">
            <v/>
          </cell>
          <cell r="EY148" t="str">
            <v>宮城県大崎市古川中里6-3-3 6
宮城県遠田郡涌谷町字渋江230
宮城県角田市角田字西田4-1</v>
          </cell>
          <cell r="EZ148" t="str">
            <v>なし</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1 グリーンイノベーション／エネルギー産業</v>
          </cell>
          <cell r="I149" t="str">
            <v>省エネ素材</v>
          </cell>
          <cell r="J149" t="str">
            <v>中小企業</v>
          </cell>
          <cell r="K149" t="str">
            <v>高本</v>
          </cell>
          <cell r="L149" t="str">
            <v>米山</v>
          </cell>
          <cell r="M149" t="str">
            <v>素形材室</v>
          </cell>
          <cell r="N149" t="str">
            <v>中国</v>
          </cell>
          <cell r="O149" t="str">
            <v>株式会社 フジコー</v>
          </cell>
          <cell r="P149" t="str">
            <v>生産技術室</v>
          </cell>
          <cell r="Q149" t="str">
            <v>室長</v>
          </cell>
          <cell r="R149" t="str">
            <v>園田　晃大</v>
          </cell>
          <cell r="S149" t="str">
            <v>093-871-0761</v>
          </cell>
          <cell r="T149" t="str">
            <v>a-sonoda.fujico@kfjc.co.jp</v>
          </cell>
          <cell r="U149">
            <v>7190253</v>
          </cell>
          <cell r="V149" t="str">
            <v xml:space="preserve">岡山県浅口市鴨方町鳩ヶ丘1丁目1298 </v>
          </cell>
          <cell r="W149" t="str">
            <v>代表取締役社長</v>
          </cell>
          <cell r="X149" t="str">
            <v>山本 厚生</v>
          </cell>
          <cell r="Y149">
            <v>41030</v>
          </cell>
          <cell r="Z149">
            <v>41729</v>
          </cell>
          <cell r="AA149" t="str">
            <v/>
          </cell>
          <cell r="AC149">
            <v>132627000</v>
          </cell>
          <cell r="AD149">
            <v>0.25</v>
          </cell>
          <cell r="AE149">
            <v>33156750</v>
          </cell>
          <cell r="AF149">
            <v>41030</v>
          </cell>
          <cell r="AG149">
            <v>41729</v>
          </cell>
          <cell r="AH149" t="str">
            <v/>
          </cell>
          <cell r="AI149">
            <v>132627000</v>
          </cell>
          <cell r="AJ149">
            <v>132627000</v>
          </cell>
          <cell r="AK149">
            <v>0.25</v>
          </cell>
          <cell r="AL149">
            <v>33156750</v>
          </cell>
          <cell r="AM149">
            <v>41005</v>
          </cell>
          <cell r="AN149">
            <v>40991</v>
          </cell>
          <cell r="AO149" t="str">
            <v/>
          </cell>
          <cell r="AP149" t="str">
            <v>不要</v>
          </cell>
          <cell r="AQ149" t="str">
            <v/>
          </cell>
          <cell r="AR149" t="str">
            <v>高本</v>
          </cell>
          <cell r="AS149" t="str">
            <v>米山</v>
          </cell>
          <cell r="AT149">
            <v>41012</v>
          </cell>
          <cell r="AU149">
            <v>41015</v>
          </cell>
          <cell r="AV149">
            <v>41016</v>
          </cell>
          <cell r="AW149" t="str">
            <v/>
          </cell>
          <cell r="AX149" t="str">
            <v/>
          </cell>
          <cell r="AY149" t="str">
            <v>岡山県</v>
          </cell>
          <cell r="AZ149" t="str">
            <v>浅口市</v>
          </cell>
          <cell r="BA149" t="str">
            <v>鴨方町鳩ヶ丘1丁目1298番地</v>
          </cell>
          <cell r="BC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岡山県浅口市鴨方町鳩ヶ丘1丁目1298番地</v>
          </cell>
          <cell r="ET149" t="str">
            <v/>
          </cell>
          <cell r="EU149" t="str">
            <v/>
          </cell>
          <cell r="EV149" t="str">
            <v/>
          </cell>
          <cell r="EW149" t="str">
            <v/>
          </cell>
          <cell r="EX149" t="str">
            <v/>
          </cell>
          <cell r="EY149" t="str">
            <v>岡山県浅口市鴨方町鳩ヶ丘1丁目1298番地</v>
          </cell>
          <cell r="EZ149" t="str">
            <v>なし</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5 機能性化学品</v>
          </cell>
          <cell r="I150" t="str">
            <v>その他の機能性化学品</v>
          </cell>
          <cell r="J150" t="str">
            <v>大企業</v>
          </cell>
          <cell r="K150" t="str">
            <v>栗生澤</v>
          </cell>
          <cell r="L150" t="str">
            <v>宮田</v>
          </cell>
          <cell r="M150" t="str">
            <v>化学課</v>
          </cell>
          <cell r="N150" t="str">
            <v>関東</v>
          </cell>
          <cell r="O150" t="str">
            <v>旭硝子株式会社</v>
          </cell>
          <cell r="P150" t="str">
            <v>化学品カンパニー ＣＳＲ室</v>
          </cell>
          <cell r="Q150" t="str">
            <v>室長</v>
          </cell>
          <cell r="R150" t="str">
            <v>荻村　義信</v>
          </cell>
          <cell r="S150" t="str">
            <v>03-3218-5485</v>
          </cell>
          <cell r="T150" t="str">
            <v>yosinobu-ogimura@agc.com</v>
          </cell>
          <cell r="U150">
            <v>1000005</v>
          </cell>
          <cell r="V150" t="str">
            <v xml:space="preserve">東京都千代田区丸の内１－５－１ </v>
          </cell>
          <cell r="W150" t="str">
            <v>代表取締役 社長執行役員</v>
          </cell>
          <cell r="X150" t="str">
            <v>石村　和彦</v>
          </cell>
          <cell r="Y150" t="str">
            <v/>
          </cell>
          <cell r="Z150" t="str">
            <v/>
          </cell>
          <cell r="AA150" t="str">
            <v/>
          </cell>
          <cell r="AC150">
            <v>3121000000</v>
          </cell>
          <cell r="AD150">
            <v>0.25</v>
          </cell>
          <cell r="AE150">
            <v>780250000</v>
          </cell>
          <cell r="AF150">
            <v>40939</v>
          </cell>
          <cell r="AG150">
            <v>42094</v>
          </cell>
          <cell r="AH150" t="str">
            <v>○</v>
          </cell>
          <cell r="AI150">
            <v>3836000000</v>
          </cell>
          <cell r="AJ150">
            <v>3121000000</v>
          </cell>
          <cell r="AK150">
            <v>0.25</v>
          </cell>
          <cell r="AL150">
            <v>780250000</v>
          </cell>
          <cell r="AM150">
            <v>41053</v>
          </cell>
          <cell r="AN150">
            <v>40970</v>
          </cell>
          <cell r="AO150" t="str">
            <v>○</v>
          </cell>
          <cell r="AP150" t="str">
            <v>不要</v>
          </cell>
          <cell r="AQ150" t="str">
            <v>H26.3末超えだが、2012/4/12延長についてMETI確認済み。</v>
          </cell>
          <cell r="AR150" t="str">
            <v>栗生澤</v>
          </cell>
          <cell r="AS150" t="str">
            <v>宮田</v>
          </cell>
          <cell r="AT150">
            <v>41074</v>
          </cell>
          <cell r="AU150">
            <v>41075</v>
          </cell>
          <cell r="AV150">
            <v>41078</v>
          </cell>
          <cell r="AW150" t="str">
            <v/>
          </cell>
          <cell r="AX150" t="str">
            <v/>
          </cell>
          <cell r="AY150" t="str">
            <v>茨城県</v>
          </cell>
          <cell r="AZ150" t="str">
            <v>神栖市</v>
          </cell>
          <cell r="BA150" t="str">
            <v>東和田25</v>
          </cell>
          <cell r="BC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茨城県神栖市東和田25</v>
          </cell>
          <cell r="ET150" t="str">
            <v/>
          </cell>
          <cell r="EU150" t="str">
            <v/>
          </cell>
          <cell r="EV150" t="str">
            <v/>
          </cell>
          <cell r="EW150" t="str">
            <v/>
          </cell>
          <cell r="EX150" t="str">
            <v/>
          </cell>
          <cell r="EY150" t="str">
            <v>茨城県神栖市東和田25</v>
          </cell>
          <cell r="EZ150" t="str">
            <v>なし</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1 グリーンイノベーション／エネルギー産業</v>
          </cell>
          <cell r="I151" t="str">
            <v>次世代照明又はその材料</v>
          </cell>
          <cell r="J151" t="str">
            <v>中小企業</v>
          </cell>
          <cell r="K151" t="str">
            <v>高本</v>
          </cell>
          <cell r="L151" t="str">
            <v>米山</v>
          </cell>
          <cell r="M151" t="str">
            <v>情通課</v>
          </cell>
          <cell r="N151" t="str">
            <v>中部</v>
          </cell>
          <cell r="O151" t="str">
            <v>フジテック・インターナショナル株式会社</v>
          </cell>
          <cell r="P151" t="str">
            <v/>
          </cell>
          <cell r="Q151" t="str">
            <v>常務取締役</v>
          </cell>
          <cell r="R151" t="str">
            <v>池田 堅次</v>
          </cell>
          <cell r="S151" t="str">
            <v>0791-64-8118</v>
          </cell>
          <cell r="T151" t="str">
            <v>k-ikeda@fujitec-int.com</v>
          </cell>
          <cell r="U151">
            <v>6794016</v>
          </cell>
          <cell r="V151" t="str">
            <v xml:space="preserve">兵庫県たつの市揖西町南山３丁目８番地 </v>
          </cell>
          <cell r="W151" t="str">
            <v>代表取締役社長</v>
          </cell>
          <cell r="X151" t="str">
            <v>藤本 隆洋</v>
          </cell>
          <cell r="Y151" t="str">
            <v>交付決定日</v>
          </cell>
          <cell r="Z151">
            <v>41639</v>
          </cell>
          <cell r="AA151" t="str">
            <v/>
          </cell>
          <cell r="AC151">
            <v>1836000000</v>
          </cell>
          <cell r="AD151">
            <v>0.25</v>
          </cell>
          <cell r="AE151">
            <v>459000000</v>
          </cell>
          <cell r="AF151" t="str">
            <v>交付決定日</v>
          </cell>
          <cell r="AG151">
            <v>41639</v>
          </cell>
          <cell r="AH151" t="str">
            <v/>
          </cell>
          <cell r="AI151">
            <v>2234536000</v>
          </cell>
          <cell r="AJ151">
            <v>1836000000</v>
          </cell>
          <cell r="AK151">
            <v>0.25</v>
          </cell>
          <cell r="AL151">
            <v>459000000</v>
          </cell>
          <cell r="AM151">
            <v>40959</v>
          </cell>
          <cell r="AN151">
            <v>40960</v>
          </cell>
          <cell r="AO151" t="str">
            <v/>
          </cell>
          <cell r="AP151" t="str">
            <v>不要</v>
          </cell>
          <cell r="AQ151" t="str">
            <v>・2012/7/10倒産。</v>
          </cell>
          <cell r="AR151" t="str">
            <v>米山</v>
          </cell>
          <cell r="AS151" t="str">
            <v>高本</v>
          </cell>
          <cell r="AT151">
            <v>40963</v>
          </cell>
          <cell r="AU151">
            <v>40966</v>
          </cell>
          <cell r="AV151">
            <v>40969</v>
          </cell>
          <cell r="AW151" t="str">
            <v/>
          </cell>
          <cell r="AX151" t="str">
            <v/>
          </cell>
          <cell r="AY151" t="str">
            <v>愛知県</v>
          </cell>
          <cell r="AZ151" t="str">
            <v>常滑市</v>
          </cell>
          <cell r="BA151" t="str">
            <v>新開町6丁目1-10</v>
          </cell>
          <cell r="BC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v>1</v>
          </cell>
          <cell r="ES151" t="str">
            <v>愛知県常滑市新開町6丁目1-10</v>
          </cell>
          <cell r="ET151" t="str">
            <v/>
          </cell>
          <cell r="EU151" t="str">
            <v/>
          </cell>
          <cell r="EV151" t="str">
            <v/>
          </cell>
          <cell r="EW151" t="str">
            <v/>
          </cell>
          <cell r="EX151" t="str">
            <v/>
          </cell>
          <cell r="EY151" t="str">
            <v>愛知県常滑市新開町6丁目1-10</v>
          </cell>
          <cell r="EZ151" t="str">
            <v>なし</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2 自動車の中核部品またはその材料</v>
          </cell>
          <cell r="I152" t="str">
            <v>その他の部品・材料</v>
          </cell>
          <cell r="J152" t="str">
            <v>大企業</v>
          </cell>
          <cell r="K152" t="str">
            <v>中間</v>
          </cell>
          <cell r="L152" t="str">
            <v>梶野</v>
          </cell>
          <cell r="M152" t="str">
            <v>情通課</v>
          </cell>
          <cell r="N152" t="str">
            <v>関東</v>
          </cell>
          <cell r="O152" t="str">
            <v>ﾀｲｺｴﾚｸﾄﾛﾆｸｽｼﾞｬﾊﾟﾝ合同会社</v>
          </cell>
          <cell r="P152" t="str">
            <v/>
          </cell>
          <cell r="Q152" t="str">
            <v>部長代理</v>
          </cell>
          <cell r="R152" t="str">
            <v>坂下 真一</v>
          </cell>
          <cell r="S152" t="str">
            <v>044-844-8111</v>
          </cell>
          <cell r="T152" t="str">
            <v>ssakashi@te.com</v>
          </cell>
          <cell r="U152">
            <v>2130011</v>
          </cell>
          <cell r="V152" t="str">
            <v xml:space="preserve">神奈川県川崎市高津区久本３－５－８ </v>
          </cell>
          <cell r="W152" t="str">
            <v>代表取締役社長</v>
          </cell>
          <cell r="X152" t="str">
            <v>江部 秀</v>
          </cell>
          <cell r="Y152" t="str">
            <v/>
          </cell>
          <cell r="Z152" t="str">
            <v/>
          </cell>
          <cell r="AA152" t="str">
            <v/>
          </cell>
          <cell r="AC152">
            <v>4200000000</v>
          </cell>
          <cell r="AD152">
            <v>0.16666666666666666</v>
          </cell>
          <cell r="AE152">
            <v>700000000</v>
          </cell>
          <cell r="AF152">
            <v>41014</v>
          </cell>
          <cell r="AG152">
            <v>41728</v>
          </cell>
          <cell r="AH152" t="str">
            <v/>
          </cell>
          <cell r="AI152">
            <v>9712715000</v>
          </cell>
          <cell r="AJ152">
            <v>4200000000</v>
          </cell>
          <cell r="AK152">
            <v>0.16666666666666666</v>
          </cell>
          <cell r="AL152">
            <v>700000000</v>
          </cell>
          <cell r="AM152">
            <v>40995</v>
          </cell>
          <cell r="AN152">
            <v>41001</v>
          </cell>
          <cell r="AO152">
            <v>41011</v>
          </cell>
          <cell r="AP152" t="str">
            <v>不要</v>
          </cell>
          <cell r="AQ152" t="str">
            <v/>
          </cell>
          <cell r="AR152" t="str">
            <v>梶野</v>
          </cell>
          <cell r="AS152" t="str">
            <v>中間</v>
          </cell>
          <cell r="AT152">
            <v>41026</v>
          </cell>
          <cell r="AU152">
            <v>41029</v>
          </cell>
          <cell r="AV152">
            <v>41031</v>
          </cell>
          <cell r="AW152" t="str">
            <v/>
          </cell>
          <cell r="AX152" t="str">
            <v/>
          </cell>
          <cell r="AY152" t="str">
            <v>静岡県</v>
          </cell>
          <cell r="AZ152" t="str">
            <v>掛川市</v>
          </cell>
          <cell r="BA152" t="str">
            <v>下又</v>
          </cell>
          <cell r="BC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cell r="EA152" t="str">
            <v/>
          </cell>
          <cell r="EB152" t="str">
            <v/>
          </cell>
          <cell r="EC152" t="str">
            <v/>
          </cell>
          <cell r="ED152" t="str">
            <v/>
          </cell>
          <cell r="EE152" t="str">
            <v/>
          </cell>
          <cell r="EF152" t="str">
            <v/>
          </cell>
          <cell r="EG152" t="str">
            <v/>
          </cell>
          <cell r="EH152" t="str">
            <v/>
          </cell>
          <cell r="EI152" t="str">
            <v/>
          </cell>
          <cell r="EJ152" t="str">
            <v/>
          </cell>
          <cell r="EK152" t="str">
            <v/>
          </cell>
          <cell r="EL152" t="str">
            <v/>
          </cell>
          <cell r="EM152" t="str">
            <v/>
          </cell>
          <cell r="EN152" t="str">
            <v/>
          </cell>
          <cell r="EO152" t="str">
            <v/>
          </cell>
          <cell r="EP152" t="str">
            <v/>
          </cell>
          <cell r="EQ152" t="str">
            <v/>
          </cell>
          <cell r="ER152" t="str">
            <v/>
          </cell>
          <cell r="ES152" t="str">
            <v>静岡県掛川市下又</v>
          </cell>
          <cell r="ET152" t="str">
            <v/>
          </cell>
          <cell r="EU152" t="str">
            <v/>
          </cell>
          <cell r="EV152" t="str">
            <v/>
          </cell>
          <cell r="EW152" t="str">
            <v/>
          </cell>
          <cell r="EX152" t="str">
            <v/>
          </cell>
          <cell r="EY152" t="str">
            <v>静岡県掛川市下又</v>
          </cell>
          <cell r="EZ152" t="str">
            <v>なし</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2 自動車の中核部品またはその材料</v>
          </cell>
          <cell r="I153" t="str">
            <v>その他の部品・材料</v>
          </cell>
          <cell r="J153" t="str">
            <v>大企業</v>
          </cell>
          <cell r="K153" t="str">
            <v>中間</v>
          </cell>
          <cell r="L153" t="str">
            <v>梶野</v>
          </cell>
          <cell r="M153" t="str">
            <v>化学課</v>
          </cell>
          <cell r="N153" t="str">
            <v>近畿</v>
          </cell>
          <cell r="O153" t="str">
            <v>ﾀﾞｲｾﾙ･ｾｲﾌﾃｨ･ｼｽﾃﾑｽﾞ株式会社</v>
          </cell>
          <cell r="P153" t="str">
            <v>-
特機・MSD カンパニー MSD 事業部</v>
          </cell>
          <cell r="Q153" t="str">
            <v>第一工場長
事業企画部主席</v>
          </cell>
          <cell r="R153" t="str">
            <v>宮崎　年雄
板東　和仁</v>
          </cell>
          <cell r="S153" t="str">
            <v>0791-72-5416
052-582-8513</v>
          </cell>
          <cell r="T153" t="str">
            <v>to_miyazaki@jp.daicel.com
kz_bando@jp.daicel.com</v>
          </cell>
          <cell r="U153">
            <v>4500002</v>
          </cell>
          <cell r="V153" t="str">
            <v>愛知県名古屋市中村区名駅4-26-25 メイフィス名駅ビル</v>
          </cell>
          <cell r="W153" t="str">
            <v>代表取締役社長</v>
          </cell>
          <cell r="X153" t="str">
            <v>川口 尚孝</v>
          </cell>
          <cell r="Y153">
            <v>40934</v>
          </cell>
          <cell r="Z153">
            <v>41312</v>
          </cell>
          <cell r="AA153" t="str">
            <v/>
          </cell>
          <cell r="AC153">
            <v>420000000</v>
          </cell>
          <cell r="AD153">
            <v>0.25</v>
          </cell>
          <cell r="AE153">
            <v>105000000</v>
          </cell>
          <cell r="AF153">
            <v>40934</v>
          </cell>
          <cell r="AG153">
            <v>41312</v>
          </cell>
          <cell r="AH153" t="str">
            <v/>
          </cell>
          <cell r="AI153">
            <v>430000000</v>
          </cell>
          <cell r="AJ153">
            <v>420000000</v>
          </cell>
          <cell r="AK153">
            <v>0.25</v>
          </cell>
          <cell r="AL153">
            <v>105000000</v>
          </cell>
          <cell r="AM153">
            <v>40968</v>
          </cell>
          <cell r="AN153">
            <v>40970</v>
          </cell>
          <cell r="AO153" t="str">
            <v/>
          </cell>
          <cell r="AP153" t="str">
            <v>不要</v>
          </cell>
          <cell r="AQ153" t="str">
            <v/>
          </cell>
          <cell r="AR153" t="str">
            <v>中間</v>
          </cell>
          <cell r="AS153" t="str">
            <v>梶野</v>
          </cell>
          <cell r="AT153">
            <v>40974</v>
          </cell>
          <cell r="AU153">
            <v>40975</v>
          </cell>
          <cell r="AV153">
            <v>40976</v>
          </cell>
          <cell r="AW153" t="str">
            <v/>
          </cell>
          <cell r="AX153" t="str">
            <v/>
          </cell>
          <cell r="AY153" t="str">
            <v>兵庫県</v>
          </cell>
          <cell r="AZ153" t="str">
            <v>たつの市</v>
          </cell>
          <cell r="BA153" t="str">
            <v>揖保川町馬場805番地</v>
          </cell>
          <cell r="BC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兵庫県たつの市揖保川町馬場805番地</v>
          </cell>
          <cell r="ET153" t="str">
            <v/>
          </cell>
          <cell r="EU153" t="str">
            <v/>
          </cell>
          <cell r="EV153" t="str">
            <v/>
          </cell>
          <cell r="EW153" t="str">
            <v/>
          </cell>
          <cell r="EX153" t="str">
            <v/>
          </cell>
          <cell r="EY153" t="str">
            <v>兵庫県たつの市揖保川町馬場805番地</v>
          </cell>
          <cell r="EZ153" t="str">
            <v>なし</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2 自動車の中核部品またはその材料</v>
          </cell>
          <cell r="I154" t="str">
            <v>その他の部品・材料</v>
          </cell>
          <cell r="J154" t="str">
            <v>大企業</v>
          </cell>
          <cell r="K154" t="str">
            <v>中間</v>
          </cell>
          <cell r="L154" t="str">
            <v>梶野</v>
          </cell>
          <cell r="M154" t="str">
            <v>化学課</v>
          </cell>
          <cell r="N154" t="str">
            <v>近畿</v>
          </cell>
          <cell r="O154" t="str">
            <v>株式会社ダイセル</v>
          </cell>
          <cell r="P154" t="str">
            <v/>
          </cell>
          <cell r="Q154" t="str">
            <v/>
          </cell>
          <cell r="R154" t="str">
            <v/>
          </cell>
          <cell r="S154" t="str">
            <v/>
          </cell>
          <cell r="T154" t="str">
            <v/>
          </cell>
          <cell r="U154">
            <v>6711665</v>
          </cell>
          <cell r="V154" t="str">
            <v xml:space="preserve">兵庫県たつの市揖保川町馬場８ ０ ５ </v>
          </cell>
          <cell r="W154" t="str">
            <v>代表取締役社長</v>
          </cell>
          <cell r="X154" t="str">
            <v>札場 操</v>
          </cell>
          <cell r="Y154">
            <v>40934</v>
          </cell>
          <cell r="Z154">
            <v>41312</v>
          </cell>
          <cell r="AA154" t="str">
            <v/>
          </cell>
          <cell r="AC154">
            <v>420000000</v>
          </cell>
          <cell r="AD154">
            <v>0.25</v>
          </cell>
          <cell r="AE154">
            <v>105000000</v>
          </cell>
          <cell r="AF154">
            <v>40934</v>
          </cell>
          <cell r="AG154">
            <v>41312</v>
          </cell>
          <cell r="AH154" t="str">
            <v/>
          </cell>
          <cell r="AI154">
            <v>430000000</v>
          </cell>
          <cell r="AJ154">
            <v>420000000</v>
          </cell>
          <cell r="AK154">
            <v>0.25</v>
          </cell>
          <cell r="AL154">
            <v>105000000</v>
          </cell>
          <cell r="AM154">
            <v>40968</v>
          </cell>
          <cell r="AN154">
            <v>40970</v>
          </cell>
          <cell r="AO154" t="str">
            <v/>
          </cell>
          <cell r="AP154" t="str">
            <v>不要</v>
          </cell>
          <cell r="AQ154" t="str">
            <v/>
          </cell>
          <cell r="AR154" t="str">
            <v>中間</v>
          </cell>
          <cell r="AS154" t="str">
            <v>梶野</v>
          </cell>
          <cell r="AT154">
            <v>40974</v>
          </cell>
          <cell r="AU154">
            <v>40975</v>
          </cell>
          <cell r="AV154">
            <v>40976</v>
          </cell>
          <cell r="AW154" t="str">
            <v/>
          </cell>
          <cell r="AX154" t="str">
            <v/>
          </cell>
          <cell r="AY154" t="str">
            <v>兵庫県</v>
          </cell>
          <cell r="AZ154" t="str">
            <v>たつの市</v>
          </cell>
          <cell r="BA154" t="str">
            <v>揖保川町馬場805番地</v>
          </cell>
          <cell r="BC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兵庫県たつの市揖保川町馬場805番地</v>
          </cell>
          <cell r="ET154" t="str">
            <v/>
          </cell>
          <cell r="EU154" t="str">
            <v/>
          </cell>
          <cell r="EV154" t="str">
            <v/>
          </cell>
          <cell r="EW154" t="str">
            <v/>
          </cell>
          <cell r="EX154" t="str">
            <v/>
          </cell>
          <cell r="EY154" t="str">
            <v>兵庫県たつの市揖保川町馬場805番地</v>
          </cell>
          <cell r="EZ154" t="str">
            <v>なし</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1 グリーンイノベーション／エネルギー産業</v>
          </cell>
          <cell r="I155" t="str">
            <v>次世代照明又はその材料</v>
          </cell>
          <cell r="J155" t="str">
            <v>大企業</v>
          </cell>
          <cell r="K155" t="str">
            <v>米山</v>
          </cell>
          <cell r="L155" t="str">
            <v>高本</v>
          </cell>
          <cell r="M155" t="str">
            <v>情通課</v>
          </cell>
          <cell r="N155" t="str">
            <v>関東</v>
          </cell>
          <cell r="O155" t="str">
            <v>IDEC 株式会社</v>
          </cell>
          <cell r="P155" t="str">
            <v>経営管理部 経営企画グループ</v>
          </cell>
          <cell r="Q155" t="str">
            <v/>
          </cell>
          <cell r="R155" t="str">
            <v>横井 周一</v>
          </cell>
          <cell r="S155" t="str">
            <v>06-6398-2577</v>
          </cell>
          <cell r="T155" t="str">
            <v>syokoi@idec.co.jp</v>
          </cell>
          <cell r="U155">
            <v>5320004</v>
          </cell>
          <cell r="V155" t="str">
            <v xml:space="preserve">大阪府大阪市淀川区西宮原１－７－３１ </v>
          </cell>
          <cell r="W155" t="str">
            <v>代表取締役会長兼社長</v>
          </cell>
          <cell r="X155" t="str">
            <v>舩木　俊之</v>
          </cell>
          <cell r="Y155">
            <v>40956</v>
          </cell>
          <cell r="Z155">
            <v>41445</v>
          </cell>
          <cell r="AA155" t="str">
            <v/>
          </cell>
          <cell r="AC155">
            <v>476000000</v>
          </cell>
          <cell r="AD155">
            <v>0.16666666666666666</v>
          </cell>
          <cell r="AE155">
            <v>79333333</v>
          </cell>
          <cell r="AF155">
            <v>40956</v>
          </cell>
          <cell r="AG155">
            <v>41445</v>
          </cell>
          <cell r="AH155" t="str">
            <v/>
          </cell>
          <cell r="AI155">
            <v>861000000</v>
          </cell>
          <cell r="AJ155">
            <v>408720000</v>
          </cell>
          <cell r="AK155">
            <v>0.16666666666666666</v>
          </cell>
          <cell r="AL155">
            <v>68120000</v>
          </cell>
          <cell r="AM155">
            <v>40954</v>
          </cell>
          <cell r="AN155">
            <v>40959</v>
          </cell>
          <cell r="AO155">
            <v>40966</v>
          </cell>
          <cell r="AP155" t="str">
            <v>不要</v>
          </cell>
          <cell r="AQ155" t="str">
            <v/>
          </cell>
          <cell r="AR155" t="str">
            <v>米山</v>
          </cell>
          <cell r="AS155" t="str">
            <v>高本</v>
          </cell>
          <cell r="AT155">
            <v>40966</v>
          </cell>
          <cell r="AU155">
            <v>40967</v>
          </cell>
          <cell r="AV155">
            <v>40969</v>
          </cell>
          <cell r="AW155" t="str">
            <v/>
          </cell>
          <cell r="AX155" t="str">
            <v/>
          </cell>
          <cell r="AY155" t="str">
            <v>静岡県</v>
          </cell>
          <cell r="AZ155" t="str">
            <v>浜松市</v>
          </cell>
          <cell r="BA155" t="str">
            <v>北区新都田1-6-3</v>
          </cell>
          <cell r="BC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
          </cell>
          <cell r="EJ155" t="str">
            <v/>
          </cell>
          <cell r="EK155" t="str">
            <v/>
          </cell>
          <cell r="EL155" t="str">
            <v/>
          </cell>
          <cell r="EM155" t="str">
            <v/>
          </cell>
          <cell r="EN155" t="str">
            <v/>
          </cell>
          <cell r="EO155" t="str">
            <v/>
          </cell>
          <cell r="EP155" t="str">
            <v/>
          </cell>
          <cell r="EQ155" t="str">
            <v/>
          </cell>
          <cell r="ER155" t="str">
            <v/>
          </cell>
          <cell r="ES155" t="str">
            <v>静岡県浜松市北区新都田1-6-3</v>
          </cell>
          <cell r="ET155" t="str">
            <v/>
          </cell>
          <cell r="EU155" t="str">
            <v/>
          </cell>
          <cell r="EV155" t="str">
            <v/>
          </cell>
          <cell r="EW155" t="str">
            <v/>
          </cell>
          <cell r="EX155" t="str">
            <v/>
          </cell>
          <cell r="EY155" t="str">
            <v>静岡県浜松市北区新都田1-6-3</v>
          </cell>
          <cell r="EZ155" t="str">
            <v>なし</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6 その他</v>
          </cell>
          <cell r="I156" t="str">
            <v>建設機械等の部品</v>
          </cell>
          <cell r="J156" t="str">
            <v>大企業</v>
          </cell>
          <cell r="K156" t="str">
            <v>中田</v>
          </cell>
          <cell r="L156" t="str">
            <v>栗生澤</v>
          </cell>
          <cell r="M156" t="str">
            <v>鉄鋼課</v>
          </cell>
          <cell r="N156" t="str">
            <v>中部</v>
          </cell>
          <cell r="O156" t="str">
            <v>トピー工業株式会社</v>
          </cell>
          <cell r="P156" t="str">
            <v>経営企画部</v>
          </cell>
          <cell r="Q156" t="str">
            <v>特命担当部長</v>
          </cell>
          <cell r="R156" t="str">
            <v>中村　毅</v>
          </cell>
          <cell r="S156" t="str">
            <v>03-3493-0132</v>
          </cell>
          <cell r="T156" t="str">
            <v>tys-nakamura@topy.co.jp</v>
          </cell>
          <cell r="U156">
            <v>1418634</v>
          </cell>
          <cell r="V156" t="str">
            <v>東京都品川区大崎1-2-2 アートビレッジ大崎セントラルタワー</v>
          </cell>
          <cell r="W156" t="str">
            <v>代表取締役社長</v>
          </cell>
          <cell r="X156" t="str">
            <v>藤井　康雄</v>
          </cell>
          <cell r="Y156" t="str">
            <v/>
          </cell>
          <cell r="Z156" t="str">
            <v/>
          </cell>
          <cell r="AA156" t="str">
            <v/>
          </cell>
          <cell r="AC156">
            <v>18346000000</v>
          </cell>
          <cell r="AD156">
            <v>0.16666666666666666</v>
          </cell>
          <cell r="AE156">
            <v>3057666666</v>
          </cell>
          <cell r="AF156">
            <v>41030</v>
          </cell>
          <cell r="AG156">
            <v>42094</v>
          </cell>
          <cell r="AH156" t="str">
            <v>○</v>
          </cell>
          <cell r="AI156">
            <v>31400000000</v>
          </cell>
          <cell r="AJ156">
            <v>18346000000</v>
          </cell>
          <cell r="AK156">
            <v>0.16666666666666666</v>
          </cell>
          <cell r="AL156">
            <v>3057666666</v>
          </cell>
          <cell r="AM156">
            <v>40996</v>
          </cell>
          <cell r="AN156" t="str">
            <v/>
          </cell>
          <cell r="AO156" t="str">
            <v/>
          </cell>
          <cell r="AP156" t="str">
            <v>不要</v>
          </cell>
          <cell r="AQ156"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R156" t="str">
            <v>栗生澤</v>
          </cell>
          <cell r="AS156" t="str">
            <v>中田</v>
          </cell>
          <cell r="AT156">
            <v>41026</v>
          </cell>
          <cell r="AU156">
            <v>41029</v>
          </cell>
          <cell r="AV156">
            <v>41031</v>
          </cell>
          <cell r="AW156" t="str">
            <v/>
          </cell>
          <cell r="AX156" t="str">
            <v/>
          </cell>
          <cell r="AY156" t="str">
            <v>愛知県</v>
          </cell>
          <cell r="AZ156" t="str">
            <v>豊橋市</v>
          </cell>
          <cell r="BA156" t="str">
            <v>明海町1</v>
          </cell>
          <cell r="BC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愛知県豊橋市明海町1</v>
          </cell>
          <cell r="ET156" t="str">
            <v/>
          </cell>
          <cell r="EU156" t="str">
            <v/>
          </cell>
          <cell r="EV156" t="str">
            <v/>
          </cell>
          <cell r="EW156" t="str">
            <v/>
          </cell>
          <cell r="EX156" t="str">
            <v/>
          </cell>
          <cell r="EY156" t="str">
            <v>愛知県豊橋市明海町1</v>
          </cell>
          <cell r="EZ156" t="str">
            <v>なし</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1 電子機器の中核部品またはその材料</v>
          </cell>
          <cell r="I157" t="str">
            <v>半導体又はその材料</v>
          </cell>
          <cell r="J157" t="str">
            <v>大企業</v>
          </cell>
          <cell r="K157" t="str">
            <v>梶野</v>
          </cell>
          <cell r="L157" t="str">
            <v>中間</v>
          </cell>
          <cell r="M157" t="str">
            <v>情通課</v>
          </cell>
          <cell r="N157" t="str">
            <v>関東</v>
          </cell>
          <cell r="O157" t="str">
            <v>ルネサスエレクトロニクス株式会社</v>
          </cell>
          <cell r="P157" t="str">
            <v>生産本部 生産計画統括部</v>
          </cell>
          <cell r="Q157" t="str">
            <v>副統括部長</v>
          </cell>
          <cell r="R157" t="str">
            <v>千葉 光隆</v>
          </cell>
          <cell r="S157" t="str">
            <v>03-6865-7692</v>
          </cell>
          <cell r="T157" t="str">
            <v>mitsutaka.chiba.jz@renesas.com</v>
          </cell>
          <cell r="U157">
            <v>1000004</v>
          </cell>
          <cell r="V157" t="str">
            <v>東京都千代田区大手町2-6-2 日本ビル</v>
          </cell>
          <cell r="W157" t="str">
            <v>代表取締役社長</v>
          </cell>
          <cell r="X157" t="str">
            <v>赤尾 泰</v>
          </cell>
          <cell r="Y157">
            <v>40960</v>
          </cell>
          <cell r="Z157">
            <v>41729</v>
          </cell>
          <cell r="AA157" t="str">
            <v/>
          </cell>
          <cell r="AC157">
            <v>7645300000</v>
          </cell>
          <cell r="AD157">
            <v>0.33333333333333331</v>
          </cell>
          <cell r="AE157">
            <v>2548433333</v>
          </cell>
          <cell r="AF157">
            <v>40960</v>
          </cell>
          <cell r="AG157">
            <v>41729</v>
          </cell>
          <cell r="AH157" t="str">
            <v/>
          </cell>
          <cell r="AI157">
            <v>7645300000</v>
          </cell>
          <cell r="AJ157">
            <v>7645300000</v>
          </cell>
          <cell r="AK157">
            <v>0.33333333333333331</v>
          </cell>
          <cell r="AL157">
            <v>2548433000</v>
          </cell>
          <cell r="AM157">
            <v>40956</v>
          </cell>
          <cell r="AN157">
            <v>40955</v>
          </cell>
          <cell r="AO157">
            <v>40956</v>
          </cell>
          <cell r="AP157" t="str">
            <v>不要</v>
          </cell>
          <cell r="AQ157" t="str">
            <v/>
          </cell>
          <cell r="AR157" t="str">
            <v>米山</v>
          </cell>
          <cell r="AS157" t="str">
            <v>中間</v>
          </cell>
          <cell r="AT157">
            <v>40960</v>
          </cell>
          <cell r="AU157">
            <v>40961</v>
          </cell>
          <cell r="AV157">
            <v>40969</v>
          </cell>
          <cell r="AW157" t="str">
            <v/>
          </cell>
          <cell r="AX157" t="str">
            <v/>
          </cell>
          <cell r="AY157" t="str">
            <v>茨城県</v>
          </cell>
          <cell r="AZ157" t="str">
            <v>ひたちなか市</v>
          </cell>
          <cell r="BA157" t="str">
            <v>堀口751</v>
          </cell>
          <cell r="BC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茨城県ひたちなか市堀口751</v>
          </cell>
          <cell r="ET157" t="str">
            <v/>
          </cell>
          <cell r="EU157" t="str">
            <v/>
          </cell>
          <cell r="EV157" t="str">
            <v/>
          </cell>
          <cell r="EW157" t="str">
            <v/>
          </cell>
          <cell r="EX157" t="str">
            <v/>
          </cell>
          <cell r="EY157" t="str">
            <v>茨城県ひたちなか市堀口751</v>
          </cell>
          <cell r="EZ157" t="str">
            <v>なし</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4 金属加工製品</v>
          </cell>
          <cell r="I158" t="str">
            <v>その他の金属製品</v>
          </cell>
          <cell r="J158" t="str">
            <v>大企業</v>
          </cell>
          <cell r="K158" t="str">
            <v>栗生澤</v>
          </cell>
          <cell r="L158" t="str">
            <v>中田</v>
          </cell>
          <cell r="M158" t="str">
            <v>非鉄課</v>
          </cell>
          <cell r="N158" t="str">
            <v>東北</v>
          </cell>
          <cell r="O158" t="str">
            <v>日鐵住金建材株式会社</v>
          </cell>
          <cell r="P158" t="str">
            <v/>
          </cell>
          <cell r="Q158" t="str">
            <v>企画財務部長</v>
          </cell>
          <cell r="R158" t="str">
            <v>前田　明</v>
          </cell>
          <cell r="S158" t="str">
            <v>03-3630-1179</v>
          </cell>
          <cell r="T158" t="str">
            <v>akmaeda@ns-kenzai.co.jp</v>
          </cell>
          <cell r="U158">
            <v>1350042</v>
          </cell>
          <cell r="V158" t="str">
            <v xml:space="preserve">東京都江東区木場2-17-12　SAﾋﾞﾙ </v>
          </cell>
          <cell r="W158" t="str">
            <v>代表取締役社長</v>
          </cell>
          <cell r="X158" t="str">
            <v>増田　規一郎</v>
          </cell>
          <cell r="Y158">
            <v>40969</v>
          </cell>
          <cell r="Z158">
            <v>41547</v>
          </cell>
          <cell r="AA158" t="str">
            <v/>
          </cell>
          <cell r="AC158">
            <v>2095000000</v>
          </cell>
          <cell r="AD158">
            <v>0.16666666666666666</v>
          </cell>
          <cell r="AE158">
            <v>349166666</v>
          </cell>
          <cell r="AF158">
            <v>40969</v>
          </cell>
          <cell r="AG158">
            <v>41547</v>
          </cell>
          <cell r="AH158" t="str">
            <v/>
          </cell>
          <cell r="AI158">
            <v>2199000000</v>
          </cell>
          <cell r="AJ158">
            <v>2094000000</v>
          </cell>
          <cell r="AK158">
            <v>0.16666666666666666</v>
          </cell>
          <cell r="AL158">
            <v>349000000</v>
          </cell>
          <cell r="AM158">
            <v>40960</v>
          </cell>
          <cell r="AN158">
            <v>40962</v>
          </cell>
          <cell r="AO158" t="str">
            <v/>
          </cell>
          <cell r="AP158" t="str">
            <v>不要</v>
          </cell>
          <cell r="AQ158" t="str">
            <v/>
          </cell>
          <cell r="AR158" t="str">
            <v>栗生澤</v>
          </cell>
          <cell r="AS158" t="str">
            <v>中田</v>
          </cell>
          <cell r="AT158">
            <v>40966</v>
          </cell>
          <cell r="AU158">
            <v>40967</v>
          </cell>
          <cell r="AV158">
            <v>40969</v>
          </cell>
          <cell r="AW158" t="str">
            <v/>
          </cell>
          <cell r="AX158" t="str">
            <v/>
          </cell>
          <cell r="AY158" t="str">
            <v>宮城県</v>
          </cell>
          <cell r="AZ158" t="str">
            <v>仙台市</v>
          </cell>
          <cell r="BA158" t="str">
            <v>宮城野区港1-3-1</v>
          </cell>
          <cell r="BC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宮城県仙台市宮城野区港1-3-1</v>
          </cell>
          <cell r="ET158" t="str">
            <v/>
          </cell>
          <cell r="EU158" t="str">
            <v/>
          </cell>
          <cell r="EV158" t="str">
            <v/>
          </cell>
          <cell r="EW158" t="str">
            <v/>
          </cell>
          <cell r="EX158" t="str">
            <v/>
          </cell>
          <cell r="EY158" t="str">
            <v>宮城県仙台市宮城野区港1-3-1</v>
          </cell>
          <cell r="EZ158" t="str">
            <v>なし</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金属加工製品</v>
          </cell>
          <cell r="I159" t="str">
            <v>金型又はその材料 の製造</v>
          </cell>
          <cell r="J159" t="str">
            <v>中小企業</v>
          </cell>
          <cell r="K159" t="str">
            <v>宮田</v>
          </cell>
          <cell r="L159" t="str">
            <v>中田</v>
          </cell>
          <cell r="M159" t="str">
            <v/>
          </cell>
          <cell r="N159" t="str">
            <v/>
          </cell>
          <cell r="O159" t="str">
            <v>株式会社コイワイ</v>
          </cell>
          <cell r="P159" t="str">
            <v/>
          </cell>
          <cell r="Q159" t="str">
            <v>常務取締役</v>
          </cell>
          <cell r="R159" t="str">
            <v>小岩井　愛子</v>
          </cell>
          <cell r="S159" t="str">
            <v>0463-83-8140</v>
          </cell>
          <cell r="T159" t="str">
            <v>ceo@tc-koiwai.co.jp</v>
          </cell>
          <cell r="U159">
            <v>2570031</v>
          </cell>
          <cell r="V159" t="str">
            <v xml:space="preserve">神奈川県秦野市曽屋60番地 </v>
          </cell>
          <cell r="W159" t="str">
            <v>代表取締役</v>
          </cell>
          <cell r="X159" t="str">
            <v>小岩井　豊巳</v>
          </cell>
          <cell r="Y159">
            <v>41000</v>
          </cell>
          <cell r="Z159">
            <v>41426</v>
          </cell>
          <cell r="AA159" t="str">
            <v/>
          </cell>
          <cell r="AC159">
            <v>621500000</v>
          </cell>
          <cell r="AD159">
            <v>0.66666666666666663</v>
          </cell>
          <cell r="AE159">
            <v>414333333</v>
          </cell>
          <cell r="AF159">
            <v>41000</v>
          </cell>
          <cell r="AG159">
            <v>41426</v>
          </cell>
          <cell r="AH159" t="str">
            <v/>
          </cell>
          <cell r="AI159">
            <v>1231500000</v>
          </cell>
          <cell r="AJ159">
            <v>621500000</v>
          </cell>
          <cell r="AK159">
            <v>0.66666666666666663</v>
          </cell>
          <cell r="AL159">
            <v>414333330</v>
          </cell>
          <cell r="AM159">
            <v>40959</v>
          </cell>
          <cell r="AN159">
            <v>40961</v>
          </cell>
          <cell r="AO159">
            <v>40966</v>
          </cell>
          <cell r="AP159" t="str">
            <v>不要</v>
          </cell>
          <cell r="AQ159" t="str">
            <v/>
          </cell>
          <cell r="AR159" t="str">
            <v>宮田</v>
          </cell>
          <cell r="AS159" t="str">
            <v>中田</v>
          </cell>
          <cell r="AT159">
            <v>40967</v>
          </cell>
          <cell r="AU159">
            <v>40968</v>
          </cell>
          <cell r="AV159">
            <v>40970</v>
          </cell>
          <cell r="AW159" t="str">
            <v/>
          </cell>
          <cell r="AX159" t="str">
            <v/>
          </cell>
          <cell r="AY159" t="str">
            <v>神奈川県</v>
          </cell>
          <cell r="AZ159" t="str">
            <v>小田原市</v>
          </cell>
          <cell r="BA159" t="str">
            <v/>
          </cell>
          <cell r="BB159" t="str">
            <v>宮城県</v>
          </cell>
          <cell r="BC159" t="str">
            <v>柴田郡</v>
          </cell>
          <cell r="BD159" t="str">
            <v>大河原町</v>
          </cell>
          <cell r="BE159" t="str">
            <v>山形県</v>
          </cell>
          <cell r="BF159" t="str">
            <v>山形市</v>
          </cell>
          <cell r="BG159" t="str">
            <v>漆山字北伊達城 1529番地</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神奈川県小田原市</v>
          </cell>
          <cell r="ET159" t="str">
            <v>宮城県柴田郡大河原町</v>
          </cell>
          <cell r="EU159" t="str">
            <v>山形県山形市漆山字北伊達城 1529番地</v>
          </cell>
          <cell r="EV159" t="str">
            <v/>
          </cell>
          <cell r="EW159" t="str">
            <v/>
          </cell>
          <cell r="EX159" t="str">
            <v/>
          </cell>
          <cell r="EY159" t="str">
            <v>神奈川県小田原市
宮城県柴田郡大河原町
山形県山形市漆山字北伊達城 1529番地</v>
          </cell>
          <cell r="EZ159" t="str">
            <v>なし</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金属加工製品</v>
          </cell>
          <cell r="I160" t="str">
            <v>金型又はその材料 の製造</v>
          </cell>
          <cell r="J160" t="str">
            <v>中小企業</v>
          </cell>
          <cell r="K160" t="str">
            <v>宮田</v>
          </cell>
          <cell r="L160" t="str">
            <v>中田</v>
          </cell>
          <cell r="M160" t="str">
            <v/>
          </cell>
          <cell r="N160" t="str">
            <v/>
          </cell>
          <cell r="O160" t="str">
            <v>株式会社双信機工</v>
          </cell>
          <cell r="P160" t="str">
            <v/>
          </cell>
          <cell r="Q160" t="str">
            <v>代表取締役</v>
          </cell>
          <cell r="R160" t="str">
            <v>板垣 隆</v>
          </cell>
          <cell r="S160" t="str">
            <v>023-686-3458</v>
          </cell>
          <cell r="T160" t="str">
            <v>sohshin.kanri@cpost.plala.or.jp</v>
          </cell>
          <cell r="U160">
            <v>9902161</v>
          </cell>
          <cell r="V160" t="str">
            <v xml:space="preserve">山形県山形市漆山字北伊達城1529番地 </v>
          </cell>
          <cell r="W160" t="str">
            <v>代表取締役</v>
          </cell>
          <cell r="X160" t="str">
            <v>板垣 隆</v>
          </cell>
          <cell r="Y160">
            <v>41000</v>
          </cell>
          <cell r="Z160">
            <v>41426</v>
          </cell>
          <cell r="AA160" t="str">
            <v/>
          </cell>
          <cell r="AC160">
            <v>621500000</v>
          </cell>
          <cell r="AD160">
            <v>0.66666666666666663</v>
          </cell>
          <cell r="AE160">
            <v>414333333</v>
          </cell>
          <cell r="AF160">
            <v>41000</v>
          </cell>
          <cell r="AG160">
            <v>41426</v>
          </cell>
          <cell r="AH160" t="str">
            <v/>
          </cell>
          <cell r="AI160">
            <v>1231500000</v>
          </cell>
          <cell r="AJ160">
            <v>621500000</v>
          </cell>
          <cell r="AK160">
            <v>0.66666666666666663</v>
          </cell>
          <cell r="AL160">
            <v>414333330</v>
          </cell>
          <cell r="AM160">
            <v>40959</v>
          </cell>
          <cell r="AN160">
            <v>40961</v>
          </cell>
          <cell r="AO160">
            <v>40966</v>
          </cell>
          <cell r="AP160" t="str">
            <v>不要</v>
          </cell>
          <cell r="AQ160" t="str">
            <v/>
          </cell>
          <cell r="AR160" t="str">
            <v>宮田</v>
          </cell>
          <cell r="AS160" t="str">
            <v>中田</v>
          </cell>
          <cell r="AT160">
            <v>40967</v>
          </cell>
          <cell r="AU160">
            <v>40968</v>
          </cell>
          <cell r="AV160">
            <v>40970</v>
          </cell>
          <cell r="AW160" t="str">
            <v/>
          </cell>
          <cell r="AX160" t="str">
            <v/>
          </cell>
          <cell r="AY160" t="str">
            <v>神奈川県</v>
          </cell>
          <cell r="AZ160" t="str">
            <v>小田原市</v>
          </cell>
          <cell r="BA160" t="str">
            <v/>
          </cell>
          <cell r="BB160" t="str">
            <v>宮城県</v>
          </cell>
          <cell r="BC160" t="str">
            <v>柴田郡</v>
          </cell>
          <cell r="BD160" t="str">
            <v>大河原町</v>
          </cell>
          <cell r="BE160" t="str">
            <v>山形県</v>
          </cell>
          <cell r="BF160" t="str">
            <v>山形市</v>
          </cell>
          <cell r="BG160" t="str">
            <v>漆山字北伊達城 1529番地</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神奈川県小田原市</v>
          </cell>
          <cell r="ET160" t="str">
            <v>宮城県柴田郡大河原町</v>
          </cell>
          <cell r="EU160" t="str">
            <v>山形県山形市漆山字北伊達城 1529番地</v>
          </cell>
          <cell r="EV160" t="str">
            <v/>
          </cell>
          <cell r="EW160" t="str">
            <v/>
          </cell>
          <cell r="EX160" t="str">
            <v/>
          </cell>
          <cell r="EY160" t="str">
            <v>神奈川県小田原市
宮城県柴田郡大河原町
山形県山形市漆山字北伊達城 1529番地</v>
          </cell>
          <cell r="EZ160" t="str">
            <v>なし</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1 電子機器の中核部品またはその材料</v>
          </cell>
          <cell r="I161" t="str">
            <v>半導体又はその材料</v>
          </cell>
          <cell r="J161" t="str">
            <v>大企業</v>
          </cell>
          <cell r="K161" t="str">
            <v>梶野</v>
          </cell>
          <cell r="L161" t="str">
            <v>中間</v>
          </cell>
          <cell r="M161" t="str">
            <v>情通課</v>
          </cell>
          <cell r="N161" t="str">
            <v/>
          </cell>
          <cell r="O161" t="str">
            <v>キヤノン株式会社</v>
          </cell>
          <cell r="P161" t="str">
            <v>デバイス開発本部 半導体デバイス企画部</v>
          </cell>
          <cell r="Q161" t="str">
            <v>部長</v>
          </cell>
          <cell r="R161" t="str">
            <v>大塚　克則</v>
          </cell>
          <cell r="S161" t="str">
            <v>044-920-3228</v>
          </cell>
          <cell r="T161" t="str">
            <v>otsuka.katsunori@canon.co.jp</v>
          </cell>
          <cell r="U161">
            <v>2120015</v>
          </cell>
          <cell r="V161" t="str">
            <v xml:space="preserve">神奈川県川崎市幸区柳町70-1 </v>
          </cell>
          <cell r="W161" t="str">
            <v>代表取締役社長</v>
          </cell>
          <cell r="X161" t="str">
            <v>内田 恒二</v>
          </cell>
          <cell r="Y161">
            <v>40973</v>
          </cell>
          <cell r="Z161">
            <v>41578</v>
          </cell>
          <cell r="AA161" t="str">
            <v/>
          </cell>
          <cell r="AC161">
            <v>26948420000</v>
          </cell>
          <cell r="AD161">
            <v>0.16666666666666666</v>
          </cell>
          <cell r="AE161">
            <v>4491403333</v>
          </cell>
          <cell r="AF161">
            <v>40973</v>
          </cell>
          <cell r="AG161">
            <v>41578</v>
          </cell>
          <cell r="AH161" t="str">
            <v/>
          </cell>
          <cell r="AI161">
            <v>26948420000</v>
          </cell>
          <cell r="AJ161">
            <v>26948420000</v>
          </cell>
          <cell r="AK161">
            <v>0.16666666666666666</v>
          </cell>
          <cell r="AL161">
            <v>4491403333</v>
          </cell>
          <cell r="AM161">
            <v>40966</v>
          </cell>
          <cell r="AN161">
            <v>40966</v>
          </cell>
          <cell r="AO161" t="str">
            <v/>
          </cell>
          <cell r="AP161" t="str">
            <v>要</v>
          </cell>
          <cell r="AQ161" t="str">
            <v/>
          </cell>
          <cell r="AR161" t="str">
            <v>中間</v>
          </cell>
          <cell r="AS161" t="str">
            <v>梶野</v>
          </cell>
          <cell r="AT161">
            <v>40974</v>
          </cell>
          <cell r="AU161">
            <v>40973</v>
          </cell>
          <cell r="AV161">
            <v>40976</v>
          </cell>
          <cell r="AW161" t="str">
            <v/>
          </cell>
          <cell r="AX161" t="str">
            <v/>
          </cell>
          <cell r="AY161" t="str">
            <v>神奈川県</v>
          </cell>
          <cell r="AZ161" t="str">
            <v>綾瀬市</v>
          </cell>
          <cell r="BA161" t="str">
            <v>吉岡2596</v>
          </cell>
          <cell r="BB161" t="str">
            <v>神奈川県</v>
          </cell>
          <cell r="BC161" t="str">
            <v>川崎市</v>
          </cell>
          <cell r="BD161" t="str">
            <v>幸区柳町70-1</v>
          </cell>
          <cell r="BE161" t="str">
            <v>大分県</v>
          </cell>
          <cell r="BF161" t="str">
            <v>大分市</v>
          </cell>
          <cell r="BG161" t="str">
            <v>丹生993-1</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神奈川県綾瀬市吉岡2596</v>
          </cell>
          <cell r="ET161" t="str">
            <v>神奈川県川崎市幸区柳町70-1</v>
          </cell>
          <cell r="EU161" t="str">
            <v>大分県大分市丹生993-1</v>
          </cell>
          <cell r="EV161" t="str">
            <v/>
          </cell>
          <cell r="EW161" t="str">
            <v/>
          </cell>
          <cell r="EX161" t="str">
            <v/>
          </cell>
          <cell r="EY161" t="str">
            <v>神奈川県綾瀬市吉岡2596
神奈川県川崎市幸区柳町70-1
大分県大分市丹生993-1</v>
          </cell>
          <cell r="EZ161" t="str">
            <v>なし</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1 グリーンイノベーション／エネルギー産業</v>
          </cell>
          <cell r="I162" t="str">
            <v>エコカー又はその部品</v>
          </cell>
          <cell r="J162" t="str">
            <v>大企業</v>
          </cell>
          <cell r="K162" t="str">
            <v>高本</v>
          </cell>
          <cell r="L162" t="str">
            <v>米山</v>
          </cell>
          <cell r="M162" t="str">
            <v>産機課</v>
          </cell>
          <cell r="N162" t="str">
            <v>中国</v>
          </cell>
          <cell r="O162" t="str">
            <v>ＮＴＮ株式会社</v>
          </cell>
          <cell r="P162" t="str">
            <v>商品化・知的財産戦略部
生産戦略部
EVシステム事業業 事業化推進部</v>
          </cell>
          <cell r="Q162" t="str">
            <v>主査
課長
主査</v>
          </cell>
          <cell r="R162" t="str">
            <v>袴田　博之
加藤 秀剛
土橋　浩幸</v>
          </cell>
          <cell r="S162" t="str">
            <v>06-6449-3602
06-6449-3609
0538-21-1198</v>
          </cell>
          <cell r="T162" t="str">
            <v>hiroyuki_hakamata@ntn.co.jp
hidetake_kato@ntn.co.jp
hiroyuki_dobashi@ntn.co.jp</v>
          </cell>
          <cell r="U162">
            <v>5500003</v>
          </cell>
          <cell r="V162" t="str">
            <v xml:space="preserve">大阪府市西区京町堀一丁目3番１７号 </v>
          </cell>
          <cell r="W162" t="str">
            <v>代表取締役会長</v>
          </cell>
          <cell r="X162" t="str">
            <v>鈴木　泰信</v>
          </cell>
          <cell r="Y162">
            <v>40994</v>
          </cell>
          <cell r="Z162">
            <v>41729</v>
          </cell>
          <cell r="AA162" t="str">
            <v/>
          </cell>
          <cell r="AC162">
            <v>4617000000</v>
          </cell>
          <cell r="AD162">
            <v>0.16666666666666666</v>
          </cell>
          <cell r="AE162">
            <v>769500000</v>
          </cell>
          <cell r="AF162">
            <v>40994</v>
          </cell>
          <cell r="AG162">
            <v>41729</v>
          </cell>
          <cell r="AH162" t="str">
            <v/>
          </cell>
          <cell r="AI162">
            <v>8941000000</v>
          </cell>
          <cell r="AJ162">
            <v>4617000000</v>
          </cell>
          <cell r="AK162">
            <v>0.16666666666666666</v>
          </cell>
          <cell r="AL162">
            <v>769500000</v>
          </cell>
          <cell r="AM162">
            <v>40981</v>
          </cell>
          <cell r="AN162">
            <v>40973</v>
          </cell>
          <cell r="AO162" t="str">
            <v>到着</v>
          </cell>
          <cell r="AP162" t="str">
            <v>不要</v>
          </cell>
          <cell r="AQ162" t="str">
            <v/>
          </cell>
          <cell r="AR162" t="str">
            <v>高本</v>
          </cell>
          <cell r="AS162" t="str">
            <v>米山</v>
          </cell>
          <cell r="AT162">
            <v>40990</v>
          </cell>
          <cell r="AU162">
            <v>40991</v>
          </cell>
          <cell r="AV162">
            <v>40994</v>
          </cell>
          <cell r="AW162" t="str">
            <v/>
          </cell>
          <cell r="AX162" t="str">
            <v/>
          </cell>
          <cell r="AY162" t="str">
            <v>岡山県</v>
          </cell>
          <cell r="AZ162" t="str">
            <v>赤磐市</v>
          </cell>
          <cell r="BA162" t="str">
            <v>釣井100番43</v>
          </cell>
          <cell r="BC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岡山県赤磐市釣井100番43</v>
          </cell>
          <cell r="ET162" t="str">
            <v/>
          </cell>
          <cell r="EU162" t="str">
            <v/>
          </cell>
          <cell r="EV162" t="str">
            <v/>
          </cell>
          <cell r="EW162" t="str">
            <v/>
          </cell>
          <cell r="EX162" t="str">
            <v/>
          </cell>
          <cell r="EY162" t="str">
            <v>岡山県赤磐市釣井100番43</v>
          </cell>
          <cell r="EZ162" t="str">
            <v>なし</v>
          </cell>
        </row>
        <row r="163">
          <cell r="A163" t="str">
            <v>3880000</v>
          </cell>
          <cell r="B163">
            <v>388</v>
          </cell>
          <cell r="C163">
            <v>0</v>
          </cell>
          <cell r="D163" t="str">
            <v>A</v>
          </cell>
          <cell r="E163" t="str">
            <v>一次</v>
          </cell>
          <cell r="F163" t="str">
            <v>レンゴー株式会社</v>
          </cell>
          <cell r="G163" t="str">
            <v>ダンボール原紙製造設備設置</v>
          </cell>
          <cell r="H163" t="str">
            <v>6 その他</v>
          </cell>
          <cell r="I163" t="str">
            <v>紙関連製品</v>
          </cell>
          <cell r="J163" t="str">
            <v>大企業</v>
          </cell>
          <cell r="K163" t="str">
            <v>中田</v>
          </cell>
          <cell r="L163" t="str">
            <v>栗生澤</v>
          </cell>
          <cell r="M163" t="str">
            <v>紙業課</v>
          </cell>
          <cell r="N163" t="str">
            <v>近畿</v>
          </cell>
          <cell r="O163" t="str">
            <v>レンゴー株式会社</v>
          </cell>
          <cell r="P163" t="str">
            <v>製紙部門生産本部　生産部生産技術課</v>
          </cell>
          <cell r="Q163" t="str">
            <v>課長代理</v>
          </cell>
          <cell r="R163" t="str">
            <v>須子　益宏</v>
          </cell>
          <cell r="S163" t="str">
            <v>03-6716-8608</v>
          </cell>
          <cell r="T163" t="str">
            <v>ma-suko@rengo.co.jp</v>
          </cell>
          <cell r="U163">
            <v>1080075</v>
          </cell>
          <cell r="V163" t="str">
            <v>東京都港区港南2丁目16番1号 品川イーストワンタワー</v>
          </cell>
          <cell r="W163" t="str">
            <v>代表取締役社長</v>
          </cell>
          <cell r="X163" t="str">
            <v>大坪 清</v>
          </cell>
          <cell r="Y163" t="str">
            <v/>
          </cell>
          <cell r="Z163" t="str">
            <v/>
          </cell>
          <cell r="AA163" t="str">
            <v/>
          </cell>
          <cell r="AC163">
            <v>21000000000</v>
          </cell>
          <cell r="AD163">
            <v>0.16666666666666666</v>
          </cell>
          <cell r="AE163">
            <v>3500000000</v>
          </cell>
          <cell r="AF163" t="str">
            <v/>
          </cell>
          <cell r="AG163" t="str">
            <v/>
          </cell>
          <cell r="AH163" t="str">
            <v/>
          </cell>
          <cell r="AI163" t="str">
            <v/>
          </cell>
          <cell r="AJ163" t="str">
            <v/>
          </cell>
          <cell r="AK163">
            <v>0.16666666666666666</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福井県</v>
          </cell>
          <cell r="AZ163" t="str">
            <v>あらわ市</v>
          </cell>
          <cell r="BA163" t="str">
            <v>自由が丘1丁目8番10号</v>
          </cell>
          <cell r="BC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福井県あらわ市自由が丘1丁目8番10号</v>
          </cell>
          <cell r="ET163" t="str">
            <v/>
          </cell>
          <cell r="EU163" t="str">
            <v/>
          </cell>
          <cell r="EV163" t="str">
            <v/>
          </cell>
          <cell r="EW163" t="str">
            <v/>
          </cell>
          <cell r="EX163" t="str">
            <v/>
          </cell>
          <cell r="EY163" t="str">
            <v>福井県あらわ市自由が丘1丁目8番10号</v>
          </cell>
          <cell r="EZ163" t="str">
            <v>なし</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1 グリーンイノベーション／エネルギー産業</v>
          </cell>
          <cell r="I164" t="str">
            <v>エコカー又はその部品</v>
          </cell>
          <cell r="J164" t="str">
            <v>大企業</v>
          </cell>
          <cell r="K164" t="str">
            <v>高本</v>
          </cell>
          <cell r="L164" t="str">
            <v>米山</v>
          </cell>
          <cell r="M164" t="str">
            <v>自動車課</v>
          </cell>
          <cell r="N164" t="str">
            <v>中部</v>
          </cell>
          <cell r="O164" t="str">
            <v>株式会社デンソー</v>
          </cell>
          <cell r="P164" t="str">
            <v>生産企画部生産企画２室</v>
          </cell>
          <cell r="Q164" t="str">
            <v>１課　課長</v>
          </cell>
          <cell r="R164" t="str">
            <v>冨川　隆司</v>
          </cell>
          <cell r="S164" t="str">
            <v>0566-25-6518</v>
          </cell>
          <cell r="T164" t="str">
            <v>takashi_tomikawa@denso.co.jp</v>
          </cell>
          <cell r="U164">
            <v>4480029</v>
          </cell>
          <cell r="V164" t="str">
            <v xml:space="preserve">愛知県刈谷市昭和町１丁目１番地 </v>
          </cell>
          <cell r="W164" t="str">
            <v>代表取締役社長</v>
          </cell>
          <cell r="X164" t="str">
            <v>加藤　宣明</v>
          </cell>
          <cell r="Y164" t="str">
            <v>交付決定日</v>
          </cell>
          <cell r="Z164">
            <v>41699</v>
          </cell>
          <cell r="AA164" t="str">
            <v/>
          </cell>
          <cell r="AC164">
            <v>24218000000</v>
          </cell>
          <cell r="AD164">
            <v>0.16666666666666666</v>
          </cell>
          <cell r="AE164">
            <v>4036333333</v>
          </cell>
          <cell r="AF164" t="str">
            <v>交付決定日</v>
          </cell>
          <cell r="AG164">
            <v>41699</v>
          </cell>
          <cell r="AH164" t="str">
            <v/>
          </cell>
          <cell r="AI164">
            <v>24218000000</v>
          </cell>
          <cell r="AJ164">
            <v>24218000000</v>
          </cell>
          <cell r="AK164">
            <v>0.16666666666666666</v>
          </cell>
          <cell r="AL164">
            <v>4036333000</v>
          </cell>
          <cell r="AM164">
            <v>40963</v>
          </cell>
          <cell r="AN164">
            <v>40959</v>
          </cell>
          <cell r="AO164">
            <v>40970</v>
          </cell>
          <cell r="AP164" t="str">
            <v>不要</v>
          </cell>
          <cell r="AQ164" t="str">
            <v>（5/22）事業規模縮小したいとの連絡あり。</v>
          </cell>
          <cell r="AR164" t="str">
            <v>米山</v>
          </cell>
          <cell r="AS164" t="str">
            <v>高本</v>
          </cell>
          <cell r="AT164">
            <v>40974</v>
          </cell>
          <cell r="AU164">
            <v>40975</v>
          </cell>
          <cell r="AV164">
            <v>40976</v>
          </cell>
          <cell r="AW164" t="str">
            <v/>
          </cell>
          <cell r="AX164" t="str">
            <v/>
          </cell>
          <cell r="AY164" t="str">
            <v>愛知県</v>
          </cell>
          <cell r="AZ164" t="str">
            <v>安城市</v>
          </cell>
          <cell r="BA164" t="str">
            <v>里町長根2-1</v>
          </cell>
          <cell r="BB164" t="str">
            <v>愛知県</v>
          </cell>
          <cell r="BC164" t="str">
            <v>西尾市</v>
          </cell>
          <cell r="BD164" t="str">
            <v>下羽角町住崎1</v>
          </cell>
          <cell r="BE164" t="str">
            <v>愛知県</v>
          </cell>
          <cell r="BF164" t="str">
            <v>西尾市</v>
          </cell>
          <cell r="BG164" t="str">
            <v>善明町一本松100</v>
          </cell>
          <cell r="BH164" t="str">
            <v>愛知県</v>
          </cell>
          <cell r="BI164" t="str">
            <v>額田郡</v>
          </cell>
          <cell r="BJ164" t="str">
            <v>幸田町大字芦谷字丸山5</v>
          </cell>
          <cell r="BK164" t="str">
            <v>愛知県</v>
          </cell>
          <cell r="BL164" t="str">
            <v>安城市</v>
          </cell>
          <cell r="BM164" t="str">
            <v>高棚町新道1</v>
          </cell>
          <cell r="BN164" t="str">
            <v>三重県</v>
          </cell>
          <cell r="BO164" t="str">
            <v>いなべ市</v>
          </cell>
          <cell r="BP164" t="str">
            <v>大安町門前1530</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愛知県安城市里町長根2-1</v>
          </cell>
          <cell r="ET164" t="str">
            <v>愛知県西尾市下羽角町住崎1</v>
          </cell>
          <cell r="EU164" t="str">
            <v>愛知県西尾市善明町一本松100</v>
          </cell>
          <cell r="EV164" t="str">
            <v>愛知県額田郡幸田町大字芦谷字丸山5</v>
          </cell>
          <cell r="EW164" t="str">
            <v>愛知県安城市高棚町新道1</v>
          </cell>
          <cell r="EX164" t="str">
            <v>三重県いなべ市大安町門前1530</v>
          </cell>
          <cell r="EY164" t="str">
            <v>愛知県安城市里町長根2-1
愛知県西尾市下羽角町住崎1
愛知県西尾市善明町一本松100
愛知県額田郡幸田町大字芦谷字丸山5
愛知県安城市高棚町新道1
三重県いなべ市大安町門前1530</v>
          </cell>
          <cell r="EZ164" t="str">
            <v>なし</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1 グリーンイノベーション／エネルギー産業</v>
          </cell>
          <cell r="I165" t="str">
            <v>エコカー又はその部品</v>
          </cell>
          <cell r="J165" t="str">
            <v>中小企業</v>
          </cell>
          <cell r="K165" t="str">
            <v>米山</v>
          </cell>
          <cell r="L165" t="str">
            <v>高本</v>
          </cell>
          <cell r="M165" t="str">
            <v>自動車課</v>
          </cell>
          <cell r="N165" t="str">
            <v>関東</v>
          </cell>
          <cell r="O165" t="str">
            <v>株式会社タジマモーターコーポレーション</v>
          </cell>
          <cell r="P165" t="str">
            <v/>
          </cell>
          <cell r="Q165" t="str">
            <v>取締役副社長</v>
          </cell>
          <cell r="R165" t="str">
            <v>浅井　秋彦</v>
          </cell>
          <cell r="S165" t="str">
            <v>0538-66-0020</v>
          </cell>
          <cell r="T165" t="str">
            <v>asai@tajima-motor.com</v>
          </cell>
          <cell r="U165">
            <v>4380213</v>
          </cell>
          <cell r="V165" t="str">
            <v xml:space="preserve">静岡県磐田市竜洋稗原665 </v>
          </cell>
          <cell r="W165" t="str">
            <v>代表取締役</v>
          </cell>
          <cell r="X165" t="str">
            <v>田嶋　伸博</v>
          </cell>
          <cell r="Y165" t="str">
            <v/>
          </cell>
          <cell r="Z165" t="str">
            <v/>
          </cell>
          <cell r="AA165" t="str">
            <v/>
          </cell>
          <cell r="AC165">
            <v>110000000</v>
          </cell>
          <cell r="AD165">
            <v>0.25</v>
          </cell>
          <cell r="AE165">
            <v>27500000</v>
          </cell>
          <cell r="AF165" t="str">
            <v/>
          </cell>
          <cell r="AG165" t="str">
            <v/>
          </cell>
          <cell r="AH165" t="str">
            <v/>
          </cell>
          <cell r="AI165" t="str">
            <v/>
          </cell>
          <cell r="AJ165" t="str">
            <v/>
          </cell>
          <cell r="AK165">
            <v>0.25</v>
          </cell>
          <cell r="AL165" t="str">
            <v/>
          </cell>
          <cell r="AM165" t="str">
            <v/>
          </cell>
          <cell r="AN165">
            <v>41066</v>
          </cell>
          <cell r="AO165">
            <v>41075</v>
          </cell>
          <cell r="AP165" t="str">
            <v/>
          </cell>
          <cell r="AQ165" t="str">
            <v/>
          </cell>
          <cell r="AR165" t="str">
            <v>米山</v>
          </cell>
          <cell r="AS165" t="str">
            <v>高本</v>
          </cell>
          <cell r="AT165" t="str">
            <v/>
          </cell>
          <cell r="AU165" t="str">
            <v/>
          </cell>
          <cell r="AV165" t="str">
            <v/>
          </cell>
          <cell r="AW165" t="str">
            <v/>
          </cell>
          <cell r="AX165" t="str">
            <v/>
          </cell>
          <cell r="AY165" t="str">
            <v>静岡県</v>
          </cell>
          <cell r="AZ165" t="str">
            <v>磐田市</v>
          </cell>
          <cell r="BA165" t="str">
            <v>竜洋稗原665</v>
          </cell>
          <cell r="BC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静岡県磐田市竜洋稗原665</v>
          </cell>
          <cell r="ET165" t="str">
            <v/>
          </cell>
          <cell r="EU165" t="str">
            <v/>
          </cell>
          <cell r="EV165" t="str">
            <v/>
          </cell>
          <cell r="EW165" t="str">
            <v/>
          </cell>
          <cell r="EX165" t="str">
            <v/>
          </cell>
          <cell r="EY165" t="str">
            <v>静岡県磐田市竜洋稗原665</v>
          </cell>
          <cell r="EZ165" t="str">
            <v>なし</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1 グリーンイノベーション／エネルギー産業</v>
          </cell>
          <cell r="I166" t="str">
            <v>省エネルギー型情報機器又は関連部品</v>
          </cell>
          <cell r="J166" t="str">
            <v>大企業</v>
          </cell>
          <cell r="K166" t="str">
            <v>米山</v>
          </cell>
          <cell r="L166" t="str">
            <v>高本</v>
          </cell>
          <cell r="M166" t="str">
            <v>情通課</v>
          </cell>
          <cell r="N166" t="str">
            <v>関東</v>
          </cell>
          <cell r="O166" t="str">
            <v/>
          </cell>
          <cell r="P166" t="str">
            <v>経営企画部</v>
          </cell>
          <cell r="Q166" t="str">
            <v/>
          </cell>
          <cell r="R166" t="str">
            <v>沼沢　禎寛</v>
          </cell>
          <cell r="S166" t="str">
            <v/>
          </cell>
          <cell r="T166" t="str">
            <v>sadahiro numazawa.an@j-display.com</v>
          </cell>
          <cell r="U166">
            <v>1000005</v>
          </cell>
          <cell r="V166" t="str">
            <v>東京都千代田区丸の内1-6-5 丸の内北口ビルディング22F</v>
          </cell>
          <cell r="W166" t="str">
            <v>代表取締役 社長</v>
          </cell>
          <cell r="X166" t="str">
            <v>大塚　周一</v>
          </cell>
          <cell r="Y166" t="str">
            <v/>
          </cell>
          <cell r="Z166" t="str">
            <v/>
          </cell>
          <cell r="AA166" t="str">
            <v/>
          </cell>
          <cell r="AC166">
            <v>45000000000</v>
          </cell>
          <cell r="AD166">
            <v>0.16666666666666666</v>
          </cell>
          <cell r="AE166">
            <v>7500000000</v>
          </cell>
          <cell r="AF166">
            <v>41029</v>
          </cell>
          <cell r="AG166">
            <v>41486</v>
          </cell>
          <cell r="AH166" t="str">
            <v/>
          </cell>
          <cell r="AI166">
            <v>115271000000</v>
          </cell>
          <cell r="AJ166">
            <v>45000000000</v>
          </cell>
          <cell r="AK166">
            <v>0.16666666666666666</v>
          </cell>
          <cell r="AL166">
            <v>7500000000</v>
          </cell>
          <cell r="AM166">
            <v>41017</v>
          </cell>
          <cell r="AN166">
            <v>40969</v>
          </cell>
          <cell r="AO166">
            <v>41018</v>
          </cell>
          <cell r="AP166" t="str">
            <v>不要</v>
          </cell>
          <cell r="AQ166" t="str">
            <v>株式会社ジャパンディスプレイ統合準備会社⇒株式会社ジャパンディスプレイと社名変更。その証憑となる書類の提出を依頼する予定。
収益納付は不要と考えられるが要確認。</v>
          </cell>
          <cell r="AR166" t="str">
            <v>米山</v>
          </cell>
          <cell r="AS166" t="str">
            <v>高本</v>
          </cell>
          <cell r="AT166">
            <v>41026</v>
          </cell>
          <cell r="AU166">
            <v>41029</v>
          </cell>
          <cell r="AV166">
            <v>41031</v>
          </cell>
          <cell r="AW166" t="str">
            <v/>
          </cell>
          <cell r="AX166" t="str">
            <v/>
          </cell>
          <cell r="AY166" t="str">
            <v>千葉県</v>
          </cell>
          <cell r="AZ166" t="str">
            <v>茂原市</v>
          </cell>
          <cell r="BA166" t="str">
            <v>早野3732番地</v>
          </cell>
          <cell r="BC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千葉県茂原市早野3732番地</v>
          </cell>
          <cell r="ET166" t="str">
            <v/>
          </cell>
          <cell r="EU166" t="str">
            <v/>
          </cell>
          <cell r="EV166" t="str">
            <v/>
          </cell>
          <cell r="EW166" t="str">
            <v/>
          </cell>
          <cell r="EX166" t="str">
            <v/>
          </cell>
          <cell r="EY166" t="str">
            <v>千葉県茂原市早野3732番地</v>
          </cell>
          <cell r="EZ166" t="str">
            <v>なし</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2 自動車の中核部品またはその材料</v>
          </cell>
          <cell r="I167" t="str">
            <v>車載用半導体又はその材料</v>
          </cell>
          <cell r="J167" t="str">
            <v>大企業</v>
          </cell>
          <cell r="K167" t="str">
            <v>中間</v>
          </cell>
          <cell r="L167" t="str">
            <v>梶野</v>
          </cell>
          <cell r="M167" t="str">
            <v>情通課</v>
          </cell>
          <cell r="N167" t="str">
            <v>中部</v>
          </cell>
          <cell r="O167" t="str">
            <v>株式会社デンソー</v>
          </cell>
          <cell r="P167" t="str">
            <v>生産企画部生産企画２室１課</v>
          </cell>
          <cell r="Q167" t="str">
            <v>課長</v>
          </cell>
          <cell r="R167" t="str">
            <v>冨川　隆司</v>
          </cell>
          <cell r="S167" t="str">
            <v>0566-25-6518</v>
          </cell>
          <cell r="T167" t="str">
            <v>takashi_tomikawa@denso.co.jp</v>
          </cell>
          <cell r="U167">
            <v>4480029</v>
          </cell>
          <cell r="V167" t="str">
            <v xml:space="preserve">愛知県刈谷市昭和町１丁目１番地 </v>
          </cell>
          <cell r="W167" t="str">
            <v>代表取締役社長</v>
          </cell>
          <cell r="X167" t="str">
            <v>加藤　宣明</v>
          </cell>
          <cell r="Y167">
            <v>41030</v>
          </cell>
          <cell r="Z167">
            <v>41698</v>
          </cell>
          <cell r="AA167" t="str">
            <v/>
          </cell>
          <cell r="AC167">
            <v>7039000000</v>
          </cell>
          <cell r="AD167">
            <v>0.16666666666666666</v>
          </cell>
          <cell r="AE167">
            <v>1173166666</v>
          </cell>
          <cell r="AF167">
            <v>41030</v>
          </cell>
          <cell r="AG167">
            <v>41698</v>
          </cell>
          <cell r="AH167" t="str">
            <v/>
          </cell>
          <cell r="AI167">
            <v>7039000000</v>
          </cell>
          <cell r="AJ167">
            <v>7039000000</v>
          </cell>
          <cell r="AK167">
            <v>0.16666666666666666</v>
          </cell>
          <cell r="AL167">
            <v>1173166000</v>
          </cell>
          <cell r="AM167">
            <v>40967</v>
          </cell>
          <cell r="AN167">
            <v>40959</v>
          </cell>
          <cell r="AO167">
            <v>40997</v>
          </cell>
          <cell r="AP167" t="str">
            <v>不要</v>
          </cell>
          <cell r="AQ167" t="str">
            <v>（5/22）一部を子会社に移管したいとの連絡あり。</v>
          </cell>
          <cell r="AR167" t="str">
            <v>梶野</v>
          </cell>
          <cell r="AS167" t="str">
            <v>中間</v>
          </cell>
          <cell r="AT167">
            <v>41012</v>
          </cell>
          <cell r="AU167">
            <v>41015</v>
          </cell>
          <cell r="AV167">
            <v>41016</v>
          </cell>
          <cell r="AW167" t="str">
            <v/>
          </cell>
          <cell r="AX167" t="str">
            <v/>
          </cell>
          <cell r="AY167" t="str">
            <v>愛知県</v>
          </cell>
          <cell r="AZ167" t="str">
            <v>額田郡</v>
          </cell>
          <cell r="BA167" t="str">
            <v>幸田町大字芦谷字丸山5</v>
          </cell>
          <cell r="BC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愛知県額田郡幸田町大字芦谷字丸山5</v>
          </cell>
          <cell r="ET167" t="str">
            <v/>
          </cell>
          <cell r="EU167" t="str">
            <v/>
          </cell>
          <cell r="EV167" t="str">
            <v/>
          </cell>
          <cell r="EW167" t="str">
            <v/>
          </cell>
          <cell r="EX167" t="str">
            <v/>
          </cell>
          <cell r="EY167" t="str">
            <v>愛知県額田郡幸田町大字芦谷字丸山5</v>
          </cell>
          <cell r="EZ167" t="str">
            <v>なし</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4 金属加工製品</v>
          </cell>
          <cell r="I168" t="str">
            <v>その他の金属製品</v>
          </cell>
          <cell r="J168" t="str">
            <v>大企業</v>
          </cell>
          <cell r="K168" t="str">
            <v>栗生澤</v>
          </cell>
          <cell r="L168" t="str">
            <v>中田</v>
          </cell>
          <cell r="M168" t="str">
            <v>非鉄課</v>
          </cell>
          <cell r="N168" t="str">
            <v>近畿</v>
          </cell>
          <cell r="O168" t="str">
            <v>古河スカイ株式会社</v>
          </cell>
          <cell r="P168" t="str">
            <v>設備部 設備企画室</v>
          </cell>
          <cell r="Q168" t="str">
            <v/>
          </cell>
          <cell r="R168" t="str">
            <v>藤村　英徳</v>
          </cell>
          <cell r="S168" t="str">
            <v>03-5295-3758</v>
          </cell>
          <cell r="T168" t="str">
            <v>fujimura.hidenori@furukawa-sky.co.jp</v>
          </cell>
          <cell r="U168">
            <v>1010021</v>
          </cell>
          <cell r="V168" t="str">
            <v xml:space="preserve">東京都千代田区外神田４丁目１４番１号 </v>
          </cell>
          <cell r="W168" t="str">
            <v>代表取締役社長</v>
          </cell>
          <cell r="X168" t="str">
            <v>吉原 正照</v>
          </cell>
          <cell r="Y168" t="str">
            <v/>
          </cell>
          <cell r="Z168" t="str">
            <v/>
          </cell>
          <cell r="AA168" t="str">
            <v/>
          </cell>
          <cell r="AC168">
            <v>1845000000</v>
          </cell>
          <cell r="AD168">
            <v>0.16666666666666666</v>
          </cell>
          <cell r="AE168">
            <v>307500000</v>
          </cell>
          <cell r="AF168">
            <v>41105</v>
          </cell>
          <cell r="AG168">
            <v>41729</v>
          </cell>
          <cell r="AH168" t="str">
            <v/>
          </cell>
          <cell r="AI168">
            <v>1850000000</v>
          </cell>
          <cell r="AJ168">
            <v>1845000000</v>
          </cell>
          <cell r="AK168">
            <v>0.16666666666666666</v>
          </cell>
          <cell r="AL168">
            <v>307500000</v>
          </cell>
          <cell r="AM168">
            <v>41101</v>
          </cell>
          <cell r="AN168">
            <v>41103</v>
          </cell>
          <cell r="AO168">
            <v>41113</v>
          </cell>
          <cell r="AP168" t="str">
            <v>不要</v>
          </cell>
          <cell r="AQ168" t="str">
            <v/>
          </cell>
          <cell r="AR168" t="str">
            <v>栗生澤</v>
          </cell>
          <cell r="AS168" t="str">
            <v/>
          </cell>
          <cell r="AT168">
            <v>41127</v>
          </cell>
          <cell r="AU168">
            <v>41110</v>
          </cell>
          <cell r="AV168">
            <v>41128</v>
          </cell>
          <cell r="AW168" t="str">
            <v/>
          </cell>
          <cell r="AX168" t="str">
            <v/>
          </cell>
          <cell r="AY168" t="str">
            <v>福井県</v>
          </cell>
          <cell r="AZ168" t="str">
            <v>坂井市</v>
          </cell>
          <cell r="BA168" t="str">
            <v>三国町黒目21-1番地</v>
          </cell>
          <cell r="BC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福井県坂井市三国町黒目21-1番地</v>
          </cell>
          <cell r="ET168" t="str">
            <v/>
          </cell>
          <cell r="EU168" t="str">
            <v/>
          </cell>
          <cell r="EV168" t="str">
            <v/>
          </cell>
          <cell r="EW168" t="str">
            <v/>
          </cell>
          <cell r="EX168" t="str">
            <v/>
          </cell>
          <cell r="EY168" t="str">
            <v>福井県坂井市三国町黒目21-1番地</v>
          </cell>
          <cell r="EZ168" t="str">
            <v>なし</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1 グリーンイノベーション／エネルギー産業</v>
          </cell>
          <cell r="I169" t="str">
            <v>蓄電地又はその部品</v>
          </cell>
          <cell r="J169" t="str">
            <v>大企業</v>
          </cell>
          <cell r="K169" t="str">
            <v>高本</v>
          </cell>
          <cell r="L169" t="str">
            <v>米山</v>
          </cell>
          <cell r="M169" t="str">
            <v>化学課</v>
          </cell>
          <cell r="N169" t="str">
            <v>近畿</v>
          </cell>
          <cell r="O169" t="str">
            <v>東洋合成工業株式会社</v>
          </cell>
          <cell r="P169" t="str">
            <v>経理部</v>
          </cell>
          <cell r="Q169" t="str">
            <v>主任</v>
          </cell>
          <cell r="R169" t="str">
            <v>小指　貴央</v>
          </cell>
          <cell r="S169" t="str">
            <v>03-3548-4975</v>
          </cell>
          <cell r="T169" t="str">
            <v>t_kozasu@toyogosei.co.jp</v>
          </cell>
          <cell r="U169">
            <v>1030027</v>
          </cell>
          <cell r="V169" t="str">
            <v>東京都中央区日本橋１丁目13番１号 日鐵日本橋ビル４階</v>
          </cell>
          <cell r="W169" t="str">
            <v>代表取締役</v>
          </cell>
          <cell r="X169" t="str">
            <v>木村　正輝</v>
          </cell>
          <cell r="Y169" t="str">
            <v/>
          </cell>
          <cell r="Z169" t="str">
            <v/>
          </cell>
          <cell r="AA169" t="str">
            <v/>
          </cell>
          <cell r="AC169">
            <v>1115000000</v>
          </cell>
          <cell r="AD169">
            <v>0.16666666666666666</v>
          </cell>
          <cell r="AE169">
            <v>185833333</v>
          </cell>
          <cell r="AF169">
            <v>41061</v>
          </cell>
          <cell r="AG169">
            <v>41272</v>
          </cell>
          <cell r="AH169" t="str">
            <v/>
          </cell>
          <cell r="AI169">
            <v>1763270800</v>
          </cell>
          <cell r="AJ169">
            <v>1115000000</v>
          </cell>
          <cell r="AK169">
            <v>0.16666666666666666</v>
          </cell>
          <cell r="AL169">
            <v>185833330</v>
          </cell>
          <cell r="AM169">
            <v>41022</v>
          </cell>
          <cell r="AN169">
            <v>40995</v>
          </cell>
          <cell r="AO169" t="str">
            <v/>
          </cell>
          <cell r="AP169" t="str">
            <v>不要</v>
          </cell>
          <cell r="AQ169" t="str">
            <v/>
          </cell>
          <cell r="AR169" t="str">
            <v>高本</v>
          </cell>
          <cell r="AS169" t="str">
            <v>米山</v>
          </cell>
          <cell r="AT169">
            <v>41026</v>
          </cell>
          <cell r="AU169">
            <v>41029</v>
          </cell>
          <cell r="AV169">
            <v>41031</v>
          </cell>
          <cell r="AW169" t="str">
            <v/>
          </cell>
          <cell r="AX169" t="str">
            <v/>
          </cell>
          <cell r="AY169" t="str">
            <v>兵庫県</v>
          </cell>
          <cell r="AZ169" t="str">
            <v>淡路市</v>
          </cell>
          <cell r="BA169" t="str">
            <v>生穂新島9番1号</v>
          </cell>
          <cell r="BC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兵庫県淡路市生穂新島9番1号</v>
          </cell>
          <cell r="ET169" t="str">
            <v/>
          </cell>
          <cell r="EU169" t="str">
            <v/>
          </cell>
          <cell r="EV169" t="str">
            <v/>
          </cell>
          <cell r="EW169" t="str">
            <v/>
          </cell>
          <cell r="EX169" t="str">
            <v/>
          </cell>
          <cell r="EY169" t="str">
            <v>兵庫県淡路市生穂新島9番1号</v>
          </cell>
          <cell r="EZ169" t="str">
            <v>なし</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1 電子機器の中核部品またはその材料</v>
          </cell>
          <cell r="I170" t="str">
            <v>その他の電子機器の中核部品・材料</v>
          </cell>
          <cell r="J170" t="str">
            <v>中小企業</v>
          </cell>
          <cell r="K170" t="str">
            <v>梶野</v>
          </cell>
          <cell r="L170" t="str">
            <v>中間</v>
          </cell>
          <cell r="M170" t="str">
            <v>医福室</v>
          </cell>
          <cell r="N170" t="str">
            <v>関東</v>
          </cell>
          <cell r="O170" t="str">
            <v>株式会社ユー・コーポレーション</v>
          </cell>
          <cell r="P170" t="str">
            <v>Ｅ＆Ｔ事業部 技術部</v>
          </cell>
          <cell r="Q170" t="str">
            <v>主幹技師</v>
          </cell>
          <cell r="R170" t="str">
            <v>伊与久 良平</v>
          </cell>
          <cell r="S170" t="str">
            <v>027-382-2221</v>
          </cell>
          <cell r="T170" t="str">
            <v>iyoku@et-ucorp.co.jp</v>
          </cell>
          <cell r="U170">
            <v>3790125</v>
          </cell>
          <cell r="V170" t="str">
            <v xml:space="preserve">群馬県安中市中野谷２ ４ ６ ０ － １ </v>
          </cell>
          <cell r="W170" t="str">
            <v>代表取締役社長</v>
          </cell>
          <cell r="X170" t="str">
            <v>内田　徳男</v>
          </cell>
          <cell r="Y170" t="str">
            <v/>
          </cell>
          <cell r="Z170" t="str">
            <v/>
          </cell>
          <cell r="AA170" t="str">
            <v/>
          </cell>
          <cell r="AC170">
            <v>170000000</v>
          </cell>
          <cell r="AD170">
            <v>0.33333333333333331</v>
          </cell>
          <cell r="AE170">
            <v>56666666</v>
          </cell>
          <cell r="AF170">
            <v>41052</v>
          </cell>
          <cell r="AG170">
            <v>41364</v>
          </cell>
          <cell r="AH170" t="str">
            <v/>
          </cell>
          <cell r="AI170">
            <v>1170000000</v>
          </cell>
          <cell r="AJ170">
            <v>170000000</v>
          </cell>
          <cell r="AK170">
            <v>0.33333333333333331</v>
          </cell>
          <cell r="AL170">
            <v>56666664</v>
          </cell>
          <cell r="AM170">
            <v>41036</v>
          </cell>
          <cell r="AN170" t="str">
            <v/>
          </cell>
          <cell r="AO170" t="str">
            <v/>
          </cell>
          <cell r="AP170" t="str">
            <v>要</v>
          </cell>
          <cell r="AQ170" t="str">
            <v/>
          </cell>
          <cell r="AR170" t="str">
            <v>梶野</v>
          </cell>
          <cell r="AS170" t="str">
            <v>中間</v>
          </cell>
          <cell r="AT170">
            <v>41054</v>
          </cell>
          <cell r="AU170">
            <v>41057</v>
          </cell>
          <cell r="AV170">
            <v>41061</v>
          </cell>
          <cell r="AW170" t="str">
            <v/>
          </cell>
          <cell r="AX170" t="str">
            <v/>
          </cell>
          <cell r="AY170" t="str">
            <v>群馬県</v>
          </cell>
          <cell r="AZ170" t="str">
            <v>安中市</v>
          </cell>
          <cell r="BA170" t="str">
            <v>中野谷2460-1</v>
          </cell>
          <cell r="BC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群馬県安中市中野谷2460-1</v>
          </cell>
          <cell r="ET170" t="str">
            <v/>
          </cell>
          <cell r="EU170" t="str">
            <v/>
          </cell>
          <cell r="EV170" t="str">
            <v/>
          </cell>
          <cell r="EW170" t="str">
            <v/>
          </cell>
          <cell r="EX170" t="str">
            <v/>
          </cell>
          <cell r="EY170" t="str">
            <v>群馬県安中市中野谷2460-1</v>
          </cell>
          <cell r="EZ170" t="str">
            <v>なし</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2 自動車の中核部品またはその材料</v>
          </cell>
          <cell r="I171" t="str">
            <v>駆動系部品又はその材料</v>
          </cell>
          <cell r="J171" t="str">
            <v>大企業</v>
          </cell>
          <cell r="K171" t="str">
            <v>中間</v>
          </cell>
          <cell r="L171" t="str">
            <v>梶野</v>
          </cell>
          <cell r="M171" t="str">
            <v>自動車課</v>
          </cell>
          <cell r="N171" t="str">
            <v>関東</v>
          </cell>
          <cell r="O171" t="str">
            <v>ＮＴＮ株式会社</v>
          </cell>
          <cell r="P171" t="str">
            <v>商品化　知的財産戦略部</v>
          </cell>
          <cell r="Q171" t="str">
            <v>主査</v>
          </cell>
          <cell r="R171" t="str">
            <v>袴田　博之</v>
          </cell>
          <cell r="S171" t="str">
            <v>06-6449-3602</v>
          </cell>
          <cell r="T171" t="str">
            <v>hiroyuki_hakamata@ntn.co.jp</v>
          </cell>
          <cell r="U171">
            <v>5500003</v>
          </cell>
          <cell r="V171" t="str">
            <v xml:space="preserve">大阪府大阪市西区京町1丁目3番地17号 </v>
          </cell>
          <cell r="W171" t="str">
            <v>代表取締役会長</v>
          </cell>
          <cell r="X171" t="str">
            <v>鈴木　泰信</v>
          </cell>
          <cell r="Y171">
            <v>40987</v>
          </cell>
          <cell r="Z171">
            <v>41690</v>
          </cell>
          <cell r="AA171" t="str">
            <v/>
          </cell>
          <cell r="AC171">
            <v>242100000</v>
          </cell>
          <cell r="AD171">
            <v>0.16666666666666666</v>
          </cell>
          <cell r="AE171">
            <v>40350000</v>
          </cell>
          <cell r="AF171">
            <v>40987</v>
          </cell>
          <cell r="AG171">
            <v>41690</v>
          </cell>
          <cell r="AH171" t="str">
            <v/>
          </cell>
          <cell r="AI171">
            <v>242100000</v>
          </cell>
          <cell r="AJ171">
            <v>242100000</v>
          </cell>
          <cell r="AK171">
            <v>0.16666666666666666</v>
          </cell>
          <cell r="AL171">
            <v>40349996</v>
          </cell>
          <cell r="AM171">
            <v>40975</v>
          </cell>
          <cell r="AN171">
            <v>40975</v>
          </cell>
          <cell r="AO171" t="str">
            <v/>
          </cell>
          <cell r="AP171" t="str">
            <v>不要</v>
          </cell>
          <cell r="AQ171" t="str">
            <v/>
          </cell>
          <cell r="AR171" t="str">
            <v>梶野</v>
          </cell>
          <cell r="AS171" t="str">
            <v>中間</v>
          </cell>
          <cell r="AT171">
            <v>40980</v>
          </cell>
          <cell r="AU171">
            <v>40981</v>
          </cell>
          <cell r="AV171">
            <v>40983</v>
          </cell>
          <cell r="AW171" t="str">
            <v/>
          </cell>
          <cell r="AX171" t="str">
            <v/>
          </cell>
          <cell r="AY171" t="str">
            <v>静岡県</v>
          </cell>
          <cell r="AZ171" t="str">
            <v>磐田市</v>
          </cell>
          <cell r="BA171" t="str">
            <v>東貝塚1578番地</v>
          </cell>
          <cell r="BC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静岡県磐田市東貝塚1578番地</v>
          </cell>
          <cell r="ET171" t="str">
            <v/>
          </cell>
          <cell r="EU171" t="str">
            <v/>
          </cell>
          <cell r="EV171" t="str">
            <v/>
          </cell>
          <cell r="EW171" t="str">
            <v/>
          </cell>
          <cell r="EX171" t="str">
            <v/>
          </cell>
          <cell r="EY171" t="str">
            <v>静岡県磐田市東貝塚1578番地</v>
          </cell>
          <cell r="EZ171" t="str">
            <v>なし</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5 機能性化学品</v>
          </cell>
          <cell r="I172" t="str">
            <v>その他の機能性化学品</v>
          </cell>
          <cell r="J172" t="str">
            <v>大企業</v>
          </cell>
          <cell r="K172" t="str">
            <v>栗生澤</v>
          </cell>
          <cell r="L172" t="str">
            <v>宮田</v>
          </cell>
          <cell r="M172" t="str">
            <v>化学課</v>
          </cell>
          <cell r="N172" t="str">
            <v>関東</v>
          </cell>
          <cell r="O172" t="str">
            <v>三菱化学株式会社</v>
          </cell>
          <cell r="P172" t="str">
            <v>化学品本部EOGｴﾀﾉｰﾙ事業部</v>
          </cell>
          <cell r="Q172" t="str">
            <v>技術グループマネージャー</v>
          </cell>
          <cell r="R172" t="str">
            <v>川邉 一毅</v>
          </cell>
          <cell r="S172" t="str">
            <v>03-6414-4714</v>
          </cell>
          <cell r="T172" t="str">
            <v>3804641@cc.m-kagaku.co.jp</v>
          </cell>
          <cell r="U172">
            <v>1080014</v>
          </cell>
          <cell r="V172" t="str">
            <v xml:space="preserve">東京都港区芝4-14-1 </v>
          </cell>
          <cell r="W172" t="str">
            <v>代表取締役社長</v>
          </cell>
          <cell r="X172" t="str">
            <v>石塚　博昭</v>
          </cell>
          <cell r="Y172" t="str">
            <v/>
          </cell>
          <cell r="Z172" t="str">
            <v/>
          </cell>
          <cell r="AA172" t="str">
            <v/>
          </cell>
          <cell r="AC172">
            <v>907424000</v>
          </cell>
          <cell r="AD172">
            <v>0.25</v>
          </cell>
          <cell r="AE172">
            <v>226856000</v>
          </cell>
          <cell r="AF172">
            <v>41061</v>
          </cell>
          <cell r="AG172">
            <v>41729</v>
          </cell>
          <cell r="AH172" t="str">
            <v/>
          </cell>
          <cell r="AI172">
            <v>1020679000</v>
          </cell>
          <cell r="AJ172">
            <v>884081000</v>
          </cell>
          <cell r="AK172">
            <v>0.25</v>
          </cell>
          <cell r="AL172">
            <v>221020250</v>
          </cell>
          <cell r="AM172">
            <v>41051</v>
          </cell>
          <cell r="AN172" t="str">
            <v/>
          </cell>
          <cell r="AO172" t="str">
            <v/>
          </cell>
          <cell r="AP172" t="str">
            <v>不要</v>
          </cell>
          <cell r="AQ172" t="str">
            <v>対象外費用（触媒費用）削除に伴う減額。（吉川様確認済（7/4））</v>
          </cell>
          <cell r="AR172" t="str">
            <v>栗生澤</v>
          </cell>
          <cell r="AS172" t="str">
            <v>宮田</v>
          </cell>
          <cell r="AT172">
            <v>41074</v>
          </cell>
          <cell r="AU172">
            <v>41072</v>
          </cell>
          <cell r="AV172">
            <v>41078</v>
          </cell>
          <cell r="AW172" t="str">
            <v/>
          </cell>
          <cell r="AX172" t="str">
            <v/>
          </cell>
          <cell r="AY172" t="str">
            <v>茨城県</v>
          </cell>
          <cell r="AZ172" t="str">
            <v>神栖市</v>
          </cell>
          <cell r="BA172" t="str">
            <v>東和田17-1</v>
          </cell>
          <cell r="BC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茨城県神栖市東和田17-1</v>
          </cell>
          <cell r="ET172" t="str">
            <v/>
          </cell>
          <cell r="EU172" t="str">
            <v/>
          </cell>
          <cell r="EV172" t="str">
            <v/>
          </cell>
          <cell r="EW172" t="str">
            <v/>
          </cell>
          <cell r="EX172" t="str">
            <v/>
          </cell>
          <cell r="EY172" t="str">
            <v>茨城県神栖市東和田17-1</v>
          </cell>
          <cell r="EZ172" t="str">
            <v>なし</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1 グリーンイノベーション／エネルギー産業</v>
          </cell>
          <cell r="I173" t="str">
            <v>次世代照明又はその材料</v>
          </cell>
          <cell r="J173" t="str">
            <v>大企業</v>
          </cell>
          <cell r="K173" t="str">
            <v>米山</v>
          </cell>
          <cell r="L173" t="str">
            <v>高本</v>
          </cell>
          <cell r="M173" t="str">
            <v>情通課</v>
          </cell>
          <cell r="N173" t="str">
            <v>関東</v>
          </cell>
          <cell r="O173" t="str">
            <v>三菱電機照明株式会社</v>
          </cell>
          <cell r="P173" t="str">
            <v>環境推進グループ</v>
          </cell>
          <cell r="Q173" t="str">
            <v>グループマネージャー</v>
          </cell>
          <cell r="R173" t="str">
            <v>五十嵐　芳貴</v>
          </cell>
          <cell r="S173" t="str">
            <v>0467-41-2767</v>
          </cell>
          <cell r="T173" t="str">
            <v>igarashiy@lucent.mlf.co.jp</v>
          </cell>
          <cell r="U173">
            <v>2470056</v>
          </cell>
          <cell r="V173" t="str">
            <v xml:space="preserve">神奈川県鎌倉市大船二丁目14番40 </v>
          </cell>
          <cell r="W173" t="str">
            <v>代表取締役社長</v>
          </cell>
          <cell r="X173" t="str">
            <v>中村　俊夫</v>
          </cell>
          <cell r="Y173" t="str">
            <v/>
          </cell>
          <cell r="Z173" t="str">
            <v/>
          </cell>
          <cell r="AA173" t="str">
            <v/>
          </cell>
          <cell r="AC173">
            <v>197370000</v>
          </cell>
          <cell r="AD173">
            <v>0.16666666666666666</v>
          </cell>
          <cell r="AE173">
            <v>32895000</v>
          </cell>
          <cell r="AF173" t="str">
            <v>交付決定日</v>
          </cell>
          <cell r="AG173">
            <v>41455</v>
          </cell>
          <cell r="AH173" t="str">
            <v/>
          </cell>
          <cell r="AI173">
            <v>197370000</v>
          </cell>
          <cell r="AJ173">
            <v>197370000</v>
          </cell>
          <cell r="AK173">
            <v>0.16666666666666666</v>
          </cell>
          <cell r="AL173">
            <v>32895000</v>
          </cell>
          <cell r="AM173">
            <v>41086</v>
          </cell>
          <cell r="AN173">
            <v>41054</v>
          </cell>
          <cell r="AO173">
            <v>41086</v>
          </cell>
          <cell r="AP173" t="str">
            <v>不要</v>
          </cell>
          <cell r="AQ173" t="str">
            <v>収益納付の要不要については、H20年度、21年度、22年度の財務状況より判断(H23年度の数字が見込みのため）</v>
          </cell>
          <cell r="AR173" t="str">
            <v>米山</v>
          </cell>
          <cell r="AS173" t="str">
            <v>高本</v>
          </cell>
          <cell r="AT173">
            <v>41109</v>
          </cell>
          <cell r="AU173">
            <v>41110</v>
          </cell>
          <cell r="AV173">
            <v>41115</v>
          </cell>
          <cell r="AW173" t="str">
            <v/>
          </cell>
          <cell r="AX173" t="str">
            <v/>
          </cell>
          <cell r="AY173" t="str">
            <v>静岡県</v>
          </cell>
          <cell r="AZ173" t="str">
            <v>掛川市</v>
          </cell>
          <cell r="BA173" t="str">
            <v>淡陽64</v>
          </cell>
          <cell r="BC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静岡県掛川市淡陽64</v>
          </cell>
          <cell r="ET173" t="str">
            <v/>
          </cell>
          <cell r="EU173" t="str">
            <v/>
          </cell>
          <cell r="EV173" t="str">
            <v/>
          </cell>
          <cell r="EW173" t="str">
            <v/>
          </cell>
          <cell r="EX173" t="str">
            <v/>
          </cell>
          <cell r="EY173" t="str">
            <v>静岡県掛川市淡陽64</v>
          </cell>
          <cell r="EZ173" t="str">
            <v>なし</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5 機能性化学品</v>
          </cell>
          <cell r="I174" t="str">
            <v>その他の機能性化学品</v>
          </cell>
          <cell r="J174" t="str">
            <v>中小企業</v>
          </cell>
          <cell r="K174" t="str">
            <v>中田</v>
          </cell>
          <cell r="L174" t="str">
            <v>栗生澤</v>
          </cell>
          <cell r="M174" t="str">
            <v>化学課</v>
          </cell>
          <cell r="N174" t="str">
            <v>近畿</v>
          </cell>
          <cell r="O174" t="str">
            <v>小西化学工業株式会社</v>
          </cell>
          <cell r="P174" t="str">
            <v>理事　新事業推進部</v>
          </cell>
          <cell r="Q174" t="str">
            <v>部長</v>
          </cell>
          <cell r="R174" t="str">
            <v>寺尾 正信</v>
          </cell>
          <cell r="S174" t="str">
            <v>073-425-0333</v>
          </cell>
          <cell r="T174" t="str">
            <v>terao@konishi-chem.co.jp</v>
          </cell>
          <cell r="U174">
            <v>6410007</v>
          </cell>
          <cell r="V174" t="str">
            <v xml:space="preserve">和歌山県和歌山市小雑賀三丁目４番７７号 </v>
          </cell>
          <cell r="W174" t="str">
            <v>代表取締役社長</v>
          </cell>
          <cell r="X174" t="str">
            <v>小西 宏宣</v>
          </cell>
          <cell r="Y174" t="str">
            <v/>
          </cell>
          <cell r="Z174" t="str">
            <v/>
          </cell>
          <cell r="AA174" t="str">
            <v/>
          </cell>
          <cell r="AC174">
            <v>540000000</v>
          </cell>
          <cell r="AD174">
            <v>0.25</v>
          </cell>
          <cell r="AE174">
            <v>135000000</v>
          </cell>
          <cell r="AF174">
            <v>41152</v>
          </cell>
          <cell r="AG174">
            <v>41557</v>
          </cell>
          <cell r="AH174" t="str">
            <v/>
          </cell>
          <cell r="AI174">
            <v>1114000000</v>
          </cell>
          <cell r="AJ174">
            <v>540000000</v>
          </cell>
          <cell r="AK174">
            <v>0.25</v>
          </cell>
          <cell r="AL174">
            <v>135000000</v>
          </cell>
          <cell r="AM174">
            <v>41051</v>
          </cell>
          <cell r="AN174">
            <v>41052</v>
          </cell>
          <cell r="AO174" t="str">
            <v/>
          </cell>
          <cell r="AP174" t="str">
            <v>不要</v>
          </cell>
          <cell r="AQ174" t="str">
            <v/>
          </cell>
          <cell r="AR174" t="str">
            <v>中田</v>
          </cell>
          <cell r="AS174" t="str">
            <v>栗生澤</v>
          </cell>
          <cell r="AT174">
            <v>41074</v>
          </cell>
          <cell r="AU174">
            <v>41075</v>
          </cell>
          <cell r="AV174">
            <v>41078</v>
          </cell>
          <cell r="AW174" t="str">
            <v/>
          </cell>
          <cell r="AX174" t="str">
            <v/>
          </cell>
          <cell r="AY174" t="str">
            <v>福井県</v>
          </cell>
          <cell r="AZ174" t="str">
            <v>坂井市</v>
          </cell>
          <cell r="BA174" t="str">
            <v>三国町米納津テクノポート2-8-2</v>
          </cell>
          <cell r="BC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cell r="EA174" t="str">
            <v/>
          </cell>
          <cell r="EB174" t="str">
            <v/>
          </cell>
          <cell r="EC174" t="str">
            <v/>
          </cell>
          <cell r="ED174" t="str">
            <v/>
          </cell>
          <cell r="EE174" t="str">
            <v/>
          </cell>
          <cell r="EF174" t="str">
            <v/>
          </cell>
          <cell r="EG174" t="str">
            <v/>
          </cell>
          <cell r="EH174" t="str">
            <v/>
          </cell>
          <cell r="EI174" t="str">
            <v/>
          </cell>
          <cell r="EJ174" t="str">
            <v/>
          </cell>
          <cell r="EK174" t="str">
            <v/>
          </cell>
          <cell r="EL174" t="str">
            <v/>
          </cell>
          <cell r="EM174" t="str">
            <v/>
          </cell>
          <cell r="EN174" t="str">
            <v/>
          </cell>
          <cell r="EO174" t="str">
            <v/>
          </cell>
          <cell r="EP174" t="str">
            <v/>
          </cell>
          <cell r="EQ174" t="str">
            <v/>
          </cell>
          <cell r="ER174" t="str">
            <v/>
          </cell>
          <cell r="ES174" t="str">
            <v>福井県坂井市三国町米納津テクノポート2-8-2</v>
          </cell>
          <cell r="ET174" t="str">
            <v/>
          </cell>
          <cell r="EU174" t="str">
            <v/>
          </cell>
          <cell r="EV174" t="str">
            <v/>
          </cell>
          <cell r="EW174" t="str">
            <v/>
          </cell>
          <cell r="EX174" t="str">
            <v/>
          </cell>
          <cell r="EY174" t="str">
            <v>福井県坂井市三国町米納津テクノポート2-8-2</v>
          </cell>
          <cell r="EZ174" t="str">
            <v>なし</v>
          </cell>
        </row>
        <row r="175">
          <cell r="A175" t="str">
            <v>4260000</v>
          </cell>
          <cell r="B175">
            <v>426</v>
          </cell>
          <cell r="C175">
            <v>0</v>
          </cell>
          <cell r="D175" t="str">
            <v>A</v>
          </cell>
          <cell r="E175" t="str">
            <v>一次</v>
          </cell>
          <cell r="F175" t="str">
            <v>株式会社 ダイセル</v>
          </cell>
          <cell r="G175" t="str">
            <v>無水酢酸製造設備設置</v>
          </cell>
          <cell r="H175" t="str">
            <v>5 機能性化学品</v>
          </cell>
          <cell r="I175" t="str">
            <v>その他の機能性化学品</v>
          </cell>
          <cell r="J175" t="str">
            <v>大企業</v>
          </cell>
          <cell r="K175" t="str">
            <v>栗生澤</v>
          </cell>
          <cell r="L175" t="str">
            <v>宮田</v>
          </cell>
          <cell r="M175" t="str">
            <v>化学課</v>
          </cell>
          <cell r="N175" t="str">
            <v>関東</v>
          </cell>
          <cell r="O175" t="str">
            <v>株式会社 ダイセル</v>
          </cell>
          <cell r="P175" t="str">
            <v>有機合成カンパニー生産統括室</v>
          </cell>
          <cell r="Q175" t="str">
            <v>室長</v>
          </cell>
          <cell r="R175" t="str">
            <v>上野 貴史</v>
          </cell>
          <cell r="S175" t="str">
            <v>079-273-8849</v>
          </cell>
          <cell r="T175" t="str">
            <v>tk_ueno@jp.daicel.com</v>
          </cell>
          <cell r="U175">
            <v>6711234</v>
          </cell>
          <cell r="V175" t="str">
            <v xml:space="preserve">兵庫県姫路市網干区新在家１ ２ ３ ９ </v>
          </cell>
          <cell r="W175" t="str">
            <v>代表取締役社長</v>
          </cell>
          <cell r="X175" t="str">
            <v>札場 操</v>
          </cell>
          <cell r="Y175" t="str">
            <v/>
          </cell>
          <cell r="Z175" t="str">
            <v/>
          </cell>
          <cell r="AA175" t="str">
            <v/>
          </cell>
          <cell r="AC175">
            <v>750000000</v>
          </cell>
          <cell r="AD175">
            <v>0.16666666666666666</v>
          </cell>
          <cell r="AE175">
            <v>125000000</v>
          </cell>
          <cell r="AF175">
            <v>41061</v>
          </cell>
          <cell r="AG175">
            <v>41729</v>
          </cell>
          <cell r="AH175" t="str">
            <v/>
          </cell>
          <cell r="AI175">
            <v>750000000</v>
          </cell>
          <cell r="AJ175">
            <v>750000000</v>
          </cell>
          <cell r="AK175">
            <v>0.16666666666666666</v>
          </cell>
          <cell r="AL175">
            <v>125000000</v>
          </cell>
          <cell r="AM175">
            <v>41058</v>
          </cell>
          <cell r="AN175">
            <v>41066</v>
          </cell>
          <cell r="AO175">
            <v>41121</v>
          </cell>
          <cell r="AP175" t="str">
            <v>不要</v>
          </cell>
          <cell r="AQ175"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5" t="str">
            <v>栗生澤</v>
          </cell>
          <cell r="AS175" t="str">
            <v/>
          </cell>
          <cell r="AT175">
            <v>41155</v>
          </cell>
          <cell r="AU175">
            <v>41121</v>
          </cell>
          <cell r="AV175">
            <v>41159</v>
          </cell>
          <cell r="AW175" t="str">
            <v/>
          </cell>
          <cell r="AX175" t="str">
            <v/>
          </cell>
          <cell r="AY175" t="str">
            <v>新潟県</v>
          </cell>
          <cell r="AZ175" t="str">
            <v>妙高市</v>
          </cell>
          <cell r="BA175" t="str">
            <v>新工町1-1</v>
          </cell>
          <cell r="BC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cell r="EA175" t="str">
            <v/>
          </cell>
          <cell r="EB175" t="str">
            <v/>
          </cell>
          <cell r="EC175" t="str">
            <v/>
          </cell>
          <cell r="ED175" t="str">
            <v/>
          </cell>
          <cell r="EE175" t="str">
            <v/>
          </cell>
          <cell r="EF175" t="str">
            <v/>
          </cell>
          <cell r="EG175" t="str">
            <v/>
          </cell>
          <cell r="EH175" t="str">
            <v/>
          </cell>
          <cell r="EI175" t="str">
            <v/>
          </cell>
          <cell r="EJ175" t="str">
            <v/>
          </cell>
          <cell r="EK175" t="str">
            <v/>
          </cell>
          <cell r="EL175" t="str">
            <v/>
          </cell>
          <cell r="EM175" t="str">
            <v/>
          </cell>
          <cell r="EN175" t="str">
            <v/>
          </cell>
          <cell r="EO175" t="str">
            <v/>
          </cell>
          <cell r="EP175" t="str">
            <v/>
          </cell>
          <cell r="EQ175" t="str">
            <v/>
          </cell>
          <cell r="ER175" t="str">
            <v/>
          </cell>
          <cell r="ES175" t="str">
            <v>新潟県妙高市新工町1-1</v>
          </cell>
          <cell r="ET175" t="str">
            <v/>
          </cell>
          <cell r="EU175" t="str">
            <v/>
          </cell>
          <cell r="EV175" t="str">
            <v/>
          </cell>
          <cell r="EW175" t="str">
            <v/>
          </cell>
          <cell r="EX175" t="str">
            <v/>
          </cell>
          <cell r="EY175" t="str">
            <v>新潟県妙高市新工町1-1</v>
          </cell>
          <cell r="EZ175" t="str">
            <v>なし</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5 機能性化学品</v>
          </cell>
          <cell r="I176" t="str">
            <v>その他の機能性化学品</v>
          </cell>
          <cell r="J176" t="str">
            <v>大企業</v>
          </cell>
          <cell r="K176" t="str">
            <v>栗生澤</v>
          </cell>
          <cell r="L176" t="str">
            <v>宮田</v>
          </cell>
          <cell r="M176" t="str">
            <v>化学課</v>
          </cell>
          <cell r="N176" t="str">
            <v>関東</v>
          </cell>
          <cell r="O176" t="str">
            <v>ダイセル新井ケミカル株式会社</v>
          </cell>
          <cell r="P176" t="str">
            <v>有機合成カンパニープロセス開発センター担当リーダー兼新井ケミカル株式会社  生産開発部有機開発課</v>
          </cell>
          <cell r="Q176" t="str">
            <v/>
          </cell>
          <cell r="R176" t="str">
            <v>堀口 明</v>
          </cell>
          <cell r="S176" t="str">
            <v>0255-72-5210</v>
          </cell>
          <cell r="T176" t="str">
            <v>ak_horiguchi@jp.daicel.com</v>
          </cell>
          <cell r="U176">
            <v>9440019</v>
          </cell>
          <cell r="V176" t="str">
            <v xml:space="preserve">新潟県妙高市新工町１番１号 </v>
          </cell>
          <cell r="W176" t="str">
            <v>代表取締役社長</v>
          </cell>
          <cell r="X176" t="str">
            <v>内藤 正穂</v>
          </cell>
          <cell r="Y176" t="str">
            <v/>
          </cell>
          <cell r="Z176" t="str">
            <v/>
          </cell>
          <cell r="AA176" t="str">
            <v/>
          </cell>
          <cell r="AC176">
            <v>750000000</v>
          </cell>
          <cell r="AD176">
            <v>0.16666666666666666</v>
          </cell>
          <cell r="AE176">
            <v>125000000</v>
          </cell>
          <cell r="AF176">
            <v>41061</v>
          </cell>
          <cell r="AG176">
            <v>41729</v>
          </cell>
          <cell r="AH176" t="str">
            <v/>
          </cell>
          <cell r="AI176">
            <v>750000000</v>
          </cell>
          <cell r="AJ176">
            <v>750000000</v>
          </cell>
          <cell r="AK176">
            <v>0.16666666666666666</v>
          </cell>
          <cell r="AL176">
            <v>125000000</v>
          </cell>
          <cell r="AM176">
            <v>41058</v>
          </cell>
          <cell r="AN176">
            <v>41066</v>
          </cell>
          <cell r="AO176">
            <v>41121</v>
          </cell>
          <cell r="AP176" t="str">
            <v>不要</v>
          </cell>
          <cell r="AQ176"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6" t="str">
            <v>栗生澤</v>
          </cell>
          <cell r="AS176" t="str">
            <v/>
          </cell>
          <cell r="AT176">
            <v>41155</v>
          </cell>
          <cell r="AU176">
            <v>41121</v>
          </cell>
          <cell r="AV176">
            <v>41159</v>
          </cell>
          <cell r="AW176" t="str">
            <v/>
          </cell>
          <cell r="AX176" t="str">
            <v/>
          </cell>
          <cell r="AY176" t="str">
            <v>新潟県</v>
          </cell>
          <cell r="AZ176" t="str">
            <v>妙高市</v>
          </cell>
          <cell r="BA176" t="str">
            <v>新工町1-1</v>
          </cell>
          <cell r="BC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新潟県妙高市新工町1-1</v>
          </cell>
          <cell r="ET176" t="str">
            <v/>
          </cell>
          <cell r="EU176" t="str">
            <v/>
          </cell>
          <cell r="EV176" t="str">
            <v/>
          </cell>
          <cell r="EW176" t="str">
            <v/>
          </cell>
          <cell r="EX176" t="str">
            <v/>
          </cell>
          <cell r="EY176" t="str">
            <v>新潟県妙高市新工町1-1</v>
          </cell>
          <cell r="EZ176" t="str">
            <v>なし</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その他</v>
          </cell>
          <cell r="I177" t="str">
            <v>建設機械等の部品 の製造</v>
          </cell>
          <cell r="J177" t="str">
            <v>中小企業</v>
          </cell>
          <cell r="K177" t="str">
            <v>中田</v>
          </cell>
          <cell r="L177" t="str">
            <v>宮田</v>
          </cell>
          <cell r="M177" t="str">
            <v/>
          </cell>
          <cell r="N177" t="str">
            <v>近畿</v>
          </cell>
          <cell r="O177" t="str">
            <v>株式会社ナサダ</v>
          </cell>
          <cell r="P177" t="str">
            <v/>
          </cell>
          <cell r="Q177" t="str">
            <v>工場長</v>
          </cell>
          <cell r="R177" t="str">
            <v>進藤 茂實</v>
          </cell>
          <cell r="S177" t="str">
            <v>079-223-1765</v>
          </cell>
          <cell r="T177" t="str">
            <v>shigemi_shindou@nasada.co.jp</v>
          </cell>
          <cell r="U177">
            <v>6700944</v>
          </cell>
          <cell r="V177" t="str">
            <v xml:space="preserve">兵庫県姫路市阿保甲1番地の1 </v>
          </cell>
          <cell r="W177" t="str">
            <v>代表取締役</v>
          </cell>
          <cell r="X177" t="str">
            <v>名定 剛</v>
          </cell>
          <cell r="Y177">
            <v>40940</v>
          </cell>
          <cell r="Z177">
            <v>41713</v>
          </cell>
          <cell r="AA177" t="str">
            <v/>
          </cell>
          <cell r="AC177">
            <v>316600000</v>
          </cell>
          <cell r="AD177">
            <v>0.66666666666666663</v>
          </cell>
          <cell r="AE177">
            <v>211066666</v>
          </cell>
          <cell r="AF177">
            <v>40940</v>
          </cell>
          <cell r="AG177">
            <v>41713</v>
          </cell>
          <cell r="AH177" t="str">
            <v/>
          </cell>
          <cell r="AI177">
            <v>401590000</v>
          </cell>
          <cell r="AJ177">
            <v>316590000</v>
          </cell>
          <cell r="AK177">
            <v>0.66666666666666663</v>
          </cell>
          <cell r="AL177">
            <v>211059999</v>
          </cell>
          <cell r="AM177">
            <v>40956</v>
          </cell>
          <cell r="AN177">
            <v>40960</v>
          </cell>
          <cell r="AO177">
            <v>40970</v>
          </cell>
          <cell r="AP177" t="str">
            <v>不要</v>
          </cell>
          <cell r="AQ177" t="str">
            <v/>
          </cell>
          <cell r="AR177" t="str">
            <v>宮田</v>
          </cell>
          <cell r="AS177" t="str">
            <v>中田</v>
          </cell>
          <cell r="AT177">
            <v>40974</v>
          </cell>
          <cell r="AU177">
            <v>40975</v>
          </cell>
          <cell r="AV177">
            <v>40976</v>
          </cell>
          <cell r="AW177" t="str">
            <v>抵当権設定を行う。許可書は9/13付で発行すること。（9/13中田記入）</v>
          </cell>
          <cell r="AX177" t="str">
            <v/>
          </cell>
          <cell r="AY177" t="str">
            <v>兵庫県</v>
          </cell>
          <cell r="AZ177" t="str">
            <v>姫路市</v>
          </cell>
          <cell r="BA177" t="str">
            <v>阿保甲1-1</v>
          </cell>
          <cell r="BB177" t="str">
            <v>兵庫県</v>
          </cell>
          <cell r="BC177" t="str">
            <v>姫路市</v>
          </cell>
          <cell r="BD177" t="str">
            <v>阿保甲403番地の3</v>
          </cell>
          <cell r="BQ177">
            <v>41052</v>
          </cell>
          <cell r="BR177" t="str">
            <v>交付申請書（修正版）</v>
          </cell>
          <cell r="BS177" t="str">
            <v>購入機械台数の変更。
※本来は提出必要ないものだが、提出されているため、フォルダに書類格納</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兵庫県姫路市阿保甲1-1</v>
          </cell>
          <cell r="ET177" t="str">
            <v>兵庫県姫路市阿保甲403番地の3</v>
          </cell>
          <cell r="EU177" t="str">
            <v/>
          </cell>
          <cell r="EV177" t="str">
            <v/>
          </cell>
          <cell r="EW177" t="str">
            <v/>
          </cell>
          <cell r="EX177" t="str">
            <v/>
          </cell>
          <cell r="EY177" t="str">
            <v>兵庫県姫路市阿保甲1-1
兵庫県姫路市阿保甲403番地の3</v>
          </cell>
          <cell r="EZ177" t="str">
            <v>（平成24年05月23日）購入機械台数の変更。
※本来は提出必要ないものだが、提出されているため、フォルダに書類格納</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その他</v>
          </cell>
          <cell r="I178" t="str">
            <v>建設機械等の部品 の製造</v>
          </cell>
          <cell r="J178" t="str">
            <v>中小企業</v>
          </cell>
          <cell r="K178" t="str">
            <v>中田</v>
          </cell>
          <cell r="L178" t="str">
            <v>宮田</v>
          </cell>
          <cell r="M178" t="str">
            <v/>
          </cell>
          <cell r="N178" t="str">
            <v>近畿</v>
          </cell>
          <cell r="O178" t="str">
            <v>千代田金属工業株式会社</v>
          </cell>
          <cell r="P178" t="str">
            <v/>
          </cell>
          <cell r="Q178" t="str">
            <v>部長</v>
          </cell>
          <cell r="R178" t="str">
            <v>小林 好彦</v>
          </cell>
          <cell r="S178" t="str">
            <v>079-222-3291</v>
          </cell>
          <cell r="T178" t="str">
            <v>y.kobayashi@c-k.jp</v>
          </cell>
          <cell r="U178">
            <v>6700944</v>
          </cell>
          <cell r="V178" t="str">
            <v xml:space="preserve">兵庫県姫路市阿保甲403番地の3 </v>
          </cell>
          <cell r="W178" t="str">
            <v>代表取締役</v>
          </cell>
          <cell r="X178" t="str">
            <v>名定 徹夫</v>
          </cell>
          <cell r="Y178">
            <v>40940</v>
          </cell>
          <cell r="Z178">
            <v>41713</v>
          </cell>
          <cell r="AA178" t="str">
            <v/>
          </cell>
          <cell r="AC178">
            <v>316600000</v>
          </cell>
          <cell r="AD178">
            <v>0.66666666666666663</v>
          </cell>
          <cell r="AE178">
            <v>211066666</v>
          </cell>
          <cell r="AF178">
            <v>40940</v>
          </cell>
          <cell r="AG178">
            <v>41713</v>
          </cell>
          <cell r="AH178" t="str">
            <v/>
          </cell>
          <cell r="AI178">
            <v>401590000</v>
          </cell>
          <cell r="AJ178">
            <v>316590000</v>
          </cell>
          <cell r="AK178">
            <v>0.66666666666666663</v>
          </cell>
          <cell r="AL178">
            <v>211059999</v>
          </cell>
          <cell r="AM178">
            <v>40956</v>
          </cell>
          <cell r="AN178">
            <v>40960</v>
          </cell>
          <cell r="AO178">
            <v>40970</v>
          </cell>
          <cell r="AP178" t="str">
            <v>不要</v>
          </cell>
          <cell r="AQ178" t="str">
            <v/>
          </cell>
          <cell r="AR178" t="str">
            <v>宮田</v>
          </cell>
          <cell r="AS178" t="str">
            <v>中田</v>
          </cell>
          <cell r="AT178">
            <v>40974</v>
          </cell>
          <cell r="AU178">
            <v>40975</v>
          </cell>
          <cell r="AV178">
            <v>40976</v>
          </cell>
          <cell r="AW178" t="str">
            <v>抵当権設定を行う。許可書は9/13付で発行すること。（9/13中田記入）</v>
          </cell>
          <cell r="AX178" t="str">
            <v/>
          </cell>
          <cell r="AY178" t="str">
            <v>兵庫県</v>
          </cell>
          <cell r="AZ178" t="str">
            <v>姫路市</v>
          </cell>
          <cell r="BA178" t="str">
            <v>阿保甲1-1</v>
          </cell>
          <cell r="BB178" t="str">
            <v>兵庫県</v>
          </cell>
          <cell r="BC178" t="str">
            <v>姫路市</v>
          </cell>
          <cell r="BD178" t="str">
            <v>阿保甲403番地の3</v>
          </cell>
          <cell r="BQ178">
            <v>41052</v>
          </cell>
          <cell r="BR178" t="str">
            <v>交付申請書（修正版）</v>
          </cell>
          <cell r="BS178" t="str">
            <v>購入機械台数の変更。
※本来は提出必要ないものだが、提出されているため、フォルダに書類格納</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兵庫県姫路市阿保甲1-1</v>
          </cell>
          <cell r="ET178" t="str">
            <v>兵庫県姫路市阿保甲403番地の3</v>
          </cell>
          <cell r="EU178" t="str">
            <v/>
          </cell>
          <cell r="EV178" t="str">
            <v/>
          </cell>
          <cell r="EW178" t="str">
            <v/>
          </cell>
          <cell r="EX178" t="str">
            <v/>
          </cell>
          <cell r="EY178" t="str">
            <v>兵庫県姫路市阿保甲1-1
兵庫県姫路市阿保甲403番地の3</v>
          </cell>
          <cell r="EZ178" t="str">
            <v>（平成24年05月23日）購入機械台数の変更。
※本来は提出必要ないものだが、提出されているため、フォルダに書類格納</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1 グリーンイノベーション／エネルギー産業</v>
          </cell>
          <cell r="I179" t="str">
            <v>次世代照明又はその材料</v>
          </cell>
          <cell r="J179" t="str">
            <v>中小企業</v>
          </cell>
          <cell r="K179" t="str">
            <v>米山</v>
          </cell>
          <cell r="L179" t="str">
            <v>高本</v>
          </cell>
          <cell r="M179" t="str">
            <v>情通課</v>
          </cell>
          <cell r="N179" t="str">
            <v>近畿</v>
          </cell>
          <cell r="O179" t="str">
            <v>高槻電器工業株式会社</v>
          </cell>
          <cell r="P179" t="str">
            <v>総務部</v>
          </cell>
          <cell r="Q179" t="str">
            <v>課長</v>
          </cell>
          <cell r="R179" t="str">
            <v>正子 賢一</v>
          </cell>
          <cell r="S179" t="str">
            <v>0774-43-2111</v>
          </cell>
          <cell r="T179" t="str">
            <v>k.masago@takatsuki-denki.co.jp</v>
          </cell>
          <cell r="U179">
            <v>6130034</v>
          </cell>
          <cell r="V179" t="str">
            <v xml:space="preserve">京都府久世郡久御山町佐山中道４１－１ </v>
          </cell>
          <cell r="W179" t="str">
            <v>代表取締役</v>
          </cell>
          <cell r="X179" t="str">
            <v>山﨑 浩</v>
          </cell>
          <cell r="Y179" t="str">
            <v/>
          </cell>
          <cell r="Z179" t="str">
            <v/>
          </cell>
          <cell r="AA179" t="str">
            <v/>
          </cell>
          <cell r="AC179">
            <v>594673487</v>
          </cell>
          <cell r="AD179">
            <v>0.25</v>
          </cell>
          <cell r="AE179">
            <v>148668371</v>
          </cell>
          <cell r="AF179" t="str">
            <v/>
          </cell>
          <cell r="AG179" t="str">
            <v/>
          </cell>
          <cell r="AH179" t="str">
            <v/>
          </cell>
          <cell r="AI179" t="str">
            <v/>
          </cell>
          <cell r="AJ179" t="str">
            <v/>
          </cell>
          <cell r="AK179">
            <v>0.25</v>
          </cell>
          <cell r="AL179" t="str">
            <v/>
          </cell>
          <cell r="AM179" t="str">
            <v/>
          </cell>
          <cell r="AN179">
            <v>40960</v>
          </cell>
          <cell r="AO179" t="str">
            <v>○</v>
          </cell>
          <cell r="AP179" t="str">
            <v>要</v>
          </cell>
          <cell r="AQ179" t="str">
            <v/>
          </cell>
          <cell r="AR179" t="str">
            <v>米山</v>
          </cell>
          <cell r="AS179" t="str">
            <v>高本</v>
          </cell>
          <cell r="AT179" t="str">
            <v/>
          </cell>
          <cell r="AU179" t="str">
            <v/>
          </cell>
          <cell r="AV179" t="str">
            <v/>
          </cell>
          <cell r="AW179" t="str">
            <v/>
          </cell>
          <cell r="AX179" t="str">
            <v/>
          </cell>
          <cell r="AY179" t="str">
            <v>福井県</v>
          </cell>
          <cell r="AZ179" t="str">
            <v>三方上中郡</v>
          </cell>
          <cell r="BA179" t="str">
            <v>若狭町能登野第58号重王堂1番地2</v>
          </cell>
          <cell r="BB179" t="str">
            <v>京都府</v>
          </cell>
          <cell r="BC179" t="str">
            <v>久世郡</v>
          </cell>
          <cell r="BD179" t="str">
            <v>久御山町佐山中道41-1</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cell r="EA179" t="str">
            <v/>
          </cell>
          <cell r="EB179" t="str">
            <v/>
          </cell>
          <cell r="EC179" t="str">
            <v/>
          </cell>
          <cell r="ED179" t="str">
            <v/>
          </cell>
          <cell r="EE179" t="str">
            <v/>
          </cell>
          <cell r="EF179" t="str">
            <v/>
          </cell>
          <cell r="EG179" t="str">
            <v/>
          </cell>
          <cell r="EH179" t="str">
            <v/>
          </cell>
          <cell r="EI179" t="str">
            <v/>
          </cell>
          <cell r="EJ179" t="str">
            <v/>
          </cell>
          <cell r="EK179" t="str">
            <v/>
          </cell>
          <cell r="EL179" t="str">
            <v/>
          </cell>
          <cell r="EM179" t="str">
            <v/>
          </cell>
          <cell r="EN179" t="str">
            <v/>
          </cell>
          <cell r="EO179" t="str">
            <v/>
          </cell>
          <cell r="EP179" t="str">
            <v/>
          </cell>
          <cell r="EQ179" t="str">
            <v/>
          </cell>
          <cell r="ER179">
            <v>1</v>
          </cell>
          <cell r="ES179" t="str">
            <v>福井県三方上中郡若狭町能登野第58号重王堂1番地2</v>
          </cell>
          <cell r="ET179" t="str">
            <v>京都府久世郡久御山町佐山中道41-1</v>
          </cell>
          <cell r="EU179" t="str">
            <v/>
          </cell>
          <cell r="EV179" t="str">
            <v/>
          </cell>
          <cell r="EW179" t="str">
            <v/>
          </cell>
          <cell r="EX179" t="str">
            <v/>
          </cell>
          <cell r="EY179" t="str">
            <v>福井県三方上中郡若狭町能登野第58号重王堂1番地2
京都府久世郡久御山町佐山中道41-1</v>
          </cell>
          <cell r="EZ179" t="str">
            <v>なし</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電子電機の中核部品又はその材料</v>
          </cell>
          <cell r="I180" t="str">
            <v>半導体又はその材料 の製造</v>
          </cell>
          <cell r="J180" t="str">
            <v>中小企業</v>
          </cell>
          <cell r="K180" t="str">
            <v>宮田</v>
          </cell>
          <cell r="L180" t="str">
            <v>中田</v>
          </cell>
          <cell r="M180" t="str">
            <v/>
          </cell>
          <cell r="N180" t="str">
            <v>近畿</v>
          </cell>
          <cell r="O180" t="str">
            <v>株式会社トップ精工</v>
          </cell>
          <cell r="P180" t="str">
            <v/>
          </cell>
          <cell r="Q180" t="str">
            <v>代表取締役</v>
          </cell>
          <cell r="R180" t="str">
            <v>浅井　要一</v>
          </cell>
          <cell r="S180" t="str">
            <v>0749-51-9021</v>
          </cell>
          <cell r="T180" t="str">
            <v>azai@top-seiko.co.jp</v>
          </cell>
          <cell r="U180">
            <v>5260105</v>
          </cell>
          <cell r="V180" t="str">
            <v xml:space="preserve">滋賀県長浜市細江町1197-4 </v>
          </cell>
          <cell r="W180" t="str">
            <v>代表取締役</v>
          </cell>
          <cell r="X180" t="str">
            <v>浅井　要一</v>
          </cell>
          <cell r="Y180">
            <v>40970</v>
          </cell>
          <cell r="Z180">
            <v>41180</v>
          </cell>
          <cell r="AA180" t="str">
            <v/>
          </cell>
          <cell r="AC180">
            <v>393240000</v>
          </cell>
          <cell r="AD180">
            <v>0.66666666666666663</v>
          </cell>
          <cell r="AE180">
            <v>262160000</v>
          </cell>
          <cell r="AF180">
            <v>40970</v>
          </cell>
          <cell r="AG180">
            <v>41180</v>
          </cell>
          <cell r="AH180" t="str">
            <v/>
          </cell>
          <cell r="AI180">
            <v>393240000</v>
          </cell>
          <cell r="AJ180">
            <v>393240000</v>
          </cell>
          <cell r="AK180">
            <v>0.66666666666666663</v>
          </cell>
          <cell r="AL180">
            <v>262160000</v>
          </cell>
          <cell r="AM180">
            <v>40953</v>
          </cell>
          <cell r="AN180" t="str">
            <v/>
          </cell>
          <cell r="AO180">
            <v>40955</v>
          </cell>
          <cell r="AP180" t="str">
            <v>不要</v>
          </cell>
          <cell r="AQ180" t="str">
            <v/>
          </cell>
          <cell r="AR180" t="str">
            <v>宮田</v>
          </cell>
          <cell r="AS180" t="str">
            <v>中田</v>
          </cell>
          <cell r="AT180">
            <v>40960</v>
          </cell>
          <cell r="AU180">
            <v>40961</v>
          </cell>
          <cell r="AV180">
            <v>40970</v>
          </cell>
          <cell r="AW180" t="str">
            <v/>
          </cell>
          <cell r="AX180" t="str">
            <v/>
          </cell>
          <cell r="AY180" t="str">
            <v>滋賀県</v>
          </cell>
          <cell r="AZ180" t="str">
            <v>長浜市</v>
          </cell>
          <cell r="BA180" t="str">
            <v>細江町1197-4</v>
          </cell>
          <cell r="BB180" t="str">
            <v>滋賀県</v>
          </cell>
          <cell r="BC180" t="str">
            <v>長浜市</v>
          </cell>
          <cell r="BD180" t="str">
            <v>大辰巳町93</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cell r="EA180" t="str">
            <v/>
          </cell>
          <cell r="EB180" t="str">
            <v/>
          </cell>
          <cell r="EC180" t="str">
            <v/>
          </cell>
          <cell r="ED180" t="str">
            <v/>
          </cell>
          <cell r="EE180" t="str">
            <v/>
          </cell>
          <cell r="EF180" t="str">
            <v/>
          </cell>
          <cell r="EG180" t="str">
            <v/>
          </cell>
          <cell r="EH180" t="str">
            <v/>
          </cell>
          <cell r="EI180" t="str">
            <v/>
          </cell>
          <cell r="EJ180" t="str">
            <v/>
          </cell>
          <cell r="EK180" t="str">
            <v/>
          </cell>
          <cell r="EL180" t="str">
            <v/>
          </cell>
          <cell r="EM180" t="str">
            <v/>
          </cell>
          <cell r="EN180" t="str">
            <v/>
          </cell>
          <cell r="EO180" t="str">
            <v/>
          </cell>
          <cell r="EP180" t="str">
            <v/>
          </cell>
          <cell r="EQ180" t="str">
            <v/>
          </cell>
          <cell r="ER180" t="str">
            <v/>
          </cell>
          <cell r="ES180" t="str">
            <v>滋賀県長浜市細江町1197-4</v>
          </cell>
          <cell r="ET180" t="str">
            <v>滋賀県長浜市大辰巳町93</v>
          </cell>
          <cell r="EU180" t="str">
            <v/>
          </cell>
          <cell r="EV180" t="str">
            <v/>
          </cell>
          <cell r="EW180" t="str">
            <v/>
          </cell>
          <cell r="EX180" t="str">
            <v/>
          </cell>
          <cell r="EY180" t="str">
            <v>滋賀県長浜市細江町1197-4
滋賀県長浜市大辰巳町93</v>
          </cell>
          <cell r="EZ180" t="str">
            <v>なし</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電子電機の中核部品又はその材料</v>
          </cell>
          <cell r="I181" t="str">
            <v>半導体又はその材料 の製造</v>
          </cell>
          <cell r="J181" t="str">
            <v>中小企業</v>
          </cell>
          <cell r="K181" t="str">
            <v>宮田</v>
          </cell>
          <cell r="L181" t="str">
            <v>中田</v>
          </cell>
          <cell r="M181" t="str">
            <v/>
          </cell>
          <cell r="N181" t="str">
            <v>近畿</v>
          </cell>
          <cell r="O181" t="str">
            <v>有限会社かわはし鐵工</v>
          </cell>
          <cell r="P181" t="str">
            <v/>
          </cell>
          <cell r="Q181" t="str">
            <v>代表取締役</v>
          </cell>
          <cell r="R181" t="str">
            <v>川橋　正典</v>
          </cell>
          <cell r="S181" t="str">
            <v>0749-62-5409</v>
          </cell>
          <cell r="T181" t="str">
            <v>kawatetsu@fine.ocn.ne.jp</v>
          </cell>
          <cell r="U181">
            <v>5260834</v>
          </cell>
          <cell r="V181" t="str">
            <v xml:space="preserve">滋賀県長浜市大辰巳町93 </v>
          </cell>
          <cell r="W181" t="str">
            <v>代表取締役</v>
          </cell>
          <cell r="X181" t="str">
            <v>川橋　正典</v>
          </cell>
          <cell r="Y181">
            <v>40970</v>
          </cell>
          <cell r="Z181">
            <v>41180</v>
          </cell>
          <cell r="AA181" t="str">
            <v/>
          </cell>
          <cell r="AC181">
            <v>393240000</v>
          </cell>
          <cell r="AD181">
            <v>0.66666666666666663</v>
          </cell>
          <cell r="AE181">
            <v>262160000</v>
          </cell>
          <cell r="AF181">
            <v>40970</v>
          </cell>
          <cell r="AG181">
            <v>41180</v>
          </cell>
          <cell r="AH181" t="str">
            <v/>
          </cell>
          <cell r="AI181">
            <v>393240000</v>
          </cell>
          <cell r="AJ181">
            <v>393240000</v>
          </cell>
          <cell r="AK181">
            <v>0.66666666666666663</v>
          </cell>
          <cell r="AL181">
            <v>262160000</v>
          </cell>
          <cell r="AM181">
            <v>40953</v>
          </cell>
          <cell r="AN181" t="str">
            <v/>
          </cell>
          <cell r="AO181">
            <v>40955</v>
          </cell>
          <cell r="AP181" t="str">
            <v>不要</v>
          </cell>
          <cell r="AQ181" t="str">
            <v/>
          </cell>
          <cell r="AR181" t="str">
            <v>宮田</v>
          </cell>
          <cell r="AS181" t="str">
            <v>中田</v>
          </cell>
          <cell r="AT181">
            <v>40960</v>
          </cell>
          <cell r="AU181">
            <v>40961</v>
          </cell>
          <cell r="AV181">
            <v>40970</v>
          </cell>
          <cell r="AW181" t="str">
            <v/>
          </cell>
          <cell r="AX181" t="str">
            <v/>
          </cell>
          <cell r="AY181" t="str">
            <v>滋賀県</v>
          </cell>
          <cell r="AZ181" t="str">
            <v>長浜市</v>
          </cell>
          <cell r="BA181" t="str">
            <v>細江町1197-4</v>
          </cell>
          <cell r="BB181" t="str">
            <v>滋賀県</v>
          </cell>
          <cell r="BC181" t="str">
            <v>長浜市</v>
          </cell>
          <cell r="BD181" t="str">
            <v>大辰巳町93</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滋賀県長浜市細江町1197-4</v>
          </cell>
          <cell r="ET181" t="str">
            <v>滋賀県長浜市大辰巳町93</v>
          </cell>
          <cell r="EU181" t="str">
            <v/>
          </cell>
          <cell r="EV181" t="str">
            <v/>
          </cell>
          <cell r="EW181" t="str">
            <v/>
          </cell>
          <cell r="EX181" t="str">
            <v/>
          </cell>
          <cell r="EY181" t="str">
            <v>滋賀県長浜市細江町1197-4
滋賀県長浜市大辰巳町93</v>
          </cell>
          <cell r="EZ181" t="str">
            <v>なし</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1 グリーンイノベーション／エネルギー産業</v>
          </cell>
          <cell r="I182" t="str">
            <v>エコカー又はその部品</v>
          </cell>
          <cell r="J182" t="str">
            <v>中小企業</v>
          </cell>
          <cell r="K182" t="str">
            <v>米山</v>
          </cell>
          <cell r="L182" t="str">
            <v>高本</v>
          </cell>
          <cell r="M182" t="str">
            <v>自動車課</v>
          </cell>
          <cell r="N182" t="str">
            <v>東北</v>
          </cell>
          <cell r="O182" t="str">
            <v>株式会社ウエノ</v>
          </cell>
          <cell r="P182" t="str">
            <v/>
          </cell>
          <cell r="Q182" t="str">
            <v>取締役</v>
          </cell>
          <cell r="R182" t="str">
            <v>上野　拓史</v>
          </cell>
          <cell r="S182" t="str">
            <v>0235-64-2254</v>
          </cell>
          <cell r="T182" t="str">
            <v>ueno-t@uenokk.co.jp</v>
          </cell>
          <cell r="U182">
            <v>9997634</v>
          </cell>
          <cell r="V182" t="str">
            <v xml:space="preserve">山形県鶴岡市三和字堰中１００ </v>
          </cell>
          <cell r="W182" t="str">
            <v>代表取締役社長</v>
          </cell>
          <cell r="X182" t="str">
            <v>上野　隆一</v>
          </cell>
          <cell r="Y182" t="str">
            <v/>
          </cell>
          <cell r="Z182" t="str">
            <v/>
          </cell>
          <cell r="AA182" t="str">
            <v/>
          </cell>
          <cell r="AC182">
            <v>700000000</v>
          </cell>
          <cell r="AD182">
            <v>0.33333333333333331</v>
          </cell>
          <cell r="AE182">
            <v>233333333</v>
          </cell>
          <cell r="AF182" t="str">
            <v>交付決定日</v>
          </cell>
          <cell r="AG182">
            <v>41729</v>
          </cell>
          <cell r="AH182" t="str">
            <v/>
          </cell>
          <cell r="AI182">
            <v>482000000</v>
          </cell>
          <cell r="AJ182">
            <v>482000000</v>
          </cell>
          <cell r="AK182">
            <v>0.33333333333333331</v>
          </cell>
          <cell r="AL182">
            <v>160666666</v>
          </cell>
          <cell r="AM182">
            <v>41076</v>
          </cell>
          <cell r="AN182">
            <v>41031</v>
          </cell>
          <cell r="AO182" t="str">
            <v/>
          </cell>
          <cell r="AP182" t="str">
            <v>不要</v>
          </cell>
          <cell r="AQ182" t="str">
            <v>補助対象経費大幅減額（700百万円→482百万円）
田枝様に事前確認のところ、問題なしと判断（6月14日）</v>
          </cell>
          <cell r="AR182" t="str">
            <v>米山</v>
          </cell>
          <cell r="AS182" t="str">
            <v>高本</v>
          </cell>
          <cell r="AT182">
            <v>41109</v>
          </cell>
          <cell r="AU182">
            <v>41106</v>
          </cell>
          <cell r="AV182">
            <v>41115</v>
          </cell>
          <cell r="AW182" t="str">
            <v>補助対象経費、雇用の数字の減少について問題ないことを田枝様に事前確認済み（6/14）</v>
          </cell>
          <cell r="AX182" t="str">
            <v/>
          </cell>
          <cell r="AY182" t="str">
            <v>山形県</v>
          </cell>
          <cell r="AZ182" t="str">
            <v>東田川郡</v>
          </cell>
          <cell r="BA182" t="str">
            <v>三川町大字猪子字下堀田192</v>
          </cell>
          <cell r="BB182" t="str">
            <v>山形県</v>
          </cell>
          <cell r="BC182" t="str">
            <v>鶴岡市</v>
          </cell>
          <cell r="BD182" t="str">
            <v>藤波三丁目94番地</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山形県東田川郡三川町大字猪子字下堀田192</v>
          </cell>
          <cell r="ET182" t="str">
            <v>山形県鶴岡市藤波三丁目94番地</v>
          </cell>
          <cell r="EU182" t="str">
            <v/>
          </cell>
          <cell r="EV182" t="str">
            <v/>
          </cell>
          <cell r="EW182" t="str">
            <v/>
          </cell>
          <cell r="EX182" t="str">
            <v/>
          </cell>
          <cell r="EY182" t="str">
            <v>山形県東田川郡三川町大字猪子字下堀田192
山形県鶴岡市藤波三丁目94番地</v>
          </cell>
          <cell r="EZ182" t="str">
            <v>なし</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1 グリーンイノベーション／エネルギー産業</v>
          </cell>
          <cell r="I183" t="str">
            <v>省エネ素材</v>
          </cell>
          <cell r="J183" t="str">
            <v>中小企業</v>
          </cell>
          <cell r="K183" t="str">
            <v>米山</v>
          </cell>
          <cell r="L183" t="str">
            <v>高本</v>
          </cell>
          <cell r="M183" t="str">
            <v/>
          </cell>
          <cell r="N183" t="str">
            <v>中部</v>
          </cell>
          <cell r="O183" t="str">
            <v>北陸エステアール協同組合</v>
          </cell>
          <cell r="P183" t="str">
            <v/>
          </cell>
          <cell r="Q183" t="str">
            <v>副理事長</v>
          </cell>
          <cell r="R183" t="str">
            <v>寺本　武郎</v>
          </cell>
          <cell r="S183" t="str">
            <v>0766-61-4545</v>
          </cell>
          <cell r="T183" t="str">
            <v>t.teramoto@str.or.jp</v>
          </cell>
          <cell r="U183">
            <v>9320121</v>
          </cell>
          <cell r="V183" t="str">
            <v xml:space="preserve">富山県小矢部市矢水町355-1 </v>
          </cell>
          <cell r="W183" t="str">
            <v>理事長</v>
          </cell>
          <cell r="X183" t="str">
            <v>山口　哲雄</v>
          </cell>
          <cell r="Y183" t="str">
            <v/>
          </cell>
          <cell r="Z183" t="str">
            <v/>
          </cell>
          <cell r="AA183" t="str">
            <v/>
          </cell>
          <cell r="AC183">
            <v>100000000</v>
          </cell>
          <cell r="AD183">
            <v>0.25</v>
          </cell>
          <cell r="AE183">
            <v>25000000</v>
          </cell>
          <cell r="AF183">
            <v>41091</v>
          </cell>
          <cell r="AG183">
            <v>41364</v>
          </cell>
          <cell r="AH183" t="str">
            <v/>
          </cell>
          <cell r="AI183">
            <v>67620000</v>
          </cell>
          <cell r="AJ183">
            <v>67620000</v>
          </cell>
          <cell r="AK183">
            <v>0.25</v>
          </cell>
          <cell r="AL183">
            <v>16905000</v>
          </cell>
          <cell r="AM183">
            <v>41088</v>
          </cell>
          <cell r="AN183" t="str">
            <v/>
          </cell>
          <cell r="AO183" t="str">
            <v/>
          </cell>
          <cell r="AP183" t="str">
            <v>不要</v>
          </cell>
          <cell r="AQ183" t="str">
            <v>補助対象経費減額については、METI田枝様確認済み（6/29）
収益納付の要不要については、H20年度、21年度、22年度の財務状況より判断(H23年度の数字が見込みのため）</v>
          </cell>
          <cell r="AR183" t="str">
            <v>米山</v>
          </cell>
          <cell r="AS183" t="str">
            <v>高本</v>
          </cell>
          <cell r="AT183">
            <v>41109</v>
          </cell>
          <cell r="AU183">
            <v>41110</v>
          </cell>
          <cell r="AV183">
            <v>41115</v>
          </cell>
          <cell r="AW183" t="str">
            <v/>
          </cell>
          <cell r="AX183" t="str">
            <v/>
          </cell>
          <cell r="AY183" t="str">
            <v>富山県</v>
          </cell>
          <cell r="AZ183" t="str">
            <v>小矢部市</v>
          </cell>
          <cell r="BA183" t="str">
            <v>矢水町355-1</v>
          </cell>
          <cell r="BC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富山県小矢部市矢水町355-1</v>
          </cell>
          <cell r="ET183" t="str">
            <v/>
          </cell>
          <cell r="EU183" t="str">
            <v/>
          </cell>
          <cell r="EV183" t="str">
            <v/>
          </cell>
          <cell r="EW183" t="str">
            <v/>
          </cell>
          <cell r="EX183" t="str">
            <v/>
          </cell>
          <cell r="EY183" t="str">
            <v>富山県小矢部市矢水町355-1</v>
          </cell>
          <cell r="EZ183" t="str">
            <v>なし</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4 金属加工製品</v>
          </cell>
          <cell r="I184" t="str">
            <v>その他の金属製品</v>
          </cell>
          <cell r="J184" t="str">
            <v>大企業</v>
          </cell>
          <cell r="K184" t="str">
            <v>栗生澤</v>
          </cell>
          <cell r="L184" t="str">
            <v>中田</v>
          </cell>
          <cell r="M184" t="str">
            <v>非鉄課</v>
          </cell>
          <cell r="N184" t="str">
            <v>中部</v>
          </cell>
          <cell r="O184" t="str">
            <v>サンエツ金属株式会社</v>
          </cell>
          <cell r="P184" t="str">
            <v>富山事業所</v>
          </cell>
          <cell r="Q184" t="str">
            <v>高岡工場</v>
          </cell>
          <cell r="R184" t="str">
            <v>萩原　久志</v>
          </cell>
          <cell r="S184" t="str">
            <v>0766-84-8300</v>
          </cell>
          <cell r="T184" t="str">
            <v>h-hagiwara@sanetu.co.jp</v>
          </cell>
          <cell r="U184">
            <v>9330002</v>
          </cell>
          <cell r="V184" t="str">
            <v xml:space="preserve">富山県高岡市吉久一丁目4番1号 </v>
          </cell>
          <cell r="W184" t="str">
            <v>代表取締役社長</v>
          </cell>
          <cell r="X184" t="str">
            <v>釣谷　宏行</v>
          </cell>
          <cell r="Y184">
            <v>41022</v>
          </cell>
          <cell r="Z184">
            <v>41233</v>
          </cell>
          <cell r="AA184" t="str">
            <v/>
          </cell>
          <cell r="AC184">
            <v>21850000</v>
          </cell>
          <cell r="AD184">
            <v>0.33333333333333331</v>
          </cell>
          <cell r="AE184">
            <v>7283333</v>
          </cell>
          <cell r="AF184">
            <v>41022</v>
          </cell>
          <cell r="AG184">
            <v>41233</v>
          </cell>
          <cell r="AH184" t="str">
            <v/>
          </cell>
          <cell r="AI184">
            <v>21850000</v>
          </cell>
          <cell r="AJ184">
            <v>21850000</v>
          </cell>
          <cell r="AK184">
            <v>0.33333333333333331</v>
          </cell>
          <cell r="AL184">
            <v>7283332</v>
          </cell>
          <cell r="AM184">
            <v>41001</v>
          </cell>
          <cell r="AN184">
            <v>40994</v>
          </cell>
          <cell r="AO184" t="str">
            <v/>
          </cell>
          <cell r="AP184" t="str">
            <v>不要</v>
          </cell>
          <cell r="AQ184" t="str">
            <v/>
          </cell>
          <cell r="AR184" t="str">
            <v>栗生澤</v>
          </cell>
          <cell r="AS184" t="str">
            <v>中田</v>
          </cell>
          <cell r="AT184">
            <v>41012</v>
          </cell>
          <cell r="AU184">
            <v>41015</v>
          </cell>
          <cell r="AV184">
            <v>41016</v>
          </cell>
          <cell r="AW184" t="str">
            <v/>
          </cell>
          <cell r="AX184" t="str">
            <v/>
          </cell>
          <cell r="AY184" t="str">
            <v>富山県</v>
          </cell>
          <cell r="AZ184" t="str">
            <v>高岡市</v>
          </cell>
          <cell r="BA184" t="str">
            <v>吉久一丁目4番1号</v>
          </cell>
          <cell r="BC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
          </cell>
          <cell r="EJ184" t="str">
            <v/>
          </cell>
          <cell r="EK184" t="str">
            <v/>
          </cell>
          <cell r="EL184" t="str">
            <v/>
          </cell>
          <cell r="EM184" t="str">
            <v/>
          </cell>
          <cell r="EN184" t="str">
            <v/>
          </cell>
          <cell r="EO184" t="str">
            <v/>
          </cell>
          <cell r="EP184" t="str">
            <v/>
          </cell>
          <cell r="EQ184" t="str">
            <v/>
          </cell>
          <cell r="ER184" t="str">
            <v/>
          </cell>
          <cell r="ES184" t="str">
            <v>富山県高岡市吉久一丁目4番1号</v>
          </cell>
          <cell r="ET184" t="str">
            <v/>
          </cell>
          <cell r="EU184" t="str">
            <v/>
          </cell>
          <cell r="EV184" t="str">
            <v/>
          </cell>
          <cell r="EW184" t="str">
            <v/>
          </cell>
          <cell r="EX184" t="str">
            <v/>
          </cell>
          <cell r="EY184" t="str">
            <v>富山県高岡市吉久一丁目4番1号</v>
          </cell>
          <cell r="EZ184" t="str">
            <v>なし</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4 金属加工製品</v>
          </cell>
          <cell r="I185" t="str">
            <v>その他の金属製品</v>
          </cell>
          <cell r="J185" t="str">
            <v>大企業</v>
          </cell>
          <cell r="K185" t="str">
            <v>栗生澤</v>
          </cell>
          <cell r="L185" t="str">
            <v>中田</v>
          </cell>
          <cell r="M185" t="str">
            <v>非鉄課</v>
          </cell>
          <cell r="N185" t="str">
            <v>中部</v>
          </cell>
          <cell r="O185" t="str">
            <v>サンエツ金属株式会社</v>
          </cell>
          <cell r="P185" t="str">
            <v>取締役　プレシジョン事業部</v>
          </cell>
          <cell r="Q185" t="str">
            <v>部長</v>
          </cell>
          <cell r="R185" t="str">
            <v>浅田　太一郎</v>
          </cell>
          <cell r="S185" t="str">
            <v>0763-33-1212</v>
          </cell>
          <cell r="T185" t="str">
            <v>h-hagiwara@sanetu.co.jp</v>
          </cell>
          <cell r="U185">
            <v>9330002</v>
          </cell>
          <cell r="V185" t="str">
            <v xml:space="preserve">富山県高岡市吉久一丁目4番1号 </v>
          </cell>
          <cell r="W185" t="str">
            <v>代表取締役社長</v>
          </cell>
          <cell r="X185" t="str">
            <v>釣谷　宏行</v>
          </cell>
          <cell r="Y185">
            <v>40940</v>
          </cell>
          <cell r="Z185">
            <v>41639</v>
          </cell>
          <cell r="AA185" t="str">
            <v/>
          </cell>
          <cell r="AC185">
            <v>246000000</v>
          </cell>
          <cell r="AD185">
            <v>0.25</v>
          </cell>
          <cell r="AE185">
            <v>61500000</v>
          </cell>
          <cell r="AF185">
            <v>40940</v>
          </cell>
          <cell r="AG185">
            <v>41639</v>
          </cell>
          <cell r="AH185" t="str">
            <v/>
          </cell>
          <cell r="AI185">
            <v>338200000</v>
          </cell>
          <cell r="AJ185">
            <v>246000000</v>
          </cell>
          <cell r="AK185">
            <v>0.25</v>
          </cell>
          <cell r="AL185">
            <v>61500000</v>
          </cell>
          <cell r="AM185">
            <v>40959</v>
          </cell>
          <cell r="AN185">
            <v>40956</v>
          </cell>
          <cell r="AO185">
            <v>40960</v>
          </cell>
          <cell r="AP185" t="str">
            <v>不要</v>
          </cell>
          <cell r="AQ185" t="str">
            <v/>
          </cell>
          <cell r="AR185" t="str">
            <v>栗生澤</v>
          </cell>
          <cell r="AS185" t="str">
            <v>中間</v>
          </cell>
          <cell r="AT185">
            <v>40963</v>
          </cell>
          <cell r="AU185">
            <v>40966</v>
          </cell>
          <cell r="AV185">
            <v>40969</v>
          </cell>
          <cell r="AW185" t="str">
            <v/>
          </cell>
          <cell r="AX185" t="str">
            <v/>
          </cell>
          <cell r="AY185" t="str">
            <v>富山県</v>
          </cell>
          <cell r="AZ185" t="str">
            <v>砺波市</v>
          </cell>
          <cell r="BA185" t="str">
            <v>太田1892番地</v>
          </cell>
          <cell r="BC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富山県砺波市太田1892番地</v>
          </cell>
          <cell r="ET185" t="str">
            <v/>
          </cell>
          <cell r="EU185" t="str">
            <v/>
          </cell>
          <cell r="EV185" t="str">
            <v/>
          </cell>
          <cell r="EW185" t="str">
            <v/>
          </cell>
          <cell r="EX185" t="str">
            <v/>
          </cell>
          <cell r="EY185" t="str">
            <v>富山県砺波市太田1892番地</v>
          </cell>
          <cell r="EZ185" t="str">
            <v>なし</v>
          </cell>
        </row>
        <row r="186">
          <cell r="A186" t="str">
            <v>4510000</v>
          </cell>
          <cell r="B186">
            <v>451</v>
          </cell>
          <cell r="C186">
            <v>0</v>
          </cell>
          <cell r="D186" t="str">
            <v>A</v>
          </cell>
          <cell r="E186" t="str">
            <v>一次</v>
          </cell>
          <cell r="F186" t="str">
            <v>信越半導体株式会社</v>
          </cell>
          <cell r="G186" t="str">
            <v>新製品開発ライン構築</v>
          </cell>
          <cell r="H186" t="str">
            <v>1 電子機器の中核部品またはその材料</v>
          </cell>
          <cell r="I186" t="str">
            <v>半導体又はその材料</v>
          </cell>
          <cell r="J186" t="str">
            <v>大企業</v>
          </cell>
          <cell r="K186" t="str">
            <v>梶野</v>
          </cell>
          <cell r="L186" t="str">
            <v>中間</v>
          </cell>
          <cell r="M186" t="str">
            <v>非鉄課</v>
          </cell>
          <cell r="N186" t="str">
            <v>東北</v>
          </cell>
          <cell r="O186" t="str">
            <v>信越半導体株式会社</v>
          </cell>
          <cell r="P186" t="str">
            <v/>
          </cell>
          <cell r="Q186" t="str">
            <v>社長室担当部長</v>
          </cell>
          <cell r="R186" t="str">
            <v>角谷 宏</v>
          </cell>
          <cell r="S186" t="str">
            <v>03-3243-1512</v>
          </cell>
          <cell r="T186" t="str">
            <v>sumiya@seh.jp</v>
          </cell>
          <cell r="U186">
            <v>1000004</v>
          </cell>
          <cell r="V186" t="str">
            <v>東京都千代田区大手町2-6-2 日本ビル12F</v>
          </cell>
          <cell r="W186" t="str">
            <v>代表取締役社長</v>
          </cell>
          <cell r="X186" t="str">
            <v>秋谷　文男</v>
          </cell>
          <cell r="Y186">
            <v>40983</v>
          </cell>
          <cell r="Z186">
            <v>41729</v>
          </cell>
          <cell r="AA186" t="str">
            <v/>
          </cell>
          <cell r="AC186">
            <v>3000000000</v>
          </cell>
          <cell r="AD186">
            <v>0.16666666666666666</v>
          </cell>
          <cell r="AE186">
            <v>500000000</v>
          </cell>
          <cell r="AF186">
            <v>40983</v>
          </cell>
          <cell r="AG186">
            <v>41729</v>
          </cell>
          <cell r="AH186" t="str">
            <v/>
          </cell>
          <cell r="AI186">
            <v>3000000000</v>
          </cell>
          <cell r="AJ186">
            <v>3000000000</v>
          </cell>
          <cell r="AK186">
            <v>0.16666666666666666</v>
          </cell>
          <cell r="AL186">
            <v>500000000</v>
          </cell>
          <cell r="AM186">
            <v>40969</v>
          </cell>
          <cell r="AN186">
            <v>40967</v>
          </cell>
          <cell r="AO186">
            <v>40976</v>
          </cell>
          <cell r="AP186" t="str">
            <v>要</v>
          </cell>
          <cell r="AQ186" t="str">
            <v/>
          </cell>
          <cell r="AR186" t="str">
            <v>中間</v>
          </cell>
          <cell r="AS186" t="str">
            <v>梶野</v>
          </cell>
          <cell r="AT186">
            <v>40990</v>
          </cell>
          <cell r="AU186">
            <v>40991</v>
          </cell>
          <cell r="AV186">
            <v>40994</v>
          </cell>
          <cell r="AW186" t="str">
            <v/>
          </cell>
          <cell r="AX186" t="str">
            <v/>
          </cell>
          <cell r="AY186" t="str">
            <v>福島県</v>
          </cell>
          <cell r="AZ186" t="str">
            <v>西白河郡</v>
          </cell>
          <cell r="BA186" t="str">
            <v>西郷村大字小田倉字大平150</v>
          </cell>
          <cell r="BC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福島県西白河郡西郷村大字小田倉字大平150</v>
          </cell>
          <cell r="ET186" t="str">
            <v/>
          </cell>
          <cell r="EU186" t="str">
            <v/>
          </cell>
          <cell r="EV186" t="str">
            <v/>
          </cell>
          <cell r="EW186" t="str">
            <v/>
          </cell>
          <cell r="EX186" t="str">
            <v/>
          </cell>
          <cell r="EY186" t="str">
            <v>福島県西白河郡西郷村大字小田倉字大平150</v>
          </cell>
          <cell r="EZ186" t="str">
            <v>なし</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2 自動車の中核部品またはその材料</v>
          </cell>
          <cell r="I187" t="str">
            <v>エンジン又はその部品・材料</v>
          </cell>
          <cell r="J187" t="str">
            <v>大企業</v>
          </cell>
          <cell r="K187" t="str">
            <v>中間</v>
          </cell>
          <cell r="L187" t="str">
            <v>梶野</v>
          </cell>
          <cell r="M187" t="str">
            <v>素形室</v>
          </cell>
          <cell r="N187" t="str">
            <v>中部</v>
          </cell>
          <cell r="O187" t="str">
            <v>大同メタル工業株式会社</v>
          </cell>
          <cell r="P187" t="str">
            <v>犬山事業所 犬山工場</v>
          </cell>
          <cell r="Q187" t="str">
            <v>工場長</v>
          </cell>
          <cell r="R187" t="str">
            <v>河合 里司
箸本 康二</v>
          </cell>
          <cell r="S187" t="str">
            <v>0568-61-1353
052-205-1405</v>
          </cell>
          <cell r="T187" t="str">
            <v>kawaisatosi@daidometal.com</v>
          </cell>
          <cell r="U187">
            <v>4840061</v>
          </cell>
          <cell r="V187" t="str">
            <v xml:space="preserve">愛知県犬山市大字前原字天道新田 </v>
          </cell>
          <cell r="W187" t="str">
            <v>代表取締役社長 兼 最高執行責任者</v>
          </cell>
          <cell r="X187" t="str">
            <v>樫山 恒太郎</v>
          </cell>
          <cell r="Y187" t="str">
            <v/>
          </cell>
          <cell r="Z187" t="str">
            <v/>
          </cell>
          <cell r="AA187" t="str">
            <v/>
          </cell>
          <cell r="AC187">
            <v>291100000</v>
          </cell>
          <cell r="AD187">
            <v>0.16666666666666666</v>
          </cell>
          <cell r="AE187">
            <v>48516666</v>
          </cell>
          <cell r="AF187">
            <v>41060</v>
          </cell>
          <cell r="AG187">
            <v>41389</v>
          </cell>
          <cell r="AH187" t="str">
            <v/>
          </cell>
          <cell r="AI187">
            <v>500500000</v>
          </cell>
          <cell r="AJ187">
            <v>272000000</v>
          </cell>
          <cell r="AK187">
            <v>0.16666666666666666</v>
          </cell>
          <cell r="AL187">
            <v>45333330</v>
          </cell>
          <cell r="AM187">
            <v>41038</v>
          </cell>
          <cell r="AN187">
            <v>41040</v>
          </cell>
          <cell r="AO187">
            <v>41144</v>
          </cell>
          <cell r="AP187" t="str">
            <v>不要</v>
          </cell>
          <cell r="AQ187" t="str">
            <v>僅かに減額
雇用効果の記載に誤解あり。こちらで差し替えておく</v>
          </cell>
          <cell r="AR187" t="str">
            <v>中間</v>
          </cell>
          <cell r="AS187" t="str">
            <v>梶野</v>
          </cell>
          <cell r="AT187">
            <v>41074</v>
          </cell>
          <cell r="AU187">
            <v>41059</v>
          </cell>
          <cell r="AV187">
            <v>41078</v>
          </cell>
          <cell r="AW187" t="str">
            <v>（8/21）雇用効果等をラインの雇用数で記載していたので、補助事業部門の人数に書き換えたものに差し替えを指示</v>
          </cell>
          <cell r="AX187" t="str">
            <v/>
          </cell>
          <cell r="AY187" t="str">
            <v>愛知県</v>
          </cell>
          <cell r="AZ187" t="str">
            <v>犬山市</v>
          </cell>
          <cell r="BA187" t="str">
            <v>大原前原天道新田</v>
          </cell>
          <cell r="BC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愛知県犬山市大原前原天道新田</v>
          </cell>
          <cell r="ET187" t="str">
            <v/>
          </cell>
          <cell r="EU187" t="str">
            <v/>
          </cell>
          <cell r="EV187" t="str">
            <v/>
          </cell>
          <cell r="EW187" t="str">
            <v/>
          </cell>
          <cell r="EX187" t="str">
            <v/>
          </cell>
          <cell r="EY187" t="str">
            <v>愛知県犬山市大原前原天道新田</v>
          </cell>
          <cell r="EZ187" t="str">
            <v>なし</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4 金属加工製品</v>
          </cell>
          <cell r="I188" t="str">
            <v>省レアアース・代レアアース製品</v>
          </cell>
          <cell r="J188" t="str">
            <v>大企業</v>
          </cell>
          <cell r="K188" t="str">
            <v>中間</v>
          </cell>
          <cell r="L188" t="str">
            <v>梶野</v>
          </cell>
          <cell r="M188" t="str">
            <v>非鉄課</v>
          </cell>
          <cell r="N188" t="str">
            <v>近畿</v>
          </cell>
          <cell r="O188" t="str">
            <v>信越化学工業株式会社</v>
          </cell>
          <cell r="P188" t="str">
            <v>マグネット生産管理部</v>
          </cell>
          <cell r="Q188" t="str">
            <v>部長</v>
          </cell>
          <cell r="R188" t="str">
            <v>松本 福二</v>
          </cell>
          <cell r="S188" t="str">
            <v>0778-21-8171</v>
          </cell>
          <cell r="T188" t="str">
            <v>f.matsumoto@shinetsu.jp</v>
          </cell>
          <cell r="U188">
            <v>9150802</v>
          </cell>
          <cell r="V188" t="str">
            <v xml:space="preserve">福井県越前市北府2丁目1 -5 </v>
          </cell>
          <cell r="W188" t="str">
            <v>代表取締役社長</v>
          </cell>
          <cell r="X188" t="str">
            <v>森 俊三</v>
          </cell>
          <cell r="Y188">
            <v>40969</v>
          </cell>
          <cell r="Z188">
            <v>41639</v>
          </cell>
          <cell r="AA188" t="str">
            <v/>
          </cell>
          <cell r="AC188">
            <v>1296300000</v>
          </cell>
          <cell r="AD188">
            <v>0.25</v>
          </cell>
          <cell r="AE188">
            <v>324075000</v>
          </cell>
          <cell r="AF188">
            <v>40969</v>
          </cell>
          <cell r="AG188">
            <v>41639</v>
          </cell>
          <cell r="AH188" t="str">
            <v/>
          </cell>
          <cell r="AI188">
            <v>1326300000</v>
          </cell>
          <cell r="AJ188">
            <v>1296300000</v>
          </cell>
          <cell r="AK188">
            <v>0.25</v>
          </cell>
          <cell r="AL188">
            <v>324075000</v>
          </cell>
          <cell r="AM188">
            <v>40966</v>
          </cell>
          <cell r="AN188">
            <v>40968</v>
          </cell>
          <cell r="AO188">
            <v>40976</v>
          </cell>
          <cell r="AP188" t="str">
            <v>要</v>
          </cell>
          <cell r="AQ188" t="str">
            <v/>
          </cell>
          <cell r="AR188" t="str">
            <v>梶野</v>
          </cell>
          <cell r="AS188" t="str">
            <v>中間</v>
          </cell>
          <cell r="AT188">
            <v>40990</v>
          </cell>
          <cell r="AU188">
            <v>40991</v>
          </cell>
          <cell r="AV188">
            <v>40994</v>
          </cell>
          <cell r="AW188" t="str">
            <v/>
          </cell>
          <cell r="AX188" t="str">
            <v/>
          </cell>
          <cell r="AY188" t="str">
            <v>福井県</v>
          </cell>
          <cell r="AZ188" t="str">
            <v>越前市</v>
          </cell>
          <cell r="BA188" t="str">
            <v>北府2丁目1-5</v>
          </cell>
          <cell r="BB188" t="str">
            <v>福井県</v>
          </cell>
          <cell r="BC188" t="str">
            <v>丹生郡</v>
          </cell>
          <cell r="BD188" t="str">
            <v>越前町青野25-28-3</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福井県越前市北府2丁目1-5</v>
          </cell>
          <cell r="ET188" t="str">
            <v>福井県丹生郡越前町青野25-28-3</v>
          </cell>
          <cell r="EU188" t="str">
            <v/>
          </cell>
          <cell r="EV188" t="str">
            <v/>
          </cell>
          <cell r="EW188" t="str">
            <v/>
          </cell>
          <cell r="EX188" t="str">
            <v/>
          </cell>
          <cell r="EY188" t="str">
            <v>福井県越前市北府2丁目1-5
福井県丹生郡越前町青野25-28-3</v>
          </cell>
          <cell r="EZ188" t="str">
            <v>なし</v>
          </cell>
        </row>
        <row r="189">
          <cell r="A189" t="str">
            <v>4640000</v>
          </cell>
          <cell r="B189">
            <v>464</v>
          </cell>
          <cell r="C189">
            <v>0</v>
          </cell>
          <cell r="D189" t="str">
            <v>A</v>
          </cell>
          <cell r="E189" t="str">
            <v>一次</v>
          </cell>
          <cell r="F189" t="str">
            <v>名古屋メッキ工業株式会社</v>
          </cell>
          <cell r="G189" t="str">
            <v>国内企業立地推進事業</v>
          </cell>
          <cell r="H189" t="str">
            <v>3 航空・宇宙産業の中核部品またはその材料</v>
          </cell>
          <cell r="I189" t="str">
            <v>翼その他の中核部品・材料</v>
          </cell>
          <cell r="J189" t="str">
            <v>中小企業</v>
          </cell>
          <cell r="K189" t="str">
            <v>栗生澤</v>
          </cell>
          <cell r="L189" t="str">
            <v>中田</v>
          </cell>
          <cell r="M189" t="str">
            <v>非鉄課</v>
          </cell>
          <cell r="N189" t="str">
            <v>中部</v>
          </cell>
          <cell r="O189" t="str">
            <v>名古屋メッキ工業株式会社</v>
          </cell>
          <cell r="P189" t="str">
            <v/>
          </cell>
          <cell r="Q189" t="str">
            <v>総務部長</v>
          </cell>
          <cell r="R189" t="str">
            <v>笹田　正之</v>
          </cell>
          <cell r="S189" t="str">
            <v>052-882-5541</v>
          </cell>
          <cell r="T189" t="str">
            <v>general@nagoya-mekki.com</v>
          </cell>
          <cell r="U189">
            <v>4670863</v>
          </cell>
          <cell r="V189" t="str">
            <v xml:space="preserve">愛知県名古屋市瑞穂区牛巻町4番6号 </v>
          </cell>
          <cell r="W189" t="str">
            <v>代表取締役</v>
          </cell>
          <cell r="X189" t="str">
            <v>菅沼　延之</v>
          </cell>
          <cell r="Y189" t="str">
            <v/>
          </cell>
          <cell r="Z189" t="str">
            <v/>
          </cell>
          <cell r="AA189" t="str">
            <v/>
          </cell>
          <cell r="AC189">
            <v>310000000</v>
          </cell>
          <cell r="AD189">
            <v>0.25</v>
          </cell>
          <cell r="AE189">
            <v>77500000</v>
          </cell>
          <cell r="AF189" t="str">
            <v/>
          </cell>
          <cell r="AG189" t="str">
            <v/>
          </cell>
          <cell r="AH189" t="str">
            <v/>
          </cell>
          <cell r="AI189" t="str">
            <v/>
          </cell>
          <cell r="AJ189" t="str">
            <v/>
          </cell>
          <cell r="AK189">
            <v>0.25</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愛知県</v>
          </cell>
          <cell r="AZ189" t="str">
            <v>常滑市</v>
          </cell>
          <cell r="BA189" t="str">
            <v>新開町6丁目1-4</v>
          </cell>
          <cell r="BC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愛知県常滑市新開町6丁目1-4</v>
          </cell>
          <cell r="ET189" t="str">
            <v/>
          </cell>
          <cell r="EU189" t="str">
            <v/>
          </cell>
          <cell r="EV189" t="str">
            <v/>
          </cell>
          <cell r="EW189" t="str">
            <v/>
          </cell>
          <cell r="EX189" t="str">
            <v/>
          </cell>
          <cell r="EY189" t="str">
            <v>愛知県常滑市新開町6丁目1-4</v>
          </cell>
          <cell r="EZ189" t="str">
            <v>なし</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1 電子機器の中核部品またはその材料</v>
          </cell>
          <cell r="I190" t="str">
            <v>半導体又はその材料</v>
          </cell>
          <cell r="J190" t="str">
            <v>大企業</v>
          </cell>
          <cell r="K190" t="str">
            <v>梶野</v>
          </cell>
          <cell r="L190" t="str">
            <v>中間</v>
          </cell>
          <cell r="M190" t="str">
            <v>情通課</v>
          </cell>
          <cell r="N190" t="str">
            <v>関東</v>
          </cell>
          <cell r="O190" t="str">
            <v>株式会社テラミクロス</v>
          </cell>
          <cell r="P190" t="str">
            <v/>
          </cell>
          <cell r="Q190" t="str">
            <v>経営管理部長</v>
          </cell>
          <cell r="R190" t="str">
            <v>松香　充昭</v>
          </cell>
          <cell r="S190" t="str">
            <v>0428-32-1597</v>
          </cell>
          <cell r="T190" t="str">
            <v>matsuka-mitsuaki@teramikros.com</v>
          </cell>
          <cell r="U190">
            <v>1988555</v>
          </cell>
          <cell r="V190" t="str">
            <v xml:space="preserve">東京都青梅市今井３－１０－６ </v>
          </cell>
          <cell r="W190" t="str">
            <v>代表取締役社長</v>
          </cell>
          <cell r="X190" t="str">
            <v>越丸 茂</v>
          </cell>
          <cell r="Y190">
            <v>41000</v>
          </cell>
          <cell r="Z190">
            <v>41729</v>
          </cell>
          <cell r="AA190" t="str">
            <v/>
          </cell>
          <cell r="AC190">
            <v>1000000000</v>
          </cell>
          <cell r="AD190">
            <v>0.16666666666666666</v>
          </cell>
          <cell r="AE190">
            <v>166666666</v>
          </cell>
          <cell r="AF190">
            <v>41000</v>
          </cell>
          <cell r="AG190">
            <v>41729</v>
          </cell>
          <cell r="AH190" t="str">
            <v/>
          </cell>
          <cell r="AI190">
            <v>1212000000</v>
          </cell>
          <cell r="AJ190">
            <v>1000000000</v>
          </cell>
          <cell r="AK190">
            <v>0.16666666666666666</v>
          </cell>
          <cell r="AL190">
            <v>166666664</v>
          </cell>
          <cell r="AM190">
            <v>40997</v>
          </cell>
          <cell r="AN190">
            <v>40998</v>
          </cell>
          <cell r="AO190" t="str">
            <v/>
          </cell>
          <cell r="AP190" t="str">
            <v>不要</v>
          </cell>
          <cell r="AQ190" t="str">
            <v/>
          </cell>
          <cell r="AR190" t="str">
            <v>中間</v>
          </cell>
          <cell r="AS190" t="str">
            <v>梶野</v>
          </cell>
          <cell r="AT190">
            <v>41012</v>
          </cell>
          <cell r="AU190">
            <v>41015</v>
          </cell>
          <cell r="AV190">
            <v>41016</v>
          </cell>
          <cell r="AW190" t="str">
            <v/>
          </cell>
          <cell r="AX190" t="str">
            <v/>
          </cell>
          <cell r="AY190" t="str">
            <v>東京都</v>
          </cell>
          <cell r="AZ190" t="str">
            <v>青梅市</v>
          </cell>
          <cell r="BA190" t="str">
            <v>今井3-10-6</v>
          </cell>
          <cell r="BB190" t="str">
            <v>東京都</v>
          </cell>
          <cell r="BC190" t="str">
            <v>青梅市</v>
          </cell>
          <cell r="BD190" t="str">
            <v>藤橋3-3-2</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東京都青梅市今井3-10-6</v>
          </cell>
          <cell r="ET190" t="str">
            <v>東京都青梅市藤橋3-3-2</v>
          </cell>
          <cell r="EU190" t="str">
            <v/>
          </cell>
          <cell r="EV190" t="str">
            <v/>
          </cell>
          <cell r="EW190" t="str">
            <v/>
          </cell>
          <cell r="EX190" t="str">
            <v/>
          </cell>
          <cell r="EY190" t="str">
            <v>東京都青梅市今井3-10-6
東京都青梅市藤橋3-3-2</v>
          </cell>
          <cell r="EZ190" t="str">
            <v>なし</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2 自動車の中核部品またはその材料</v>
          </cell>
          <cell r="I191" t="str">
            <v>駆動系部品又はその材料</v>
          </cell>
          <cell r="J191" t="str">
            <v>大企業</v>
          </cell>
          <cell r="K191" t="str">
            <v>中間</v>
          </cell>
          <cell r="L191" t="str">
            <v>梶野</v>
          </cell>
          <cell r="M191" t="str">
            <v>紙業課</v>
          </cell>
          <cell r="N191" t="str">
            <v>北海道</v>
          </cell>
          <cell r="O191" t="str">
            <v>株式会社ダイナックス</v>
          </cell>
          <cell r="P191" t="str">
            <v>総務本部 総務チーム</v>
          </cell>
          <cell r="Q191" t="str">
            <v>主任
経営管理部長</v>
          </cell>
          <cell r="R191" t="str">
            <v>遠藤　俊介</v>
          </cell>
          <cell r="S191" t="str">
            <v>0123-24-3247</v>
          </cell>
          <cell r="T191" t="str">
            <v>endo-s@mail.dxj.co.jp</v>
          </cell>
          <cell r="U191">
            <v>660077</v>
          </cell>
          <cell r="V191" t="str">
            <v xml:space="preserve">北海道千歳市上長都1053-1 </v>
          </cell>
          <cell r="W191" t="str">
            <v>代表取締役社長</v>
          </cell>
          <cell r="X191" t="str">
            <v>福村 景範</v>
          </cell>
          <cell r="Y191" t="str">
            <v/>
          </cell>
          <cell r="Z191" t="str">
            <v/>
          </cell>
          <cell r="AA191" t="str">
            <v/>
          </cell>
          <cell r="AC191">
            <v>1033495000</v>
          </cell>
          <cell r="AD191">
            <v>0.16666666666666666</v>
          </cell>
          <cell r="AE191">
            <v>172249166</v>
          </cell>
          <cell r="AF191">
            <v>41060</v>
          </cell>
          <cell r="AG191">
            <v>41486</v>
          </cell>
          <cell r="AH191" t="str">
            <v/>
          </cell>
          <cell r="AI191">
            <v>1033495000</v>
          </cell>
          <cell r="AJ191">
            <v>1033495000</v>
          </cell>
          <cell r="AK191">
            <v>0.16666666666666666</v>
          </cell>
          <cell r="AL191">
            <v>172249166</v>
          </cell>
          <cell r="AM191">
            <v>41036</v>
          </cell>
          <cell r="AN191">
            <v>41054</v>
          </cell>
          <cell r="AO191" t="str">
            <v>○</v>
          </cell>
          <cell r="AP191" t="str">
            <v>不要</v>
          </cell>
          <cell r="AQ191" t="str">
            <v>（4/25）収益納付の対象となる収益についての質問（メール＋電話）
⇒回答済</v>
          </cell>
          <cell r="AR191" t="str">
            <v>中間</v>
          </cell>
          <cell r="AS191" t="str">
            <v>梶野</v>
          </cell>
          <cell r="AT191">
            <v>41086</v>
          </cell>
          <cell r="AU191">
            <v>41080</v>
          </cell>
          <cell r="AV191">
            <v>41088</v>
          </cell>
          <cell r="AW191" t="str">
            <v/>
          </cell>
          <cell r="AX191" t="str">
            <v/>
          </cell>
          <cell r="AY191" t="str">
            <v>北海道</v>
          </cell>
          <cell r="AZ191" t="str">
            <v>苫小牧市</v>
          </cell>
          <cell r="BA191" t="str">
            <v>字柏原6-170</v>
          </cell>
          <cell r="BC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北海道苫小牧市字柏原6-170</v>
          </cell>
          <cell r="ET191" t="str">
            <v/>
          </cell>
          <cell r="EU191" t="str">
            <v/>
          </cell>
          <cell r="EV191" t="str">
            <v/>
          </cell>
          <cell r="EW191" t="str">
            <v/>
          </cell>
          <cell r="EX191" t="str">
            <v/>
          </cell>
          <cell r="EY191" t="str">
            <v>北海道苫小牧市字柏原6-170</v>
          </cell>
          <cell r="EZ191" t="str">
            <v>なし</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2 自動車の中核部品またはその材料</v>
          </cell>
          <cell r="I192" t="str">
            <v>駆動系部品又はその材料</v>
          </cell>
          <cell r="J192" t="str">
            <v>大企業</v>
          </cell>
          <cell r="K192" t="str">
            <v>中間</v>
          </cell>
          <cell r="L192" t="str">
            <v>梶野</v>
          </cell>
          <cell r="M192" t="str">
            <v>紙業課</v>
          </cell>
          <cell r="N192" t="str">
            <v>北海道</v>
          </cell>
          <cell r="O192" t="str">
            <v>阿波製紙株式会社</v>
          </cell>
          <cell r="P192" t="str">
            <v/>
          </cell>
          <cell r="Q192" t="str">
            <v>主任
経営管理部長</v>
          </cell>
          <cell r="R192" t="str">
            <v>岡澤　智</v>
          </cell>
          <cell r="S192" t="str">
            <v>088-631-8101</v>
          </cell>
          <cell r="T192" t="str">
            <v>okazawa@awapaper.co.jp</v>
          </cell>
          <cell r="U192">
            <v>7700005</v>
          </cell>
          <cell r="V192" t="str">
            <v xml:space="preserve">徳島市南矢三町3丁目10-18 </v>
          </cell>
          <cell r="W192" t="str">
            <v>代表取締役社長</v>
          </cell>
          <cell r="X192" t="str">
            <v>三木 康弘</v>
          </cell>
          <cell r="Y192" t="str">
            <v/>
          </cell>
          <cell r="Z192" t="str">
            <v/>
          </cell>
          <cell r="AA192" t="str">
            <v/>
          </cell>
          <cell r="AC192">
            <v>1033495000</v>
          </cell>
          <cell r="AD192">
            <v>0.16666666666666666</v>
          </cell>
          <cell r="AE192">
            <v>172249166</v>
          </cell>
          <cell r="AF192">
            <v>41060</v>
          </cell>
          <cell r="AG192">
            <v>41486</v>
          </cell>
          <cell r="AH192" t="str">
            <v/>
          </cell>
          <cell r="AI192">
            <v>1033495000</v>
          </cell>
          <cell r="AJ192">
            <v>1033495000</v>
          </cell>
          <cell r="AK192">
            <v>0.16666666666666666</v>
          </cell>
          <cell r="AL192">
            <v>172249166</v>
          </cell>
          <cell r="AM192">
            <v>41036</v>
          </cell>
          <cell r="AN192">
            <v>41054</v>
          </cell>
          <cell r="AO192" t="str">
            <v>○</v>
          </cell>
          <cell r="AP192" t="str">
            <v>不要</v>
          </cell>
          <cell r="AQ192" t="str">
            <v>（4/25）収益納付の対象となる収益についての質問（メール＋電話）
⇒回答済</v>
          </cell>
          <cell r="AR192" t="str">
            <v>中間</v>
          </cell>
          <cell r="AS192" t="str">
            <v>梶野</v>
          </cell>
          <cell r="AT192">
            <v>41086</v>
          </cell>
          <cell r="AU192">
            <v>41080</v>
          </cell>
          <cell r="AV192">
            <v>41088</v>
          </cell>
          <cell r="AW192" t="str">
            <v/>
          </cell>
          <cell r="AX192" t="str">
            <v/>
          </cell>
          <cell r="AY192" t="str">
            <v>北海道</v>
          </cell>
          <cell r="AZ192" t="str">
            <v>苫小牧市</v>
          </cell>
          <cell r="BA192" t="str">
            <v>字柏原6-170</v>
          </cell>
          <cell r="BC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北海道苫小牧市字柏原6-170</v>
          </cell>
          <cell r="ET192" t="str">
            <v/>
          </cell>
          <cell r="EU192" t="str">
            <v/>
          </cell>
          <cell r="EV192" t="str">
            <v/>
          </cell>
          <cell r="EW192" t="str">
            <v/>
          </cell>
          <cell r="EX192" t="str">
            <v/>
          </cell>
          <cell r="EY192" t="str">
            <v>北海道苫小牧市字柏原6-170</v>
          </cell>
          <cell r="EZ192" t="str">
            <v>なし</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1 電子機器の中核部品またはその材料</v>
          </cell>
          <cell r="I193" t="str">
            <v>その他の電子機器の中核部品・材料</v>
          </cell>
          <cell r="J193" t="str">
            <v>大企業</v>
          </cell>
          <cell r="K193" t="str">
            <v>中間</v>
          </cell>
          <cell r="L193" t="str">
            <v>梶野</v>
          </cell>
          <cell r="M193" t="str">
            <v>情通課</v>
          </cell>
          <cell r="N193" t="str">
            <v>九州</v>
          </cell>
          <cell r="O193" t="str">
            <v>ソニーセミコンダクタ株式会社</v>
          </cell>
          <cell r="P193" t="str">
            <v>企画管理部門　鹿児島企画管理部</v>
          </cell>
          <cell r="Q193" t="str">
            <v xml:space="preserve"> 鹿児島企画管理2課 統括課長</v>
          </cell>
          <cell r="R193" t="str">
            <v>末永　雄一</v>
          </cell>
          <cell r="S193" t="str">
            <v>0995-47-3766</v>
          </cell>
          <cell r="T193" t="str">
            <v xml:space="preserve">Yuichi.Suenaga@jp.sony.com
      </v>
          </cell>
          <cell r="U193">
            <v>8140001</v>
          </cell>
          <cell r="V193" t="str">
            <v xml:space="preserve">福岡県福岡市早良区百道浜2-3-2 </v>
          </cell>
          <cell r="W193" t="str">
            <v>代表取締役社長</v>
          </cell>
          <cell r="X193" t="str">
            <v>岡山 政紀</v>
          </cell>
          <cell r="Y193">
            <v>40969</v>
          </cell>
          <cell r="Z193">
            <v>41364</v>
          </cell>
          <cell r="AA193" t="str">
            <v/>
          </cell>
          <cell r="AC193">
            <v>842444000</v>
          </cell>
          <cell r="AD193">
            <v>0.33333333333333331</v>
          </cell>
          <cell r="AE193">
            <v>280814666</v>
          </cell>
          <cell r="AF193">
            <v>40969</v>
          </cell>
          <cell r="AG193">
            <v>41364</v>
          </cell>
          <cell r="AH193" t="str">
            <v/>
          </cell>
          <cell r="AI193">
            <v>862444000</v>
          </cell>
          <cell r="AJ193">
            <v>842444000</v>
          </cell>
          <cell r="AK193">
            <v>0.33333333333333331</v>
          </cell>
          <cell r="AL193">
            <v>280814666</v>
          </cell>
          <cell r="AM193">
            <v>40955</v>
          </cell>
          <cell r="AN193">
            <v>40955</v>
          </cell>
          <cell r="AO193">
            <v>40960</v>
          </cell>
          <cell r="AP193" t="str">
            <v>不要</v>
          </cell>
          <cell r="AQ193" t="str">
            <v/>
          </cell>
          <cell r="AR193" t="str">
            <v>米山</v>
          </cell>
          <cell r="AS193" t="str">
            <v>中間</v>
          </cell>
          <cell r="AT193">
            <v>40963</v>
          </cell>
          <cell r="AU193">
            <v>40966</v>
          </cell>
          <cell r="AV193">
            <v>40969</v>
          </cell>
          <cell r="AW193" t="str">
            <v/>
          </cell>
          <cell r="AX193" t="str">
            <v/>
          </cell>
          <cell r="AY193" t="str">
            <v>鹿児島県</v>
          </cell>
          <cell r="AZ193" t="str">
            <v>霧島市</v>
          </cell>
          <cell r="BA193" t="str">
            <v>国分野口北5-1</v>
          </cell>
          <cell r="BC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cell r="EA193" t="str">
            <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鹿児島県霧島市国分野口北5-1</v>
          </cell>
          <cell r="ET193" t="str">
            <v/>
          </cell>
          <cell r="EU193" t="str">
            <v/>
          </cell>
          <cell r="EV193" t="str">
            <v/>
          </cell>
          <cell r="EW193" t="str">
            <v/>
          </cell>
          <cell r="EX193" t="str">
            <v/>
          </cell>
          <cell r="EY193" t="str">
            <v>鹿児島県霧島市国分野口北5-1</v>
          </cell>
          <cell r="EZ193" t="str">
            <v>なし</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1 グリーンイノベーション／エネルギー産業</v>
          </cell>
          <cell r="I194" t="str">
            <v>蓄電地又はその部品</v>
          </cell>
          <cell r="J194" t="str">
            <v>大企業</v>
          </cell>
          <cell r="K194" t="str">
            <v>高本</v>
          </cell>
          <cell r="L194" t="str">
            <v>米山</v>
          </cell>
          <cell r="M194" t="str">
            <v>化学課</v>
          </cell>
          <cell r="N194" t="str">
            <v>近畿</v>
          </cell>
          <cell r="O194" t="str">
            <v>宇部興産株式会社</v>
          </cell>
          <cell r="P194" t="str">
            <v>堺工場</v>
          </cell>
          <cell r="Q194" t="str">
            <v>工場付主席部員</v>
          </cell>
          <cell r="R194" t="str">
            <v>堀木　幹也</v>
          </cell>
          <cell r="S194" t="str">
            <v>072-243-5105</v>
          </cell>
          <cell r="T194" t="str">
            <v>28111u@ube-ind.co.jp</v>
          </cell>
          <cell r="U194">
            <v>5928331</v>
          </cell>
          <cell r="V194" t="str">
            <v xml:space="preserve">大阪府堺市西区築港新町３丁１番地 </v>
          </cell>
          <cell r="W194" t="str">
            <v>代表取締役社長</v>
          </cell>
          <cell r="X194" t="str">
            <v>竹下　道夫</v>
          </cell>
          <cell r="Y194" t="str">
            <v/>
          </cell>
          <cell r="Z194" t="str">
            <v/>
          </cell>
          <cell r="AA194" t="str">
            <v/>
          </cell>
          <cell r="AC194">
            <v>7024620000</v>
          </cell>
          <cell r="AD194">
            <v>0.16666666666666666</v>
          </cell>
          <cell r="AE194">
            <v>1170770000</v>
          </cell>
          <cell r="AF194" t="str">
            <v/>
          </cell>
          <cell r="AG194" t="str">
            <v/>
          </cell>
          <cell r="AH194" t="str">
            <v/>
          </cell>
          <cell r="AI194" t="str">
            <v/>
          </cell>
          <cell r="AJ194" t="str">
            <v/>
          </cell>
          <cell r="AK194">
            <v>0.16666666666666666</v>
          </cell>
          <cell r="AL194" t="str">
            <v/>
          </cell>
          <cell r="AM194" t="str">
            <v/>
          </cell>
          <cell r="AN194">
            <v>41052</v>
          </cell>
          <cell r="AO194">
            <v>41204</v>
          </cell>
          <cell r="AP194" t="str">
            <v/>
          </cell>
          <cell r="AQ194" t="str">
            <v>期間延長申請（27.3まで）</v>
          </cell>
          <cell r="AR194" t="str">
            <v>高本</v>
          </cell>
          <cell r="AS194" t="str">
            <v>米山</v>
          </cell>
          <cell r="AT194" t="str">
            <v/>
          </cell>
          <cell r="AU194" t="str">
            <v/>
          </cell>
          <cell r="AV194" t="str">
            <v/>
          </cell>
          <cell r="AW194" t="str">
            <v/>
          </cell>
          <cell r="AX194" t="str">
            <v/>
          </cell>
          <cell r="AY194" t="str">
            <v>大阪府</v>
          </cell>
          <cell r="AZ194" t="str">
            <v>堺市</v>
          </cell>
          <cell r="BA194" t="str">
            <v>西区築港新町3丁1番地</v>
          </cell>
          <cell r="BC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大阪府堺市西区築港新町3丁1番地</v>
          </cell>
          <cell r="ET194" t="str">
            <v/>
          </cell>
          <cell r="EU194" t="str">
            <v/>
          </cell>
          <cell r="EV194" t="str">
            <v/>
          </cell>
          <cell r="EW194" t="str">
            <v/>
          </cell>
          <cell r="EX194" t="str">
            <v/>
          </cell>
          <cell r="EY194" t="str">
            <v>大阪府堺市西区築港新町3丁1番地</v>
          </cell>
          <cell r="EZ194" t="str">
            <v>なし</v>
          </cell>
        </row>
        <row r="195">
          <cell r="A195" t="str">
            <v>4850000</v>
          </cell>
          <cell r="B195">
            <v>485</v>
          </cell>
          <cell r="C195">
            <v>0</v>
          </cell>
          <cell r="D195" t="str">
            <v>B</v>
          </cell>
          <cell r="E195" t="str">
            <v>一次</v>
          </cell>
          <cell r="F195" t="str">
            <v>篠田プラズマ株式会社</v>
          </cell>
          <cell r="G195" t="str">
            <v>国内立地推進事業費補助金（要件B)</v>
          </cell>
          <cell r="H195" t="str">
            <v>1 グリーンイノベーション／エネルギー産業</v>
          </cell>
          <cell r="I195" t="str">
            <v>省エネルギー型情報機器又は関連部品</v>
          </cell>
          <cell r="J195" t="str">
            <v>中小企業</v>
          </cell>
          <cell r="K195" t="str">
            <v>高本</v>
          </cell>
          <cell r="L195" t="str">
            <v>米山</v>
          </cell>
          <cell r="M195" t="str">
            <v>情通課</v>
          </cell>
          <cell r="N195" t="str">
            <v>近畿</v>
          </cell>
          <cell r="O195" t="str">
            <v>篠田プラズマ株式会社</v>
          </cell>
          <cell r="P195" t="str">
            <v/>
          </cell>
          <cell r="Q195" t="str">
            <v>主監</v>
          </cell>
          <cell r="R195" t="str">
            <v>粟本　健司</v>
          </cell>
          <cell r="S195" t="str">
            <v>078-302-1728</v>
          </cell>
          <cell r="T195" t="str">
            <v>awamoto@shi-pla.com</v>
          </cell>
          <cell r="U195">
            <v>6500047</v>
          </cell>
          <cell r="V195" t="str">
            <v xml:space="preserve">兵庫県神戸市中央区港島南町4-6-7 </v>
          </cell>
          <cell r="W195" t="str">
            <v>代表取締役会長兼社長</v>
          </cell>
          <cell r="X195" t="str">
            <v>篠田 傳</v>
          </cell>
          <cell r="Y195" t="str">
            <v/>
          </cell>
          <cell r="Z195" t="str">
            <v/>
          </cell>
          <cell r="AA195" t="str">
            <v/>
          </cell>
          <cell r="AC195">
            <v>1000000000</v>
          </cell>
          <cell r="AD195">
            <v>0.25</v>
          </cell>
          <cell r="AE195">
            <v>250000000</v>
          </cell>
          <cell r="AF195" t="str">
            <v>交付決定日</v>
          </cell>
          <cell r="AG195">
            <v>41973</v>
          </cell>
          <cell r="AH195" t="str">
            <v>○</v>
          </cell>
          <cell r="AI195">
            <v>1030000000</v>
          </cell>
          <cell r="AJ195">
            <v>820000000</v>
          </cell>
          <cell r="AK195">
            <v>0.25</v>
          </cell>
          <cell r="AL195">
            <v>205000000</v>
          </cell>
          <cell r="AM195">
            <v>41067</v>
          </cell>
          <cell r="AN195">
            <v>41071</v>
          </cell>
          <cell r="AO195">
            <v>41157</v>
          </cell>
          <cell r="AP195" t="str">
            <v>不要</v>
          </cell>
          <cell r="AQ195" t="str">
            <v>応募時点からの大幅減額→田枝様に確認済み
期間延長申請（26.11.30まで）→田枝様に確認済み
【補助対象設備への抵当権の設定】方法等を2012/9/7にお知らせ（高本）</v>
          </cell>
          <cell r="AR195" t="str">
            <v>高本</v>
          </cell>
          <cell r="AS195" t="str">
            <v>米山</v>
          </cell>
          <cell r="AT195">
            <v>41170</v>
          </cell>
          <cell r="AU195">
            <v>41162</v>
          </cell>
          <cell r="AV195">
            <v>41173</v>
          </cell>
          <cell r="AW195" t="str">
            <v/>
          </cell>
          <cell r="AX195" t="str">
            <v/>
          </cell>
          <cell r="AY195" t="str">
            <v>兵庫県</v>
          </cell>
          <cell r="AZ195" t="str">
            <v>神戸市</v>
          </cell>
          <cell r="BA195" t="str">
            <v>港島南町4-6-7</v>
          </cell>
          <cell r="BC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兵庫県神戸市港島南町4-6-7</v>
          </cell>
          <cell r="ET195" t="str">
            <v/>
          </cell>
          <cell r="EU195" t="str">
            <v/>
          </cell>
          <cell r="EV195" t="str">
            <v/>
          </cell>
          <cell r="EW195" t="str">
            <v/>
          </cell>
          <cell r="EX195" t="str">
            <v/>
          </cell>
          <cell r="EY195" t="str">
            <v>兵庫県神戸市港島南町4-6-7</v>
          </cell>
          <cell r="EZ195" t="str">
            <v>なし</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3 航空・宇宙産業の中核部品またはその材料</v>
          </cell>
          <cell r="I196" t="str">
            <v>翼その他の中核部品・材料</v>
          </cell>
          <cell r="J196" t="str">
            <v>中小企業</v>
          </cell>
          <cell r="K196" t="str">
            <v>栗生澤</v>
          </cell>
          <cell r="L196" t="str">
            <v>中田</v>
          </cell>
          <cell r="M196" t="str">
            <v>武器課</v>
          </cell>
          <cell r="N196" t="str">
            <v>中部</v>
          </cell>
          <cell r="O196" t="str">
            <v>株式会社加藤製作所</v>
          </cell>
          <cell r="P196" t="str">
            <v/>
          </cell>
          <cell r="Q196" t="str">
            <v>常務取締役</v>
          </cell>
          <cell r="R196" t="str">
            <v>佐藤　輝彦</v>
          </cell>
          <cell r="S196" t="str">
            <v>058-379-0111</v>
          </cell>
          <cell r="T196" t="str">
            <v>sahashi@katoseisakusho.co.jp</v>
          </cell>
          <cell r="U196">
            <v>5090103</v>
          </cell>
          <cell r="V196" t="str">
            <v xml:space="preserve">岐阜県各務原市各務東町5丁目82番地の20 </v>
          </cell>
          <cell r="W196" t="str">
            <v>代表取締役</v>
          </cell>
          <cell r="X196" t="str">
            <v>加藤　隆司</v>
          </cell>
          <cell r="Y196">
            <v>41000</v>
          </cell>
          <cell r="Z196">
            <v>41547</v>
          </cell>
          <cell r="AA196" t="str">
            <v/>
          </cell>
          <cell r="AC196">
            <v>361400000</v>
          </cell>
          <cell r="AD196">
            <v>0.25</v>
          </cell>
          <cell r="AE196">
            <v>90350000</v>
          </cell>
          <cell r="AF196">
            <v>41000</v>
          </cell>
          <cell r="AG196">
            <v>41547</v>
          </cell>
          <cell r="AH196" t="str">
            <v/>
          </cell>
          <cell r="AI196">
            <v>620900000</v>
          </cell>
          <cell r="AJ196">
            <v>361400000</v>
          </cell>
          <cell r="AK196">
            <v>0.25</v>
          </cell>
          <cell r="AL196">
            <v>90350000</v>
          </cell>
          <cell r="AM196">
            <v>40956</v>
          </cell>
          <cell r="AN196">
            <v>40959</v>
          </cell>
          <cell r="AO196" t="str">
            <v/>
          </cell>
          <cell r="AP196" t="str">
            <v>不要</v>
          </cell>
          <cell r="AQ196" t="str">
            <v>交付申請書の記入ミスで、収益納付要で発行。
⇒不要に差し替え（発送済？）</v>
          </cell>
          <cell r="AR196" t="str">
            <v>栗生澤</v>
          </cell>
          <cell r="AS196" t="str">
            <v>中田</v>
          </cell>
          <cell r="AT196">
            <v>40967</v>
          </cell>
          <cell r="AU196">
            <v>40968</v>
          </cell>
          <cell r="AV196">
            <v>40969</v>
          </cell>
          <cell r="AW196" t="str">
            <v/>
          </cell>
          <cell r="AX196" t="str">
            <v/>
          </cell>
          <cell r="AY196" t="str">
            <v>岐阜県</v>
          </cell>
          <cell r="AZ196" t="str">
            <v>各務原市</v>
          </cell>
          <cell r="BA196" t="str">
            <v>テクノプラザ3丁目12番1</v>
          </cell>
          <cell r="BC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岐阜県各務原市テクノプラザ3丁目12番1</v>
          </cell>
          <cell r="ET196" t="str">
            <v/>
          </cell>
          <cell r="EU196" t="str">
            <v/>
          </cell>
          <cell r="EV196" t="str">
            <v/>
          </cell>
          <cell r="EW196" t="str">
            <v/>
          </cell>
          <cell r="EX196" t="str">
            <v/>
          </cell>
          <cell r="EY196" t="str">
            <v>岐阜県各務原市テクノプラザ3丁目12番1</v>
          </cell>
          <cell r="EZ196" t="str">
            <v>なし</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1 グリーンイノベーション／エネルギー産業</v>
          </cell>
          <cell r="I197" t="str">
            <v>蓄電地又はその部品</v>
          </cell>
          <cell r="J197" t="str">
            <v>大企業</v>
          </cell>
          <cell r="K197" t="str">
            <v>高本</v>
          </cell>
          <cell r="L197" t="str">
            <v>米山</v>
          </cell>
          <cell r="M197" t="str">
            <v>情通課</v>
          </cell>
          <cell r="N197" t="str">
            <v>近畿</v>
          </cell>
          <cell r="O197" t="str">
            <v>ニチコンワカサ株式会社</v>
          </cell>
          <cell r="P197" t="str">
            <v>管理課</v>
          </cell>
          <cell r="Q197" t="str">
            <v>課長</v>
          </cell>
          <cell r="R197" t="str">
            <v>朝倉　收</v>
          </cell>
          <cell r="S197" t="str">
            <v>0770-56-2111</v>
          </cell>
          <cell r="T197" t="str">
            <v>asakura@nichicon.co.jp</v>
          </cell>
          <cell r="U197">
            <v>9170026</v>
          </cell>
          <cell r="V197" t="str">
            <v xml:space="preserve">福井県小浜市多田35号1番地の1 </v>
          </cell>
          <cell r="W197" t="str">
            <v>代表取締役</v>
          </cell>
          <cell r="X197" t="str">
            <v>小林　宏樹</v>
          </cell>
          <cell r="Y197">
            <v>40980</v>
          </cell>
          <cell r="Z197">
            <v>41364</v>
          </cell>
          <cell r="AA197" t="str">
            <v/>
          </cell>
          <cell r="AC197">
            <v>133628000</v>
          </cell>
          <cell r="AD197">
            <v>0.16666666666666666</v>
          </cell>
          <cell r="AE197">
            <v>22271333</v>
          </cell>
          <cell r="AF197">
            <v>40980</v>
          </cell>
          <cell r="AG197">
            <v>41364</v>
          </cell>
          <cell r="AH197" t="str">
            <v/>
          </cell>
          <cell r="AI197">
            <v>204466000</v>
          </cell>
          <cell r="AJ197">
            <v>133628000</v>
          </cell>
          <cell r="AK197">
            <v>0.16666666666666666</v>
          </cell>
          <cell r="AL197">
            <v>22271000</v>
          </cell>
          <cell r="AM197">
            <v>40959</v>
          </cell>
          <cell r="AN197">
            <v>40963</v>
          </cell>
          <cell r="AO197" t="str">
            <v>○</v>
          </cell>
          <cell r="AP197" t="str">
            <v>不要</v>
          </cell>
          <cell r="AQ197" t="str">
            <v/>
          </cell>
          <cell r="AR197" t="str">
            <v>高本</v>
          </cell>
          <cell r="AS197" t="str">
            <v/>
          </cell>
          <cell r="AT197">
            <v>40976</v>
          </cell>
          <cell r="AU197">
            <v>40977</v>
          </cell>
          <cell r="AV197">
            <v>40983</v>
          </cell>
          <cell r="AW197" t="str">
            <v/>
          </cell>
          <cell r="AX197" t="str">
            <v/>
          </cell>
          <cell r="AY197" t="str">
            <v>福井県</v>
          </cell>
          <cell r="AZ197" t="str">
            <v>小浜市</v>
          </cell>
          <cell r="BA197" t="str">
            <v>多田35号1番地の1</v>
          </cell>
          <cell r="BC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福井県小浜市多田35号1番地の1</v>
          </cell>
          <cell r="ET197" t="str">
            <v/>
          </cell>
          <cell r="EU197" t="str">
            <v/>
          </cell>
          <cell r="EV197" t="str">
            <v/>
          </cell>
          <cell r="EW197" t="str">
            <v/>
          </cell>
          <cell r="EX197" t="str">
            <v/>
          </cell>
          <cell r="EY197" t="str">
            <v>福井県小浜市多田35号1番地の1</v>
          </cell>
          <cell r="EZ197" t="str">
            <v>なし</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5 機能性化学品</v>
          </cell>
          <cell r="I198" t="str">
            <v>その他の機能性化学品</v>
          </cell>
          <cell r="J198" t="str">
            <v>中小企業</v>
          </cell>
          <cell r="K198" t="str">
            <v>栗生澤</v>
          </cell>
          <cell r="L198" t="str">
            <v>宮田</v>
          </cell>
          <cell r="M198" t="str">
            <v>日用品室？</v>
          </cell>
          <cell r="N198" t="str">
            <v>関東</v>
          </cell>
          <cell r="O198" t="str">
            <v>羽立化工株式会社</v>
          </cell>
          <cell r="P198" t="str">
            <v/>
          </cell>
          <cell r="Q198" t="str">
            <v>常務取締役</v>
          </cell>
          <cell r="R198" t="str">
            <v>高橋　勇</v>
          </cell>
          <cell r="S198" t="str">
            <v>053-578-2611</v>
          </cell>
          <cell r="T198" t="str">
            <v>itakahashi@hatachi.co.jp</v>
          </cell>
          <cell r="U198">
            <v>4310421</v>
          </cell>
          <cell r="V198" t="str">
            <v xml:space="preserve">静岡県湖西市新所4494-30 </v>
          </cell>
          <cell r="W198" t="str">
            <v>代表取締役</v>
          </cell>
          <cell r="X198" t="str">
            <v>中村　哲也</v>
          </cell>
          <cell r="Y198" t="str">
            <v/>
          </cell>
          <cell r="Z198" t="str">
            <v/>
          </cell>
          <cell r="AA198" t="str">
            <v/>
          </cell>
          <cell r="AC198">
            <v>180000000</v>
          </cell>
          <cell r="AD198">
            <v>0.25</v>
          </cell>
          <cell r="AE198">
            <v>45000000</v>
          </cell>
          <cell r="AF198">
            <v>41153</v>
          </cell>
          <cell r="AG198">
            <v>41638</v>
          </cell>
          <cell r="AH198" t="str">
            <v/>
          </cell>
          <cell r="AI198">
            <v>180000000</v>
          </cell>
          <cell r="AJ198">
            <v>180000000</v>
          </cell>
          <cell r="AK198">
            <v>0.25</v>
          </cell>
          <cell r="AL198">
            <v>45000000</v>
          </cell>
          <cell r="AM198">
            <v>41061</v>
          </cell>
          <cell r="AN198">
            <v>41067</v>
          </cell>
          <cell r="AO198">
            <v>41080</v>
          </cell>
          <cell r="AP198" t="str">
            <v>不要</v>
          </cell>
          <cell r="AQ198" t="str">
            <v/>
          </cell>
          <cell r="AR198" t="str">
            <v>栗生澤</v>
          </cell>
          <cell r="AS198" t="str">
            <v/>
          </cell>
          <cell r="AT198">
            <v>41086</v>
          </cell>
          <cell r="AU198">
            <v>41088</v>
          </cell>
          <cell r="AV198">
            <v>41088</v>
          </cell>
          <cell r="AW198" t="str">
            <v/>
          </cell>
          <cell r="AX198" t="str">
            <v/>
          </cell>
          <cell r="AY198" t="str">
            <v>静岡県</v>
          </cell>
          <cell r="AZ198" t="str">
            <v>湖西市</v>
          </cell>
          <cell r="BA198" t="str">
            <v>新所4494-30</v>
          </cell>
          <cell r="BC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静岡県湖西市新所4494-30</v>
          </cell>
          <cell r="ET198" t="str">
            <v/>
          </cell>
          <cell r="EU198" t="str">
            <v/>
          </cell>
          <cell r="EV198" t="str">
            <v/>
          </cell>
          <cell r="EW198" t="str">
            <v/>
          </cell>
          <cell r="EX198" t="str">
            <v/>
          </cell>
          <cell r="EY198" t="str">
            <v>静岡県湖西市新所4494-30</v>
          </cell>
          <cell r="EZ198" t="str">
            <v>なし</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1 グリーンイノベーション／エネルギー産業</v>
          </cell>
          <cell r="I199" t="str">
            <v>次世代照明又はその材料</v>
          </cell>
          <cell r="J199" t="str">
            <v>中小企業</v>
          </cell>
          <cell r="K199" t="str">
            <v>高本</v>
          </cell>
          <cell r="L199" t="str">
            <v>米山</v>
          </cell>
          <cell r="M199" t="str">
            <v>非鉄課</v>
          </cell>
          <cell r="N199" t="str">
            <v>近畿</v>
          </cell>
          <cell r="O199" t="str">
            <v>シスコ・イノベーションズ株式会社</v>
          </cell>
          <cell r="P199" t="str">
            <v/>
          </cell>
          <cell r="Q199" t="str">
            <v>エンジニア</v>
          </cell>
          <cell r="R199" t="str">
            <v>工藤　昇</v>
          </cell>
          <cell r="S199" t="str">
            <v>06-4868-5519</v>
          </cell>
          <cell r="T199" t="str">
            <v>kudo@s-in.jp</v>
          </cell>
          <cell r="U199">
            <v>6500047</v>
          </cell>
          <cell r="V199" t="str">
            <v xml:space="preserve">兵庫県神戸市中央区港島南町5-5-2 </v>
          </cell>
          <cell r="W199" t="str">
            <v>代表取締役社長</v>
          </cell>
          <cell r="X199" t="str">
            <v>河井　真一</v>
          </cell>
          <cell r="Y199">
            <v>40969</v>
          </cell>
          <cell r="Z199">
            <v>41729</v>
          </cell>
          <cell r="AA199" t="str">
            <v/>
          </cell>
          <cell r="AC199">
            <v>1430000000</v>
          </cell>
          <cell r="AD199">
            <v>0.25</v>
          </cell>
          <cell r="AE199">
            <v>357500000</v>
          </cell>
          <cell r="AF199">
            <v>40969</v>
          </cell>
          <cell r="AG199">
            <v>41729</v>
          </cell>
          <cell r="AH199" t="str">
            <v/>
          </cell>
          <cell r="AI199">
            <v>1810000000</v>
          </cell>
          <cell r="AJ199">
            <v>1430000000</v>
          </cell>
          <cell r="AK199">
            <v>0.25</v>
          </cell>
          <cell r="AL199">
            <v>357500000</v>
          </cell>
          <cell r="AM199">
            <v>40963</v>
          </cell>
          <cell r="AN199">
            <v>40959</v>
          </cell>
          <cell r="AO199">
            <v>40966</v>
          </cell>
          <cell r="AP199" t="str">
            <v>不要</v>
          </cell>
          <cell r="AQ199" t="str">
            <v/>
          </cell>
          <cell r="AR199" t="str">
            <v>米山</v>
          </cell>
          <cell r="AS199" t="str">
            <v>高本</v>
          </cell>
          <cell r="AT199">
            <v>40966</v>
          </cell>
          <cell r="AU199">
            <v>40967</v>
          </cell>
          <cell r="AV199">
            <v>40969</v>
          </cell>
          <cell r="AW199" t="str">
            <v/>
          </cell>
          <cell r="AX199" t="str">
            <v/>
          </cell>
          <cell r="AY199" t="str">
            <v>兵庫県</v>
          </cell>
          <cell r="AZ199" t="str">
            <v>神戸市</v>
          </cell>
          <cell r="BA199" t="str">
            <v>中央区ポートアイランド内</v>
          </cell>
          <cell r="BC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兵庫県神戸市中央区ポートアイランド内</v>
          </cell>
          <cell r="ET199" t="str">
            <v/>
          </cell>
          <cell r="EU199" t="str">
            <v/>
          </cell>
          <cell r="EV199" t="str">
            <v/>
          </cell>
          <cell r="EW199" t="str">
            <v/>
          </cell>
          <cell r="EX199" t="str">
            <v/>
          </cell>
          <cell r="EY199" t="str">
            <v>兵庫県神戸市中央区ポートアイランド内</v>
          </cell>
          <cell r="EZ199" t="str">
            <v>なし</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1 グリーンイノベーション／エネルギー産業</v>
          </cell>
          <cell r="I200" t="str">
            <v>蓄電地又はその部品</v>
          </cell>
          <cell r="J200" t="str">
            <v>中小企業</v>
          </cell>
          <cell r="K200" t="str">
            <v>高本</v>
          </cell>
          <cell r="L200" t="str">
            <v>米山</v>
          </cell>
          <cell r="M200" t="str">
            <v/>
          </cell>
          <cell r="N200" t="str">
            <v>近畿</v>
          </cell>
          <cell r="O200" t="str">
            <v>株式会社　皆藤製作所</v>
          </cell>
          <cell r="P200" t="str">
            <v/>
          </cell>
          <cell r="Q200" t="str">
            <v>監査役</v>
          </cell>
          <cell r="R200" t="str">
            <v>飛田　浩</v>
          </cell>
          <cell r="S200" t="str">
            <v>077-564-2181</v>
          </cell>
          <cell r="T200" t="str">
            <v>h.tobita@kaido.co.jp</v>
          </cell>
          <cell r="U200">
            <v>5250033</v>
          </cell>
          <cell r="V200" t="str">
            <v xml:space="preserve">滋賀県草津市東草津2-9-61 </v>
          </cell>
          <cell r="W200" t="str">
            <v>代表取締役</v>
          </cell>
          <cell r="X200" t="str">
            <v>皆藤　昌雄</v>
          </cell>
          <cell r="Y200" t="str">
            <v/>
          </cell>
          <cell r="Z200" t="str">
            <v/>
          </cell>
          <cell r="AA200" t="str">
            <v/>
          </cell>
          <cell r="AC200">
            <v>600000000</v>
          </cell>
          <cell r="AD200">
            <v>0.25</v>
          </cell>
          <cell r="AE200">
            <v>150000000</v>
          </cell>
          <cell r="AF200">
            <v>41071</v>
          </cell>
          <cell r="AG200">
            <v>42094</v>
          </cell>
          <cell r="AH200" t="str">
            <v>○</v>
          </cell>
          <cell r="AI200">
            <v>2000000000</v>
          </cell>
          <cell r="AJ200">
            <v>600000000</v>
          </cell>
          <cell r="AK200">
            <v>0.25</v>
          </cell>
          <cell r="AL200">
            <v>150000000</v>
          </cell>
          <cell r="AM200">
            <v>41065</v>
          </cell>
          <cell r="AN200">
            <v>41011</v>
          </cell>
          <cell r="AO200" t="str">
            <v/>
          </cell>
          <cell r="AP200" t="str">
            <v>不要</v>
          </cell>
          <cell r="AQ200" t="str">
            <v>事業期間延長申請書（27.3まで）添付（METI未確認？）</v>
          </cell>
          <cell r="AR200" t="str">
            <v>高本</v>
          </cell>
          <cell r="AS200" t="str">
            <v>米山</v>
          </cell>
          <cell r="AT200">
            <v>41074</v>
          </cell>
          <cell r="AU200">
            <v>41075</v>
          </cell>
          <cell r="AV200">
            <v>41078</v>
          </cell>
          <cell r="AW200" t="str">
            <v/>
          </cell>
          <cell r="AX200" t="str">
            <v/>
          </cell>
          <cell r="AY200" t="str">
            <v>滋賀県</v>
          </cell>
          <cell r="AZ200" t="str">
            <v>大津市</v>
          </cell>
          <cell r="BA200" t="str">
            <v>月輪1丁目7-1</v>
          </cell>
          <cell r="BC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滋賀県大津市月輪1丁目7-1</v>
          </cell>
          <cell r="ET200" t="str">
            <v/>
          </cell>
          <cell r="EU200" t="str">
            <v/>
          </cell>
          <cell r="EV200" t="str">
            <v/>
          </cell>
          <cell r="EW200" t="str">
            <v/>
          </cell>
          <cell r="EX200" t="str">
            <v/>
          </cell>
          <cell r="EY200" t="str">
            <v>滋賀県大津市月輪1丁目7-1</v>
          </cell>
          <cell r="EZ200" t="str">
            <v>なし</v>
          </cell>
        </row>
        <row r="201">
          <cell r="A201" t="str">
            <v>5010000</v>
          </cell>
          <cell r="B201">
            <v>501</v>
          </cell>
          <cell r="C201">
            <v>0</v>
          </cell>
          <cell r="D201" t="str">
            <v>B</v>
          </cell>
          <cell r="E201" t="str">
            <v>一次</v>
          </cell>
          <cell r="F201" t="str">
            <v>KBセーレン株式会社</v>
          </cell>
          <cell r="G201" t="str">
            <v>高付加価値繊維製造設備新設</v>
          </cell>
          <cell r="H201" t="str">
            <v>1 グリーンイノベーション／エネルギー産業</v>
          </cell>
          <cell r="I201" t="str">
            <v>省エネルギー型情報機器又は関連部品</v>
          </cell>
          <cell r="J201" t="str">
            <v>大企業</v>
          </cell>
          <cell r="K201" t="str">
            <v>米山</v>
          </cell>
          <cell r="L201" t="str">
            <v>高本</v>
          </cell>
          <cell r="M201" t="str">
            <v>繊維課</v>
          </cell>
          <cell r="N201" t="str">
            <v>近畿</v>
          </cell>
          <cell r="O201" t="str">
            <v>KBセーレン株式会社</v>
          </cell>
          <cell r="P201" t="str">
            <v>北陸合繊工場　執行役員
研究開発センター</v>
          </cell>
          <cell r="Q201" t="str">
            <v>技術副部門長
企画・業務グループ</v>
          </cell>
          <cell r="R201" t="str">
            <v>吉田　道夫
植野　彰文</v>
          </cell>
          <cell r="S201" t="str">
            <v>0778-51-9711
0778-51-9711</v>
          </cell>
          <cell r="T201" t="str">
            <v>m.yoshida@kbseiren.co.jp
ueno@kbseiren.co.jp</v>
          </cell>
          <cell r="U201">
            <v>9160038</v>
          </cell>
          <cell r="V201" t="str">
            <v xml:space="preserve">福井県鯖江市下河端町第6号1番地1 </v>
          </cell>
          <cell r="W201" t="str">
            <v>代表取締役社長</v>
          </cell>
          <cell r="X201" t="str">
            <v>西村 清</v>
          </cell>
          <cell r="Y201" t="str">
            <v/>
          </cell>
          <cell r="Z201" t="str">
            <v/>
          </cell>
          <cell r="AA201" t="str">
            <v/>
          </cell>
          <cell r="AC201">
            <v>210000000</v>
          </cell>
          <cell r="AD201">
            <v>0.16666666666666666</v>
          </cell>
          <cell r="AE201">
            <v>35000000</v>
          </cell>
          <cell r="AF201" t="str">
            <v/>
          </cell>
          <cell r="AG201" t="str">
            <v/>
          </cell>
          <cell r="AH201" t="str">
            <v/>
          </cell>
          <cell r="AI201" t="str">
            <v/>
          </cell>
          <cell r="AJ201" t="str">
            <v/>
          </cell>
          <cell r="AK201">
            <v>0.16666666666666666</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福井県</v>
          </cell>
          <cell r="AZ201" t="str">
            <v>鯖江市</v>
          </cell>
          <cell r="BA201" t="str">
            <v>下河端町第6号1番地1</v>
          </cell>
          <cell r="BC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福井県鯖江市下河端町第6号1番地1</v>
          </cell>
          <cell r="ET201" t="str">
            <v/>
          </cell>
          <cell r="EU201" t="str">
            <v/>
          </cell>
          <cell r="EV201" t="str">
            <v/>
          </cell>
          <cell r="EW201" t="str">
            <v/>
          </cell>
          <cell r="EX201" t="str">
            <v/>
          </cell>
          <cell r="EY201" t="str">
            <v>福井県鯖江市下河端町第6号1番地1</v>
          </cell>
          <cell r="EZ201" t="str">
            <v>なし</v>
          </cell>
        </row>
        <row r="202">
          <cell r="A202" t="str">
            <v>5020000</v>
          </cell>
          <cell r="B202">
            <v>502</v>
          </cell>
          <cell r="C202">
            <v>0</v>
          </cell>
          <cell r="D202" t="str">
            <v>A</v>
          </cell>
          <cell r="E202" t="str">
            <v>一次</v>
          </cell>
          <cell r="F202" t="str">
            <v>株式会社金沢村田製作所</v>
          </cell>
          <cell r="G202" t="str">
            <v>SAWデバイス生産事業</v>
          </cell>
          <cell r="H202" t="str">
            <v>1 電子機器の中核部品またはその材料</v>
          </cell>
          <cell r="I202" t="str">
            <v>その他の電子機器の中核部品・材料</v>
          </cell>
          <cell r="J202" t="str">
            <v>大企業</v>
          </cell>
          <cell r="K202" t="str">
            <v>梶野</v>
          </cell>
          <cell r="L202" t="str">
            <v>中間</v>
          </cell>
          <cell r="M202" t="str">
            <v>情通課</v>
          </cell>
          <cell r="N202" t="str">
            <v/>
          </cell>
          <cell r="O202" t="str">
            <v>株式会社金沢村田製作所</v>
          </cell>
          <cell r="P202" t="str">
            <v>管理部 経理課</v>
          </cell>
          <cell r="Q202" t="str">
            <v>課長</v>
          </cell>
          <cell r="R202" t="str">
            <v>竹内 浩昭</v>
          </cell>
          <cell r="S202" t="str">
            <v>076-273-1151</v>
          </cell>
          <cell r="T202" t="str">
            <v>hiroakitakeuchi@murata.co.jp</v>
          </cell>
          <cell r="U202">
            <v>9202101</v>
          </cell>
          <cell r="V202" t="str">
            <v xml:space="preserve">石川県白山市曽谷町チ18 番地 </v>
          </cell>
          <cell r="W202" t="str">
            <v>代表取締役社長</v>
          </cell>
          <cell r="X202" t="str">
            <v>坂本　秀夫</v>
          </cell>
          <cell r="Y202" t="str">
            <v>交付決定日</v>
          </cell>
          <cell r="Z202">
            <v>41729</v>
          </cell>
          <cell r="AA202" t="str">
            <v/>
          </cell>
          <cell r="AC202">
            <v>8593030000</v>
          </cell>
          <cell r="AD202">
            <v>0.16666666666666666</v>
          </cell>
          <cell r="AE202">
            <v>1432171666</v>
          </cell>
          <cell r="AF202" t="str">
            <v>交付決定日</v>
          </cell>
          <cell r="AG202">
            <v>41729</v>
          </cell>
          <cell r="AH202" t="str">
            <v/>
          </cell>
          <cell r="AI202">
            <v>8593030000</v>
          </cell>
          <cell r="AJ202">
            <v>8593030000</v>
          </cell>
          <cell r="AK202">
            <v>0.16666666666666666</v>
          </cell>
          <cell r="AL202">
            <v>1432171000</v>
          </cell>
          <cell r="AM202">
            <v>40977</v>
          </cell>
          <cell r="AN202">
            <v>40978</v>
          </cell>
          <cell r="AO202">
            <v>40990</v>
          </cell>
          <cell r="AP202" t="str">
            <v>不要</v>
          </cell>
          <cell r="AQ202" t="str">
            <v/>
          </cell>
          <cell r="AR202" t="str">
            <v>梶野</v>
          </cell>
          <cell r="AS202" t="str">
            <v>中間</v>
          </cell>
          <cell r="AT202">
            <v>40990</v>
          </cell>
          <cell r="AU202">
            <v>40991</v>
          </cell>
          <cell r="AV202">
            <v>40994</v>
          </cell>
          <cell r="AW202" t="str">
            <v/>
          </cell>
          <cell r="AX202" t="str">
            <v/>
          </cell>
          <cell r="AY202" t="str">
            <v>石川県</v>
          </cell>
          <cell r="AZ202" t="str">
            <v>白山市</v>
          </cell>
          <cell r="BA202" t="str">
            <v>曽谷町チ18番地</v>
          </cell>
          <cell r="BB202" t="str">
            <v>宮城県</v>
          </cell>
          <cell r="BC202" t="str">
            <v>仙台市</v>
          </cell>
          <cell r="BD202" t="str">
            <v>泉区明通3丁目2-6</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石川県白山市曽谷町チ18番地</v>
          </cell>
          <cell r="ET202" t="str">
            <v>宮城県仙台市泉区明通3丁目2-6</v>
          </cell>
          <cell r="EU202" t="str">
            <v/>
          </cell>
          <cell r="EV202" t="str">
            <v/>
          </cell>
          <cell r="EW202" t="str">
            <v/>
          </cell>
          <cell r="EX202" t="str">
            <v/>
          </cell>
          <cell r="EY202" t="str">
            <v>石川県白山市曽谷町チ18番地
宮城県仙台市泉区明通3丁目2-6</v>
          </cell>
          <cell r="EZ202" t="str">
            <v>なし</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2 自動車の中核部品またはその材料</v>
          </cell>
          <cell r="I203" t="str">
            <v>その他の部品・材料</v>
          </cell>
          <cell r="J203" t="str">
            <v>中小企業</v>
          </cell>
          <cell r="K203" t="str">
            <v>中間</v>
          </cell>
          <cell r="L203" t="str">
            <v>梶野</v>
          </cell>
          <cell r="M203" t="str">
            <v>化学課</v>
          </cell>
          <cell r="N203" t="str">
            <v>中部</v>
          </cell>
          <cell r="O203" t="str">
            <v>株式会社INBプランニング</v>
          </cell>
          <cell r="P203" t="str">
            <v/>
          </cell>
          <cell r="Q203" t="str">
            <v>代表取締役</v>
          </cell>
          <cell r="R203" t="str">
            <v>稲葉　芳久</v>
          </cell>
          <cell r="S203" t="str">
            <v>0562-45-6966</v>
          </cell>
          <cell r="T203" t="str">
            <v>y_inaba@inbplan.co.jp</v>
          </cell>
          <cell r="U203">
            <v>4740001</v>
          </cell>
          <cell r="V203" t="str">
            <v xml:space="preserve">愛知県大府市北崎町駒場５６番地３ </v>
          </cell>
          <cell r="W203" t="str">
            <v>代表取締役</v>
          </cell>
          <cell r="X203" t="str">
            <v>稲葉　芳久</v>
          </cell>
          <cell r="Y203" t="str">
            <v/>
          </cell>
          <cell r="Z203" t="str">
            <v/>
          </cell>
          <cell r="AA203" t="str">
            <v/>
          </cell>
          <cell r="AC203">
            <v>300000000</v>
          </cell>
          <cell r="AD203">
            <v>0.33333333333333331</v>
          </cell>
          <cell r="AE203">
            <v>100000000</v>
          </cell>
          <cell r="AF203" t="str">
            <v>交付決定日</v>
          </cell>
          <cell r="AG203">
            <v>41698</v>
          </cell>
          <cell r="AH203" t="str">
            <v/>
          </cell>
          <cell r="AI203">
            <v>704000000</v>
          </cell>
          <cell r="AJ203">
            <v>300000000</v>
          </cell>
          <cell r="AK203">
            <v>0.33333333333333331</v>
          </cell>
          <cell r="AL203">
            <v>100000000</v>
          </cell>
          <cell r="AM203">
            <v>41184</v>
          </cell>
          <cell r="AN203">
            <v>41066</v>
          </cell>
          <cell r="AO203">
            <v>41162</v>
          </cell>
          <cell r="AP203" t="str">
            <v>不要</v>
          </cell>
          <cell r="AQ203" t="str">
            <v/>
          </cell>
          <cell r="AR203" t="str">
            <v/>
          </cell>
          <cell r="AS203" t="str">
            <v/>
          </cell>
          <cell r="AT203">
            <v>41207</v>
          </cell>
          <cell r="AU203">
            <v>41208</v>
          </cell>
          <cell r="AV203" t="str">
            <v/>
          </cell>
          <cell r="AW203" t="str">
            <v/>
          </cell>
          <cell r="AX203" t="str">
            <v/>
          </cell>
          <cell r="AY203" t="str">
            <v>愛知県</v>
          </cell>
          <cell r="AZ203" t="str">
            <v>大府市</v>
          </cell>
          <cell r="BA203" t="str">
            <v>高丘町一丁目100番</v>
          </cell>
          <cell r="BC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愛知県大府市高丘町一丁目100番</v>
          </cell>
          <cell r="ET203" t="str">
            <v/>
          </cell>
          <cell r="EU203" t="str">
            <v/>
          </cell>
          <cell r="EV203" t="str">
            <v/>
          </cell>
          <cell r="EW203" t="str">
            <v/>
          </cell>
          <cell r="EX203" t="str">
            <v/>
          </cell>
          <cell r="EY203" t="str">
            <v>愛知県大府市高丘町一丁目100番</v>
          </cell>
          <cell r="EZ203" t="str">
            <v>なし</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1 電子機器の中核部品またはその材料</v>
          </cell>
          <cell r="I204" t="str">
            <v>その他の電子機器の中核部品・材料</v>
          </cell>
          <cell r="J204" t="str">
            <v>中小企業</v>
          </cell>
          <cell r="K204" t="str">
            <v>梶野</v>
          </cell>
          <cell r="L204" t="str">
            <v>中間</v>
          </cell>
          <cell r="M204" t="str">
            <v>情通課</v>
          </cell>
          <cell r="N204" t="str">
            <v>近畿</v>
          </cell>
          <cell r="O204" t="str">
            <v>株式会社エム・システム技研</v>
          </cell>
          <cell r="P204" t="str">
            <v/>
          </cell>
          <cell r="Q204" t="str">
            <v>総務部課長</v>
          </cell>
          <cell r="R204" t="str">
            <v>七條 歩</v>
          </cell>
          <cell r="S204" t="str">
            <v>06-6659-8203</v>
          </cell>
          <cell r="T204" t="str">
            <v>shichijo@m-system.co.jp</v>
          </cell>
          <cell r="U204">
            <v>5570063</v>
          </cell>
          <cell r="V204" t="str">
            <v xml:space="preserve">大阪市西成区南津守5-2-55 </v>
          </cell>
          <cell r="W204" t="str">
            <v>代表取締役社長</v>
          </cell>
          <cell r="X204" t="str">
            <v>宮道 三郎</v>
          </cell>
          <cell r="Y204">
            <v>40983</v>
          </cell>
          <cell r="Z204">
            <v>41729</v>
          </cell>
          <cell r="AA204" t="str">
            <v/>
          </cell>
          <cell r="AC204">
            <v>549160000</v>
          </cell>
          <cell r="AD204">
            <v>0.33333333333333331</v>
          </cell>
          <cell r="AE204">
            <v>183053333</v>
          </cell>
          <cell r="AF204">
            <v>40983</v>
          </cell>
          <cell r="AG204">
            <v>41729</v>
          </cell>
          <cell r="AH204" t="str">
            <v/>
          </cell>
          <cell r="AI204">
            <v>1446725120</v>
          </cell>
          <cell r="AJ204">
            <v>549160000</v>
          </cell>
          <cell r="AK204">
            <v>0.33333333333333331</v>
          </cell>
          <cell r="AL204">
            <v>183053333</v>
          </cell>
          <cell r="AM204">
            <v>40959</v>
          </cell>
          <cell r="AN204">
            <v>40975</v>
          </cell>
          <cell r="AO204" t="str">
            <v/>
          </cell>
          <cell r="AP204" t="str">
            <v>要</v>
          </cell>
          <cell r="AQ204" t="str">
            <v/>
          </cell>
          <cell r="AR204" t="str">
            <v>梶野</v>
          </cell>
          <cell r="AS204" t="str">
            <v>中間</v>
          </cell>
          <cell r="AT204">
            <v>40980</v>
          </cell>
          <cell r="AU204">
            <v>40981</v>
          </cell>
          <cell r="AV204">
            <v>40983</v>
          </cell>
          <cell r="AW204" t="str">
            <v/>
          </cell>
          <cell r="AX204" t="str">
            <v/>
          </cell>
          <cell r="AY204" t="str">
            <v>大阪府</v>
          </cell>
          <cell r="AZ204" t="str">
            <v>大阪市</v>
          </cell>
          <cell r="BA204" t="str">
            <v>西成区南津守5-2-55</v>
          </cell>
          <cell r="BC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大阪府大阪市西成区南津守5-2-55</v>
          </cell>
          <cell r="ET204" t="str">
            <v/>
          </cell>
          <cell r="EU204" t="str">
            <v/>
          </cell>
          <cell r="EV204" t="str">
            <v/>
          </cell>
          <cell r="EW204" t="str">
            <v/>
          </cell>
          <cell r="EX204" t="str">
            <v/>
          </cell>
          <cell r="EY204" t="str">
            <v>大阪府大阪市西成区南津守5-2-55</v>
          </cell>
          <cell r="EZ204" t="str">
            <v>なし</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6 その他</v>
          </cell>
          <cell r="I205" t="str">
            <v>精密機械部品</v>
          </cell>
          <cell r="J205" t="str">
            <v>大企業</v>
          </cell>
          <cell r="K205" t="str">
            <v>中田</v>
          </cell>
          <cell r="L205" t="str">
            <v>栗生澤</v>
          </cell>
          <cell r="M205" t="str">
            <v>産機課</v>
          </cell>
          <cell r="N205" t="str">
            <v>九州</v>
          </cell>
          <cell r="O205" t="str">
            <v>シチズン時計鹿児島株式会社</v>
          </cell>
          <cell r="P205" t="str">
            <v>総務部総務課</v>
          </cell>
          <cell r="Q205" t="str">
            <v>課長</v>
          </cell>
          <cell r="R205" t="str">
            <v>平松　優子</v>
          </cell>
          <cell r="S205" t="str">
            <v>099-274-0676</v>
          </cell>
          <cell r="T205" t="str">
            <v>hiramatsu@kawa.citizen.co.jp</v>
          </cell>
          <cell r="U205">
            <v>8992201</v>
          </cell>
          <cell r="V205" t="str">
            <v xml:space="preserve">鹿児島県日置市東市来町湯田5839 </v>
          </cell>
          <cell r="W205" t="str">
            <v>代表取締役社長</v>
          </cell>
          <cell r="X205" t="str">
            <v>堀内　三壽夫</v>
          </cell>
          <cell r="Y205">
            <v>40940</v>
          </cell>
          <cell r="Z205">
            <v>41364</v>
          </cell>
          <cell r="AA205" t="str">
            <v/>
          </cell>
          <cell r="AC205">
            <v>255400000</v>
          </cell>
          <cell r="AD205">
            <v>0.33333333333333331</v>
          </cell>
          <cell r="AE205">
            <v>85133333</v>
          </cell>
          <cell r="AF205">
            <v>40940</v>
          </cell>
          <cell r="AG205">
            <v>41364</v>
          </cell>
          <cell r="AH205" t="str">
            <v/>
          </cell>
          <cell r="AI205">
            <v>934980000</v>
          </cell>
          <cell r="AJ205">
            <v>255400000</v>
          </cell>
          <cell r="AK205">
            <v>0.33333333333333331</v>
          </cell>
          <cell r="AL205">
            <v>85133333</v>
          </cell>
          <cell r="AM205">
            <v>40961</v>
          </cell>
          <cell r="AN205">
            <v>40973</v>
          </cell>
          <cell r="AO205" t="str">
            <v/>
          </cell>
          <cell r="AP205" t="str">
            <v>要</v>
          </cell>
          <cell r="AQ205" t="str">
            <v/>
          </cell>
          <cell r="AR205" t="str">
            <v/>
          </cell>
          <cell r="AS205" t="str">
            <v/>
          </cell>
          <cell r="AT205">
            <v>40976</v>
          </cell>
          <cell r="AU205">
            <v>40977</v>
          </cell>
          <cell r="AV205">
            <v>40983</v>
          </cell>
          <cell r="AW205" t="str">
            <v/>
          </cell>
          <cell r="AX205" t="str">
            <v/>
          </cell>
          <cell r="AY205" t="str">
            <v>鹿児島県</v>
          </cell>
          <cell r="AZ205" t="str">
            <v>日置市</v>
          </cell>
          <cell r="BA205" t="str">
            <v>東市来町湯田5839</v>
          </cell>
          <cell r="BC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鹿児島県日置市東市来町湯田5839</v>
          </cell>
          <cell r="ET205" t="str">
            <v/>
          </cell>
          <cell r="EU205" t="str">
            <v/>
          </cell>
          <cell r="EV205" t="str">
            <v/>
          </cell>
          <cell r="EW205" t="str">
            <v/>
          </cell>
          <cell r="EX205" t="str">
            <v/>
          </cell>
          <cell r="EY205" t="str">
            <v>鹿児島県日置市東市来町湯田5839</v>
          </cell>
          <cell r="EZ205" t="str">
            <v>なし</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1 電子機器の中核部品またはその材料</v>
          </cell>
          <cell r="I206" t="str">
            <v>その他の電子機器の中核部品・材料</v>
          </cell>
          <cell r="J206" t="str">
            <v>大企業</v>
          </cell>
          <cell r="K206" t="str">
            <v>梶野</v>
          </cell>
          <cell r="L206" t="str">
            <v>中間</v>
          </cell>
          <cell r="M206" t="str">
            <v>非鉄課</v>
          </cell>
          <cell r="N206" t="str">
            <v>中部</v>
          </cell>
          <cell r="O206" t="str">
            <v>愛知製鋼株式会社</v>
          </cell>
          <cell r="P206" t="str">
            <v>電磁品本部電磁品管理部</v>
          </cell>
          <cell r="Q206" t="str">
            <v>主任担当員</v>
          </cell>
          <cell r="R206" t="str">
            <v>近藤　達也</v>
          </cell>
          <cell r="S206" t="str">
            <v>052-603-9029</v>
          </cell>
          <cell r="T206" t="str">
            <v>t-kondo@he.aichi-steel.co.jp</v>
          </cell>
          <cell r="U206">
            <v>4768666</v>
          </cell>
          <cell r="V206" t="str">
            <v xml:space="preserve">愛知県東海市荒尾町ワノ割1番地 </v>
          </cell>
          <cell r="W206" t="str">
            <v>取締役社長</v>
          </cell>
          <cell r="X206" t="str">
            <v>藤岡　高広</v>
          </cell>
          <cell r="Y206" t="str">
            <v/>
          </cell>
          <cell r="Z206" t="str">
            <v/>
          </cell>
          <cell r="AA206" t="str">
            <v/>
          </cell>
          <cell r="AC206">
            <v>2700000000</v>
          </cell>
          <cell r="AD206">
            <v>0.16666666666666666</v>
          </cell>
          <cell r="AE206">
            <v>450000000</v>
          </cell>
          <cell r="AF206">
            <v>41187</v>
          </cell>
          <cell r="AG206">
            <v>41729</v>
          </cell>
          <cell r="AH206" t="str">
            <v/>
          </cell>
          <cell r="AI206">
            <v>2700000000</v>
          </cell>
          <cell r="AJ206">
            <v>2700000000</v>
          </cell>
          <cell r="AK206">
            <v>0.16666666666666666</v>
          </cell>
          <cell r="AL206">
            <v>450000000</v>
          </cell>
          <cell r="AM206">
            <v>41085</v>
          </cell>
          <cell r="AN206">
            <v>41061</v>
          </cell>
          <cell r="AO206">
            <v>41061</v>
          </cell>
          <cell r="AP206" t="str">
            <v>不要</v>
          </cell>
          <cell r="AQ206" t="str">
            <v>SEMがありグレー扱いでの申請となる。ただし、専用施設となるような設置上の工夫はするとのこと。
発注を急ぐとのことで10/5で交付日を決定</v>
          </cell>
          <cell r="AR206" t="str">
            <v>梶野</v>
          </cell>
          <cell r="AS206" t="str">
            <v>中間</v>
          </cell>
          <cell r="AT206">
            <v>41207</v>
          </cell>
          <cell r="AU206">
            <v>41187</v>
          </cell>
          <cell r="AV206" t="str">
            <v/>
          </cell>
          <cell r="AW206" t="str">
            <v/>
          </cell>
          <cell r="AX206" t="str">
            <v/>
          </cell>
          <cell r="AY206" t="str">
            <v>岐阜県</v>
          </cell>
          <cell r="AZ206" t="str">
            <v>各務原市</v>
          </cell>
          <cell r="BA206" t="str">
            <v>鵜沼大伊木町3-36</v>
          </cell>
          <cell r="BC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岐阜県各務原市鵜沼大伊木町3-36</v>
          </cell>
          <cell r="ET206" t="str">
            <v/>
          </cell>
          <cell r="EU206" t="str">
            <v/>
          </cell>
          <cell r="EV206" t="str">
            <v/>
          </cell>
          <cell r="EW206" t="str">
            <v/>
          </cell>
          <cell r="EX206" t="str">
            <v/>
          </cell>
          <cell r="EY206" t="str">
            <v>岐阜県各務原市鵜沼大伊木町3-36</v>
          </cell>
          <cell r="EZ206" t="str">
            <v>なし</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1 グリーンイノベーション／エネルギー産業</v>
          </cell>
          <cell r="I207" t="str">
            <v>エコカー又はその部品</v>
          </cell>
          <cell r="J207" t="str">
            <v>中小企業</v>
          </cell>
          <cell r="K207" t="str">
            <v>高本</v>
          </cell>
          <cell r="L207" t="str">
            <v>宮田</v>
          </cell>
          <cell r="M207" t="str">
            <v>素形材室</v>
          </cell>
          <cell r="N207" t="str">
            <v>中国</v>
          </cell>
          <cell r="O207" t="str">
            <v>東邦工業株式会社</v>
          </cell>
          <cell r="P207" t="str">
            <v>業務課</v>
          </cell>
          <cell r="Q207" t="str">
            <v>課長</v>
          </cell>
          <cell r="R207" t="str">
            <v>藤　弘泰</v>
          </cell>
          <cell r="S207" t="str">
            <v>0827-63-5510</v>
          </cell>
          <cell r="T207" t="str">
            <v>h_fuji@ondo.co.jp</v>
          </cell>
          <cell r="U207">
            <v>7401425</v>
          </cell>
          <cell r="V207" t="str">
            <v xml:space="preserve">山口県岩国市由宇町南沖2丁目1番1号 </v>
          </cell>
          <cell r="W207" t="str">
            <v>代表取締役社長</v>
          </cell>
          <cell r="X207" t="str">
            <v>山岡　孝</v>
          </cell>
          <cell r="Y207">
            <v>40969</v>
          </cell>
          <cell r="Z207">
            <v>41729</v>
          </cell>
          <cell r="AA207" t="str">
            <v/>
          </cell>
          <cell r="AC207">
            <v>438000000</v>
          </cell>
          <cell r="AD207">
            <v>0.25</v>
          </cell>
          <cell r="AE207">
            <v>109500000</v>
          </cell>
          <cell r="AF207">
            <v>40969</v>
          </cell>
          <cell r="AG207">
            <v>41729</v>
          </cell>
          <cell r="AH207" t="str">
            <v/>
          </cell>
          <cell r="AI207">
            <v>438000000</v>
          </cell>
          <cell r="AJ207">
            <v>438000000</v>
          </cell>
          <cell r="AK207">
            <v>0.25</v>
          </cell>
          <cell r="AL207">
            <v>109500000</v>
          </cell>
          <cell r="AM207">
            <v>40959</v>
          </cell>
          <cell r="AN207">
            <v>40966</v>
          </cell>
          <cell r="AO207">
            <v>40970</v>
          </cell>
          <cell r="AP207" t="str">
            <v>不要</v>
          </cell>
          <cell r="AQ207" t="str">
            <v/>
          </cell>
          <cell r="AR207" t="str">
            <v>高本</v>
          </cell>
          <cell r="AS207" t="str">
            <v>宮田</v>
          </cell>
          <cell r="AT207">
            <v>40974</v>
          </cell>
          <cell r="AU207">
            <v>40975</v>
          </cell>
          <cell r="AV207">
            <v>40976</v>
          </cell>
          <cell r="AW207" t="str">
            <v/>
          </cell>
          <cell r="AX207" t="str">
            <v/>
          </cell>
          <cell r="AY207" t="str">
            <v>山口県</v>
          </cell>
          <cell r="AZ207" t="str">
            <v>岩国市</v>
          </cell>
          <cell r="BA207" t="str">
            <v>由宇町南沖2丁目1番1号</v>
          </cell>
          <cell r="BC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山口県岩国市由宇町南沖2丁目1番1号</v>
          </cell>
          <cell r="ET207" t="str">
            <v/>
          </cell>
          <cell r="EU207" t="str">
            <v/>
          </cell>
          <cell r="EV207" t="str">
            <v/>
          </cell>
          <cell r="EW207" t="str">
            <v/>
          </cell>
          <cell r="EX207" t="str">
            <v/>
          </cell>
          <cell r="EY207" t="str">
            <v>山口県岩国市由宇町南沖2丁目1番1号</v>
          </cell>
          <cell r="EZ207" t="str">
            <v>なし</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2 自動車の中核部品またはその材料</v>
          </cell>
          <cell r="I208" t="str">
            <v>車載用半導体又はその材料</v>
          </cell>
          <cell r="J208" t="str">
            <v>大企業</v>
          </cell>
          <cell r="K208" t="str">
            <v>中間</v>
          </cell>
          <cell r="L208" t="str">
            <v>梶野</v>
          </cell>
          <cell r="M208" t="str">
            <v>情通課</v>
          </cell>
          <cell r="N208" t="str">
            <v>北海道</v>
          </cell>
          <cell r="O208" t="str">
            <v>株式会社デンソーエレクトロニクス</v>
          </cell>
          <cell r="P208" t="str">
            <v>経営企画課</v>
          </cell>
          <cell r="Q208" t="str">
            <v/>
          </cell>
          <cell r="R208" t="str">
            <v>野々山　幸一</v>
          </cell>
          <cell r="S208" t="str">
            <v>0123-47-8820</v>
          </cell>
          <cell r="T208" t="str">
            <v>kouichi_nonoyama@denso-electronics.co.jp</v>
          </cell>
          <cell r="U208">
            <v>660051</v>
          </cell>
          <cell r="V208" t="str">
            <v xml:space="preserve">北海道千歳市泉沢1007-195 </v>
          </cell>
          <cell r="W208" t="str">
            <v>代表取締役</v>
          </cell>
          <cell r="X208" t="str">
            <v>杉本　正和</v>
          </cell>
          <cell r="Y208">
            <v>40934</v>
          </cell>
          <cell r="Z208">
            <v>41698</v>
          </cell>
          <cell r="AA208" t="str">
            <v/>
          </cell>
          <cell r="AC208">
            <v>1010000000</v>
          </cell>
          <cell r="AD208">
            <v>0.33333333333333331</v>
          </cell>
          <cell r="AE208">
            <v>336666666</v>
          </cell>
          <cell r="AF208">
            <v>40934</v>
          </cell>
          <cell r="AG208">
            <v>41698</v>
          </cell>
          <cell r="AH208" t="str">
            <v/>
          </cell>
          <cell r="AI208">
            <v>2068000000</v>
          </cell>
          <cell r="AJ208">
            <v>1010000000</v>
          </cell>
          <cell r="AK208">
            <v>0.33333333333333331</v>
          </cell>
          <cell r="AL208">
            <v>336666663</v>
          </cell>
          <cell r="AM208">
            <v>40975</v>
          </cell>
          <cell r="AN208">
            <v>40966</v>
          </cell>
          <cell r="AO208" t="str">
            <v>到着</v>
          </cell>
          <cell r="AP208" t="str">
            <v>不要</v>
          </cell>
          <cell r="AQ208" t="str">
            <v/>
          </cell>
          <cell r="AR208" t="str">
            <v>中間</v>
          </cell>
          <cell r="AS208" t="str">
            <v/>
          </cell>
          <cell r="AT208">
            <v>40990</v>
          </cell>
          <cell r="AU208">
            <v>40991</v>
          </cell>
          <cell r="AV208">
            <v>40994</v>
          </cell>
          <cell r="AW208" t="str">
            <v/>
          </cell>
          <cell r="AX208" t="str">
            <v/>
          </cell>
          <cell r="AY208" t="str">
            <v>北海道</v>
          </cell>
          <cell r="AZ208" t="str">
            <v>千歳市</v>
          </cell>
          <cell r="BA208" t="str">
            <v>泉沢1007-195</v>
          </cell>
          <cell r="BC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cell r="EA208" t="str">
            <v/>
          </cell>
          <cell r="EB208" t="str">
            <v/>
          </cell>
          <cell r="EC208" t="str">
            <v/>
          </cell>
          <cell r="ED208" t="str">
            <v/>
          </cell>
          <cell r="EE208" t="str">
            <v/>
          </cell>
          <cell r="EF208" t="str">
            <v/>
          </cell>
          <cell r="EG208" t="str">
            <v/>
          </cell>
          <cell r="EH208" t="str">
            <v/>
          </cell>
          <cell r="EI208" t="str">
            <v/>
          </cell>
          <cell r="EJ208" t="str">
            <v/>
          </cell>
          <cell r="EK208" t="str">
            <v/>
          </cell>
          <cell r="EL208" t="str">
            <v/>
          </cell>
          <cell r="EM208" t="str">
            <v/>
          </cell>
          <cell r="EN208" t="str">
            <v/>
          </cell>
          <cell r="EO208" t="str">
            <v/>
          </cell>
          <cell r="EP208" t="str">
            <v/>
          </cell>
          <cell r="EQ208" t="str">
            <v/>
          </cell>
          <cell r="ER208" t="str">
            <v/>
          </cell>
          <cell r="ES208" t="str">
            <v>北海道千歳市泉沢1007-195</v>
          </cell>
          <cell r="ET208" t="str">
            <v/>
          </cell>
          <cell r="EU208" t="str">
            <v/>
          </cell>
          <cell r="EV208" t="str">
            <v/>
          </cell>
          <cell r="EW208" t="str">
            <v/>
          </cell>
          <cell r="EX208" t="str">
            <v/>
          </cell>
          <cell r="EY208" t="str">
            <v>北海道千歳市泉沢1007-195</v>
          </cell>
          <cell r="EZ208" t="str">
            <v>なし</v>
          </cell>
        </row>
        <row r="209">
          <cell r="A209" t="str">
            <v>5340000</v>
          </cell>
          <cell r="B209">
            <v>534</v>
          </cell>
          <cell r="C209">
            <v>0</v>
          </cell>
          <cell r="D209" t="str">
            <v>A</v>
          </cell>
          <cell r="E209" t="str">
            <v>一次</v>
          </cell>
          <cell r="F209" t="str">
            <v>株式会社リケンCKJV</v>
          </cell>
          <cell r="G209" t="str">
            <v>国内立地推進事業費補助金</v>
          </cell>
          <cell r="H209" t="str">
            <v>4 金属加工製品</v>
          </cell>
          <cell r="I209" t="str">
            <v>その他の金属製品</v>
          </cell>
          <cell r="J209" t="str">
            <v>大企業</v>
          </cell>
          <cell r="K209" t="str">
            <v>栗生澤</v>
          </cell>
          <cell r="L209" t="str">
            <v>中田</v>
          </cell>
          <cell r="M209" t="str">
            <v>素形室</v>
          </cell>
          <cell r="N209" t="str">
            <v>中部</v>
          </cell>
          <cell r="O209" t="str">
            <v>株式会社リケンCKJV</v>
          </cell>
          <cell r="P209" t="str">
            <v/>
          </cell>
          <cell r="Q209" t="str">
            <v>常務取締役</v>
          </cell>
          <cell r="R209" t="str">
            <v>大橋 一善</v>
          </cell>
          <cell r="S209" t="str">
            <v>0766-21-1448</v>
          </cell>
          <cell r="T209" t="str">
            <v>oohashi@ckmetals.co.jp
nishi@ckrikenjv.jp</v>
          </cell>
          <cell r="U209">
            <v>9330983</v>
          </cell>
          <cell r="V209" t="str">
            <v xml:space="preserve">富山県高岡市守護町二丁目12 番1 号 </v>
          </cell>
          <cell r="W209" t="str">
            <v>代表取締役社長</v>
          </cell>
          <cell r="X209" t="str">
            <v>釣谷 宏行</v>
          </cell>
          <cell r="Y209">
            <v>40913</v>
          </cell>
          <cell r="Z209">
            <v>41274</v>
          </cell>
          <cell r="AA209" t="str">
            <v/>
          </cell>
          <cell r="AC209">
            <v>388601000</v>
          </cell>
          <cell r="AD209">
            <v>0.25</v>
          </cell>
          <cell r="AE209">
            <v>97150250</v>
          </cell>
          <cell r="AF209">
            <v>40913</v>
          </cell>
          <cell r="AG209">
            <v>41274</v>
          </cell>
          <cell r="AH209" t="str">
            <v/>
          </cell>
          <cell r="AI209">
            <v>623700000</v>
          </cell>
          <cell r="AJ209">
            <v>388600000</v>
          </cell>
          <cell r="AK209">
            <v>0.25</v>
          </cell>
          <cell r="AL209">
            <v>97150000</v>
          </cell>
          <cell r="AM209">
            <v>40962</v>
          </cell>
          <cell r="AN209">
            <v>40960</v>
          </cell>
          <cell r="AO209">
            <v>40966</v>
          </cell>
          <cell r="AP209" t="str">
            <v>要</v>
          </cell>
          <cell r="AQ209" t="str">
            <v/>
          </cell>
          <cell r="AR209" t="str">
            <v>栗生澤</v>
          </cell>
          <cell r="AS209" t="str">
            <v>中間</v>
          </cell>
          <cell r="AT209">
            <v>40966</v>
          </cell>
          <cell r="AU209">
            <v>40967</v>
          </cell>
          <cell r="AV209">
            <v>40969</v>
          </cell>
          <cell r="AW209" t="str">
            <v/>
          </cell>
          <cell r="AX209" t="str">
            <v/>
          </cell>
          <cell r="AY209" t="str">
            <v>富山県</v>
          </cell>
          <cell r="AZ209" t="str">
            <v>高岡市</v>
          </cell>
          <cell r="BA209" t="str">
            <v>守護町2-12-1</v>
          </cell>
          <cell r="BC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v>40992</v>
          </cell>
          <cell r="CG209" t="str">
            <v>富山県高岡市守護町2-12-1</v>
          </cell>
          <cell r="CH209" t="str">
            <v>NRI科野</v>
          </cell>
          <cell r="CI209" t="str">
            <v>NRI栗生澤</v>
          </cell>
          <cell r="CJ209" t="str">
            <v>METI手塚</v>
          </cell>
          <cell r="CK209" t="str">
            <v/>
          </cell>
          <cell r="CL209"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CM209"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富山県高岡市守護町2-12-1</v>
          </cell>
          <cell r="ET209" t="str">
            <v/>
          </cell>
          <cell r="EU209" t="str">
            <v/>
          </cell>
          <cell r="EV209" t="str">
            <v/>
          </cell>
          <cell r="EW209" t="str">
            <v/>
          </cell>
          <cell r="EX209" t="str">
            <v/>
          </cell>
          <cell r="EY209" t="str">
            <v>富山県高岡市守護町2-12-1</v>
          </cell>
          <cell r="EZ209" t="str">
            <v>なし</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2 自動車の中核部品またはその材料</v>
          </cell>
          <cell r="I210" t="str">
            <v>排ガス装置及び車体・内装品又はその材料</v>
          </cell>
          <cell r="J210" t="str">
            <v>大企業</v>
          </cell>
          <cell r="K210" t="str">
            <v>中間</v>
          </cell>
          <cell r="L210" t="str">
            <v>梶野</v>
          </cell>
          <cell r="M210" t="str">
            <v>非鉄課</v>
          </cell>
          <cell r="N210" t="str">
            <v>近畿</v>
          </cell>
          <cell r="O210" t="str">
            <v>第一稀元素化学工業株式会社</v>
          </cell>
          <cell r="P210" t="str">
            <v/>
          </cell>
          <cell r="Q210" t="str">
            <v>企画室課長</v>
          </cell>
          <cell r="R210" t="str">
            <v>板橋 正幸</v>
          </cell>
          <cell r="S210" t="str">
            <v>06-6682-1194</v>
          </cell>
          <cell r="T210" t="str">
            <v>m_itahashi@dkkk.co.jp</v>
          </cell>
          <cell r="U210">
            <v>5590025</v>
          </cell>
          <cell r="V210" t="str">
            <v xml:space="preserve">大阪府大阪市住之江区平林南１－６－３８ </v>
          </cell>
          <cell r="W210" t="str">
            <v>代表取締役社長</v>
          </cell>
          <cell r="X210" t="str">
            <v>井上 剛</v>
          </cell>
          <cell r="Y210" t="str">
            <v/>
          </cell>
          <cell r="Z210" t="str">
            <v/>
          </cell>
          <cell r="AA210" t="str">
            <v/>
          </cell>
          <cell r="AC210">
            <v>1000000000</v>
          </cell>
          <cell r="AD210">
            <v>0.16666666666666666</v>
          </cell>
          <cell r="AE210">
            <v>166666666</v>
          </cell>
          <cell r="AF210" t="str">
            <v/>
          </cell>
          <cell r="AG210" t="str">
            <v/>
          </cell>
          <cell r="AH210" t="str">
            <v/>
          </cell>
          <cell r="AI210" t="str">
            <v/>
          </cell>
          <cell r="AJ210" t="str">
            <v/>
          </cell>
          <cell r="AK210">
            <v>0.16666666666666666</v>
          </cell>
          <cell r="AL210" t="str">
            <v/>
          </cell>
          <cell r="AM210" t="str">
            <v/>
          </cell>
          <cell r="AN210" t="str">
            <v/>
          </cell>
          <cell r="AO210" t="str">
            <v/>
          </cell>
          <cell r="AP210" t="str">
            <v/>
          </cell>
          <cell r="AQ210" t="str">
            <v>（4/12）申請取り下げ連絡あり。取り下げ理由を書面にして提出いただくよう依頼。</v>
          </cell>
          <cell r="AR210" t="str">
            <v/>
          </cell>
          <cell r="AS210" t="str">
            <v/>
          </cell>
          <cell r="AT210" t="str">
            <v/>
          </cell>
          <cell r="AU210" t="str">
            <v/>
          </cell>
          <cell r="AV210" t="str">
            <v/>
          </cell>
          <cell r="AW210" t="str">
            <v/>
          </cell>
          <cell r="AX210" t="str">
            <v/>
          </cell>
          <cell r="AY210" t="str">
            <v>福井県</v>
          </cell>
          <cell r="AZ210" t="str">
            <v>福井市</v>
          </cell>
          <cell r="BA210" t="str">
            <v>石橋町テクノポート3-7-2</v>
          </cell>
          <cell r="BC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v>1</v>
          </cell>
          <cell r="ES210" t="str">
            <v>福井県福井市石橋町テクノポート3-7-2</v>
          </cell>
          <cell r="ET210" t="str">
            <v/>
          </cell>
          <cell r="EU210" t="str">
            <v/>
          </cell>
          <cell r="EV210" t="str">
            <v/>
          </cell>
          <cell r="EW210" t="str">
            <v/>
          </cell>
          <cell r="EX210" t="str">
            <v/>
          </cell>
          <cell r="EY210" t="str">
            <v>福井県福井市石橋町テクノポート3-7-2</v>
          </cell>
          <cell r="EZ210" t="str">
            <v>なし</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4 金属加工製品</v>
          </cell>
          <cell r="I211" t="str">
            <v>その他の金属製品</v>
          </cell>
          <cell r="J211" t="str">
            <v>大企業</v>
          </cell>
          <cell r="K211" t="str">
            <v>栗生澤</v>
          </cell>
          <cell r="L211" t="str">
            <v>中田</v>
          </cell>
          <cell r="M211" t="str">
            <v>素形室</v>
          </cell>
          <cell r="N211" t="str">
            <v>中国</v>
          </cell>
          <cell r="O211" t="str">
            <v>リョービ株式会社</v>
          </cell>
          <cell r="P211" t="str">
            <v>総務課</v>
          </cell>
          <cell r="Q211" t="str">
            <v>主任</v>
          </cell>
          <cell r="R211" t="str">
            <v>長島 博之</v>
          </cell>
          <cell r="S211" t="str">
            <v>0847-41-1143</v>
          </cell>
          <cell r="T211" t="str">
            <v>hiro-nagashima@ryobi-group.co.jp</v>
          </cell>
          <cell r="U211">
            <v>7260033</v>
          </cell>
          <cell r="V211" t="str">
            <v xml:space="preserve">広島県府中市目崎町７６２ </v>
          </cell>
          <cell r="W211" t="str">
            <v>代表取締役社長</v>
          </cell>
          <cell r="X211" t="str">
            <v>浦上 彰</v>
          </cell>
          <cell r="Y211" t="str">
            <v/>
          </cell>
          <cell r="Z211" t="str">
            <v/>
          </cell>
          <cell r="AA211" t="str">
            <v/>
          </cell>
          <cell r="AC211">
            <v>1420441000</v>
          </cell>
          <cell r="AD211">
            <v>0.16666666666666666</v>
          </cell>
          <cell r="AE211">
            <v>236740166</v>
          </cell>
          <cell r="AF211">
            <v>40969</v>
          </cell>
          <cell r="AG211">
            <v>41729</v>
          </cell>
          <cell r="AH211" t="str">
            <v/>
          </cell>
          <cell r="AI211">
            <v>2639785000</v>
          </cell>
          <cell r="AJ211">
            <v>1420441000</v>
          </cell>
          <cell r="AK211">
            <v>0.16666666666666666</v>
          </cell>
          <cell r="AL211">
            <v>236740166</v>
          </cell>
          <cell r="AM211">
            <v>41001</v>
          </cell>
          <cell r="AN211">
            <v>41008</v>
          </cell>
          <cell r="AO211">
            <v>41031</v>
          </cell>
          <cell r="AP211" t="str">
            <v>不要</v>
          </cell>
          <cell r="AQ211" t="str">
            <v/>
          </cell>
          <cell r="AR211" t="str">
            <v>栗生澤</v>
          </cell>
          <cell r="AS211" t="str">
            <v>中田</v>
          </cell>
          <cell r="AT211">
            <v>41043</v>
          </cell>
          <cell r="AU211">
            <v>41044</v>
          </cell>
          <cell r="AV211">
            <v>41044</v>
          </cell>
          <cell r="AW211" t="str">
            <v/>
          </cell>
          <cell r="AX211" t="str">
            <v/>
          </cell>
          <cell r="AY211" t="str">
            <v>広島県</v>
          </cell>
          <cell r="AZ211" t="str">
            <v>府中市</v>
          </cell>
          <cell r="BA211" t="str">
            <v>鵜飼町800-2</v>
          </cell>
          <cell r="BC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広島県府中市鵜飼町800-2</v>
          </cell>
          <cell r="ET211" t="str">
            <v/>
          </cell>
          <cell r="EU211" t="str">
            <v/>
          </cell>
          <cell r="EV211" t="str">
            <v/>
          </cell>
          <cell r="EW211" t="str">
            <v/>
          </cell>
          <cell r="EX211" t="str">
            <v/>
          </cell>
          <cell r="EY211" t="str">
            <v>広島県府中市鵜飼町800-2</v>
          </cell>
          <cell r="EZ211" t="str">
            <v>なし</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1 グリーンイノベーション／エネルギー産業</v>
          </cell>
          <cell r="I212" t="str">
            <v>太陽電池及び他の再生可能エネルギー</v>
          </cell>
          <cell r="J212" t="str">
            <v>大企業</v>
          </cell>
          <cell r="K212" t="str">
            <v>高本</v>
          </cell>
          <cell r="L212" t="str">
            <v>宮田</v>
          </cell>
          <cell r="M212" t="str">
            <v>化学課</v>
          </cell>
          <cell r="N212" t="str">
            <v/>
          </cell>
          <cell r="O212" t="str">
            <v>東海カーボン株式会社</v>
          </cell>
          <cell r="P212" t="str">
            <v>ファインカーボン事業部 事業部管理部</v>
          </cell>
          <cell r="Q212" t="str">
            <v>部長</v>
          </cell>
          <cell r="R212" t="str">
            <v>藤田 明生</v>
          </cell>
          <cell r="S212" t="str">
            <v>03-3746- 5197</v>
          </cell>
          <cell r="T212" t="str">
            <v>afujita@tokaicarbon.co.jp</v>
          </cell>
          <cell r="U212">
            <v>1070061</v>
          </cell>
          <cell r="V212" t="str">
            <v>東京都港区北青山一丁目２番３号 青山ビル</v>
          </cell>
          <cell r="W212" t="str">
            <v>代表取締役社長</v>
          </cell>
          <cell r="X212" t="str">
            <v>工藤　能成</v>
          </cell>
          <cell r="Y212">
            <v>40978</v>
          </cell>
          <cell r="Z212">
            <v>41455</v>
          </cell>
          <cell r="AA212" t="str">
            <v/>
          </cell>
          <cell r="AC212">
            <v>2853760000</v>
          </cell>
          <cell r="AD212">
            <v>0.16666666666666666</v>
          </cell>
          <cell r="AE212">
            <v>475626666</v>
          </cell>
          <cell r="AF212">
            <v>40978</v>
          </cell>
          <cell r="AG212">
            <v>41455</v>
          </cell>
          <cell r="AH212" t="str">
            <v/>
          </cell>
          <cell r="AI212">
            <v>4085960000</v>
          </cell>
          <cell r="AJ212">
            <v>2853760000</v>
          </cell>
          <cell r="AK212">
            <v>0.16666666666666666</v>
          </cell>
          <cell r="AL212">
            <v>475626000</v>
          </cell>
          <cell r="AM212">
            <v>40963</v>
          </cell>
          <cell r="AN212">
            <v>40956</v>
          </cell>
          <cell r="AO212">
            <v>40966</v>
          </cell>
          <cell r="AP212" t="str">
            <v>要</v>
          </cell>
          <cell r="AQ212" t="str">
            <v>（2012/9/10）来社。３社見積もり、設備の基礎工事、LNGサテライト等の相談。</v>
          </cell>
          <cell r="AR212" t="str">
            <v>高本</v>
          </cell>
          <cell r="AS212" t="str">
            <v>宮田</v>
          </cell>
          <cell r="AT212">
            <v>40966</v>
          </cell>
          <cell r="AU212">
            <v>40967</v>
          </cell>
          <cell r="AV212">
            <v>40969</v>
          </cell>
          <cell r="AW212" t="str">
            <v/>
          </cell>
          <cell r="AX212" t="str">
            <v/>
          </cell>
          <cell r="AY212" t="str">
            <v>熊本県</v>
          </cell>
          <cell r="AZ212" t="str">
            <v>葦北郡</v>
          </cell>
          <cell r="BA212" t="str">
            <v>芦北町小田浦959番地の1</v>
          </cell>
          <cell r="BB212" t="str">
            <v>山口県</v>
          </cell>
          <cell r="BC212" t="str">
            <v>防府市</v>
          </cell>
          <cell r="BD212" t="str">
            <v>大字浜方569番地</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熊本県葦北郡芦北町小田浦959番地の1</v>
          </cell>
          <cell r="ET212" t="str">
            <v>山口県防府市大字浜方569番地</v>
          </cell>
          <cell r="EU212" t="str">
            <v/>
          </cell>
          <cell r="EV212" t="str">
            <v/>
          </cell>
          <cell r="EW212" t="str">
            <v/>
          </cell>
          <cell r="EX212" t="str">
            <v/>
          </cell>
          <cell r="EY212" t="str">
            <v>熊本県葦北郡芦北町小田浦959番地の1
山口県防府市大字浜方569番地</v>
          </cell>
          <cell r="EZ212" t="str">
            <v>なし</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1 グリーンイノベーション／エネルギー産業</v>
          </cell>
          <cell r="I213" t="str">
            <v>省エネルギー型情報機器又は関連部品</v>
          </cell>
          <cell r="J213" t="str">
            <v>中小企業</v>
          </cell>
          <cell r="K213" t="str">
            <v>米山</v>
          </cell>
          <cell r="L213" t="str">
            <v>高本</v>
          </cell>
          <cell r="M213" t="str">
            <v>情通課</v>
          </cell>
          <cell r="N213" t="str">
            <v>関東</v>
          </cell>
          <cell r="O213" t="str">
            <v>京浜光膜工業株式会社</v>
          </cell>
          <cell r="P213" t="str">
            <v xml:space="preserve">営業部 </v>
          </cell>
          <cell r="Q213" t="str">
            <v xml:space="preserve">部長 </v>
          </cell>
          <cell r="R213" t="str">
            <v>飯山　渉</v>
          </cell>
          <cell r="S213" t="str">
            <v>0463-87-2002</v>
          </cell>
          <cell r="T213" t="str">
            <v>iiyama@keihin-opt.co.jp</v>
          </cell>
          <cell r="U213">
            <v>2150024</v>
          </cell>
          <cell r="V213" t="str">
            <v xml:space="preserve">神奈川県川崎市麻生区白鳥1-13-8 </v>
          </cell>
          <cell r="W213" t="str">
            <v>代表取締役社長</v>
          </cell>
          <cell r="X213" t="str">
            <v>グァルディア　まゆみ</v>
          </cell>
          <cell r="Y213">
            <v>40988</v>
          </cell>
          <cell r="Z213">
            <v>41121</v>
          </cell>
          <cell r="AA213" t="str">
            <v/>
          </cell>
          <cell r="AC213">
            <v>43050000</v>
          </cell>
          <cell r="AD213">
            <v>0.25</v>
          </cell>
          <cell r="AE213">
            <v>10762500</v>
          </cell>
          <cell r="AF213">
            <v>40988</v>
          </cell>
          <cell r="AG213">
            <v>41121</v>
          </cell>
          <cell r="AH213" t="str">
            <v/>
          </cell>
          <cell r="AI213">
            <v>80000000</v>
          </cell>
          <cell r="AJ213">
            <v>80000000</v>
          </cell>
          <cell r="AK213">
            <v>0.25</v>
          </cell>
          <cell r="AL213">
            <v>20000000</v>
          </cell>
          <cell r="AM213">
            <v>40976</v>
          </cell>
          <cell r="AN213">
            <v>40980</v>
          </cell>
          <cell r="AO213">
            <v>40980</v>
          </cell>
          <cell r="AP213" t="str">
            <v>不要</v>
          </cell>
          <cell r="AQ213" t="str">
            <v>・公募申請時点では記載間違いだった旨、産政局石曽根様確認済み。（2/28）</v>
          </cell>
          <cell r="AR213" t="str">
            <v>米山</v>
          </cell>
          <cell r="AS213" t="str">
            <v>高本</v>
          </cell>
          <cell r="AT213">
            <v>40990</v>
          </cell>
          <cell r="AU213">
            <v>40991</v>
          </cell>
          <cell r="AV213">
            <v>40994</v>
          </cell>
          <cell r="AW213" t="str">
            <v/>
          </cell>
          <cell r="AX213" t="str">
            <v/>
          </cell>
          <cell r="AY213" t="str">
            <v>神奈川県</v>
          </cell>
          <cell r="AZ213" t="str">
            <v>秦野市</v>
          </cell>
          <cell r="BA213" t="str">
            <v>堀山下24-20</v>
          </cell>
          <cell r="BC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神奈川県秦野市堀山下24-20</v>
          </cell>
          <cell r="ET213" t="str">
            <v/>
          </cell>
          <cell r="EU213" t="str">
            <v/>
          </cell>
          <cell r="EV213" t="str">
            <v/>
          </cell>
          <cell r="EW213" t="str">
            <v/>
          </cell>
          <cell r="EX213" t="str">
            <v/>
          </cell>
          <cell r="EY213" t="str">
            <v>神奈川県秦野市堀山下24-20</v>
          </cell>
          <cell r="EZ213" t="str">
            <v>なし</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1 電子機器の中核部品またはその材料</v>
          </cell>
          <cell r="I214" t="str">
            <v>半導体又はその材料</v>
          </cell>
          <cell r="J214" t="str">
            <v>大企業</v>
          </cell>
          <cell r="K214" t="str">
            <v>梶野</v>
          </cell>
          <cell r="L214" t="str">
            <v>中間</v>
          </cell>
          <cell r="M214" t="str">
            <v>非鉄課</v>
          </cell>
          <cell r="N214" t="str">
            <v>関東</v>
          </cell>
          <cell r="O214" t="str">
            <v>三井金属鉱業株式会社</v>
          </cell>
          <cell r="P214" t="str">
            <v>上尾事業所</v>
          </cell>
          <cell r="Q214" t="str">
            <v>製造課長　設備係</v>
          </cell>
          <cell r="R214" t="str">
            <v>関　実</v>
          </cell>
          <cell r="S214" t="str">
            <v>048-777-2708</v>
          </cell>
          <cell r="T214" t="str">
            <v>mseki@mitsui-kinzoku.co.jp</v>
          </cell>
          <cell r="U214">
            <v>3620017</v>
          </cell>
          <cell r="V214" t="str">
            <v xml:space="preserve">埼玉県上尾市二ツ宮６ ５ ６ 番地２ </v>
          </cell>
          <cell r="W214" t="str">
            <v>代表取締役社長</v>
          </cell>
          <cell r="X214" t="str">
            <v>仙田 貞雄</v>
          </cell>
          <cell r="Y214" t="str">
            <v/>
          </cell>
          <cell r="Z214" t="str">
            <v/>
          </cell>
          <cell r="AA214" t="str">
            <v/>
          </cell>
          <cell r="AC214">
            <v>995200000</v>
          </cell>
          <cell r="AD214">
            <v>0.25</v>
          </cell>
          <cell r="AE214">
            <v>248800000</v>
          </cell>
          <cell r="AF214">
            <v>41214</v>
          </cell>
          <cell r="AG214">
            <v>41548</v>
          </cell>
          <cell r="AH214" t="str">
            <v/>
          </cell>
          <cell r="AI214">
            <v>995200000</v>
          </cell>
          <cell r="AJ214">
            <v>995200000</v>
          </cell>
          <cell r="AK214">
            <v>0.25</v>
          </cell>
          <cell r="AL214">
            <v>248800000</v>
          </cell>
          <cell r="AM214">
            <v>41054</v>
          </cell>
          <cell r="AN214">
            <v>41057</v>
          </cell>
          <cell r="AO214">
            <v>41093</v>
          </cell>
          <cell r="AP214" t="str">
            <v>不要</v>
          </cell>
          <cell r="AQ214" t="str">
            <v>H20年度赤字、申請書日付がが8/27につき、H23年度が実績であれば収益納付対象（確認中）
⇒初回提出は5月だったので、5月の申請日付に差し替え。H20赤字適用で収益納付不要</v>
          </cell>
          <cell r="AR214" t="str">
            <v>梶野</v>
          </cell>
          <cell r="AS214" t="str">
            <v>中間</v>
          </cell>
          <cell r="AT214">
            <v>41200</v>
          </cell>
          <cell r="AU214">
            <v>41201</v>
          </cell>
          <cell r="AV214">
            <v>41204</v>
          </cell>
          <cell r="AW214" t="str">
            <v/>
          </cell>
          <cell r="AX214" t="str">
            <v/>
          </cell>
          <cell r="AY214" t="str">
            <v>埼玉県</v>
          </cell>
          <cell r="AZ214" t="str">
            <v>上尾市</v>
          </cell>
          <cell r="BA214" t="str">
            <v>二ツ宮656番地2</v>
          </cell>
          <cell r="BC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埼玉県上尾市二ツ宮656番地2</v>
          </cell>
          <cell r="ET214" t="str">
            <v/>
          </cell>
          <cell r="EU214" t="str">
            <v/>
          </cell>
          <cell r="EV214" t="str">
            <v/>
          </cell>
          <cell r="EW214" t="str">
            <v/>
          </cell>
          <cell r="EX214" t="str">
            <v/>
          </cell>
          <cell r="EY214" t="str">
            <v>埼玉県上尾市二ツ宮656番地2</v>
          </cell>
          <cell r="EZ214" t="str">
            <v>なし</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1 グリーンイノベーション／エネルギー産業</v>
          </cell>
          <cell r="I215" t="str">
            <v>エコカー又はその部品</v>
          </cell>
          <cell r="J215" t="str">
            <v>中小企業</v>
          </cell>
          <cell r="K215" t="str">
            <v>米山</v>
          </cell>
          <cell r="L215" t="str">
            <v>高本</v>
          </cell>
          <cell r="M215" t="str">
            <v>自動車課</v>
          </cell>
          <cell r="N215" t="str">
            <v/>
          </cell>
          <cell r="O215" t="str">
            <v>マツカワモータトロニックス株式会社</v>
          </cell>
          <cell r="P215" t="str">
            <v>モータトロニックス研究所</v>
          </cell>
          <cell r="Q215" t="str">
            <v>取締役本部長</v>
          </cell>
          <cell r="R215" t="str">
            <v>北澤 完治</v>
          </cell>
          <cell r="S215" t="str">
            <v>0265-56-5432</v>
          </cell>
          <cell r="T215" t="str">
            <v>kanji-kitazawa@tamagawa-seiki.co.jp</v>
          </cell>
          <cell r="U215">
            <v>3993303</v>
          </cell>
          <cell r="V215" t="str">
            <v xml:space="preserve">長野県下伊那郡松川町元大島3176-25 </v>
          </cell>
          <cell r="W215" t="str">
            <v>代表取締役</v>
          </cell>
          <cell r="X215" t="str">
            <v>原田 豊孝</v>
          </cell>
          <cell r="Y215" t="str">
            <v>交付決定日</v>
          </cell>
          <cell r="Z215">
            <v>41598</v>
          </cell>
          <cell r="AA215" t="str">
            <v/>
          </cell>
          <cell r="AC215">
            <v>598754000</v>
          </cell>
          <cell r="AD215">
            <v>0.25</v>
          </cell>
          <cell r="AE215">
            <v>149688500</v>
          </cell>
          <cell r="AF215" t="str">
            <v>交付決定日</v>
          </cell>
          <cell r="AG215">
            <v>41598</v>
          </cell>
          <cell r="AH215" t="str">
            <v/>
          </cell>
          <cell r="AI215">
            <v>598754000</v>
          </cell>
          <cell r="AJ215">
            <v>598754000</v>
          </cell>
          <cell r="AK215">
            <v>0.25</v>
          </cell>
          <cell r="AL215">
            <v>149688500</v>
          </cell>
          <cell r="AM215">
            <v>40959</v>
          </cell>
          <cell r="AN215">
            <v>40970</v>
          </cell>
          <cell r="AO215">
            <v>40982</v>
          </cell>
          <cell r="AP215" t="str">
            <v>不要</v>
          </cell>
          <cell r="AQ215" t="str">
            <v/>
          </cell>
          <cell r="AR215" t="str">
            <v>高本</v>
          </cell>
          <cell r="AS215" t="str">
            <v>米山</v>
          </cell>
          <cell r="AT215">
            <v>40990</v>
          </cell>
          <cell r="AU215">
            <v>40990</v>
          </cell>
          <cell r="AV215">
            <v>40994</v>
          </cell>
          <cell r="AW215" t="str">
            <v/>
          </cell>
          <cell r="AX215" t="str">
            <v/>
          </cell>
          <cell r="AY215" t="str">
            <v>長野県</v>
          </cell>
          <cell r="AZ215" t="str">
            <v>飯田市</v>
          </cell>
          <cell r="BA215" t="str">
            <v>毛賀1020</v>
          </cell>
          <cell r="BB215" t="str">
            <v>長野県</v>
          </cell>
          <cell r="BC215" t="str">
            <v>下伊那郡</v>
          </cell>
          <cell r="BD215" t="str">
            <v>松川町元大島3176-25</v>
          </cell>
          <cell r="BE215" t="str">
            <v>青森県</v>
          </cell>
          <cell r="BF215" t="str">
            <v>三沢市</v>
          </cell>
          <cell r="BG215" t="str">
            <v>大津2-100-1</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長野県飯田市毛賀1020</v>
          </cell>
          <cell r="ET215" t="str">
            <v>長野県下伊那郡松川町元大島3176-25</v>
          </cell>
          <cell r="EU215" t="str">
            <v>青森県三沢市大津2-100-1</v>
          </cell>
          <cell r="EV215" t="str">
            <v/>
          </cell>
          <cell r="EW215" t="str">
            <v/>
          </cell>
          <cell r="EX215" t="str">
            <v/>
          </cell>
          <cell r="EY215" t="str">
            <v>長野県飯田市毛賀1020
長野県下伊那郡松川町元大島3176-25
青森県三沢市大津2-100-1</v>
          </cell>
          <cell r="EZ215" t="str">
            <v>なし</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1 グリーンイノベーション／エネルギー産業</v>
          </cell>
          <cell r="I216" t="str">
            <v>エコカー又はその部品</v>
          </cell>
          <cell r="J216" t="str">
            <v>中小企業</v>
          </cell>
          <cell r="K216" t="str">
            <v>米山</v>
          </cell>
          <cell r="L216" t="str">
            <v>高本</v>
          </cell>
          <cell r="M216" t="str">
            <v>自動車課</v>
          </cell>
          <cell r="N216" t="str">
            <v/>
          </cell>
          <cell r="O216" t="str">
            <v>多摩川モバイル電装株式会社</v>
          </cell>
          <cell r="P216" t="str">
            <v/>
          </cell>
          <cell r="Q216" t="str">
            <v>代表取締役</v>
          </cell>
          <cell r="R216" t="str">
            <v>尾関 方隆</v>
          </cell>
          <cell r="S216" t="str">
            <v/>
          </cell>
          <cell r="T216" t="str">
            <v/>
          </cell>
          <cell r="U216">
            <v>330134</v>
          </cell>
          <cell r="V216" t="str">
            <v xml:space="preserve">青森県三沢市大津2-100-1 </v>
          </cell>
          <cell r="W216" t="str">
            <v>代表取締役</v>
          </cell>
          <cell r="X216" t="str">
            <v>大久保 茂</v>
          </cell>
          <cell r="Y216" t="str">
            <v>交付決定日</v>
          </cell>
          <cell r="Z216">
            <v>41598</v>
          </cell>
          <cell r="AA216" t="str">
            <v/>
          </cell>
          <cell r="AC216">
            <v>598754000</v>
          </cell>
          <cell r="AD216">
            <v>0.25</v>
          </cell>
          <cell r="AE216">
            <v>149688500</v>
          </cell>
          <cell r="AF216" t="str">
            <v>交付決定日</v>
          </cell>
          <cell r="AG216">
            <v>41598</v>
          </cell>
          <cell r="AH216" t="str">
            <v/>
          </cell>
          <cell r="AI216">
            <v>598754000</v>
          </cell>
          <cell r="AJ216">
            <v>598754000</v>
          </cell>
          <cell r="AK216">
            <v>0.25</v>
          </cell>
          <cell r="AL216">
            <v>149688500</v>
          </cell>
          <cell r="AM216">
            <v>40959</v>
          </cell>
          <cell r="AN216">
            <v>40970</v>
          </cell>
          <cell r="AO216">
            <v>40982</v>
          </cell>
          <cell r="AP216" t="str">
            <v>不要</v>
          </cell>
          <cell r="AQ216" t="str">
            <v/>
          </cell>
          <cell r="AR216" t="str">
            <v>高本</v>
          </cell>
          <cell r="AS216" t="str">
            <v>米山</v>
          </cell>
          <cell r="AT216">
            <v>40990</v>
          </cell>
          <cell r="AU216">
            <v>40990</v>
          </cell>
          <cell r="AV216">
            <v>40994</v>
          </cell>
          <cell r="AW216" t="str">
            <v/>
          </cell>
          <cell r="AX216" t="str">
            <v/>
          </cell>
          <cell r="AY216" t="str">
            <v>長野県</v>
          </cell>
          <cell r="AZ216" t="str">
            <v>飯田市</v>
          </cell>
          <cell r="BA216" t="str">
            <v>毛賀1020</v>
          </cell>
          <cell r="BB216" t="str">
            <v>長野県</v>
          </cell>
          <cell r="BC216" t="str">
            <v>下伊那郡</v>
          </cell>
          <cell r="BD216" t="str">
            <v>松川町元大島3176-25</v>
          </cell>
          <cell r="BE216" t="str">
            <v>青森県</v>
          </cell>
          <cell r="BF216" t="str">
            <v>三沢市</v>
          </cell>
          <cell r="BG216" t="str">
            <v>大津2-100-1</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長野県飯田市毛賀1020</v>
          </cell>
          <cell r="ET216" t="str">
            <v>長野県下伊那郡松川町元大島3176-25</v>
          </cell>
          <cell r="EU216" t="str">
            <v>青森県三沢市大津2-100-1</v>
          </cell>
          <cell r="EV216" t="str">
            <v/>
          </cell>
          <cell r="EW216" t="str">
            <v/>
          </cell>
          <cell r="EX216" t="str">
            <v/>
          </cell>
          <cell r="EY216" t="str">
            <v>長野県飯田市毛賀1020
長野県下伊那郡松川町元大島3176-25
青森県三沢市大津2-100-1</v>
          </cell>
          <cell r="EZ216" t="str">
            <v>なし</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1 グリーンイノベーション／エネルギー産業</v>
          </cell>
          <cell r="I217" t="str">
            <v>エコカー又はその部品</v>
          </cell>
          <cell r="J217" t="str">
            <v>中小企業</v>
          </cell>
          <cell r="K217" t="str">
            <v>米山</v>
          </cell>
          <cell r="L217" t="str">
            <v>高本</v>
          </cell>
          <cell r="M217" t="str">
            <v>自動車課</v>
          </cell>
          <cell r="N217" t="str">
            <v/>
          </cell>
          <cell r="O217" t="str">
            <v>多摩川精機株式会社</v>
          </cell>
          <cell r="P217" t="str">
            <v/>
          </cell>
          <cell r="Q217" t="str">
            <v>代表取締役</v>
          </cell>
          <cell r="R217" t="str">
            <v>原田 豊孝</v>
          </cell>
          <cell r="S217" t="str">
            <v/>
          </cell>
          <cell r="T217" t="str">
            <v/>
          </cell>
          <cell r="U217">
            <v>3950068</v>
          </cell>
          <cell r="V217" t="str">
            <v xml:space="preserve">長野県飯田市大休1879 </v>
          </cell>
          <cell r="W217" t="str">
            <v>代表取締役</v>
          </cell>
          <cell r="X217" t="str">
            <v>萩本 範文</v>
          </cell>
          <cell r="Y217" t="str">
            <v>交付決定日</v>
          </cell>
          <cell r="Z217">
            <v>41598</v>
          </cell>
          <cell r="AA217" t="str">
            <v/>
          </cell>
          <cell r="AC217">
            <v>598754000</v>
          </cell>
          <cell r="AD217">
            <v>0.25</v>
          </cell>
          <cell r="AE217">
            <v>149688500</v>
          </cell>
          <cell r="AF217" t="str">
            <v>交付決定日</v>
          </cell>
          <cell r="AG217">
            <v>41598</v>
          </cell>
          <cell r="AH217" t="str">
            <v/>
          </cell>
          <cell r="AI217">
            <v>598754000</v>
          </cell>
          <cell r="AJ217">
            <v>598754000</v>
          </cell>
          <cell r="AK217">
            <v>0.25</v>
          </cell>
          <cell r="AL217">
            <v>149688500</v>
          </cell>
          <cell r="AM217">
            <v>40959</v>
          </cell>
          <cell r="AN217">
            <v>40970</v>
          </cell>
          <cell r="AO217">
            <v>40982</v>
          </cell>
          <cell r="AP217" t="str">
            <v>不要</v>
          </cell>
          <cell r="AQ217" t="str">
            <v/>
          </cell>
          <cell r="AR217" t="str">
            <v>高本</v>
          </cell>
          <cell r="AS217" t="str">
            <v>米山</v>
          </cell>
          <cell r="AT217">
            <v>40990</v>
          </cell>
          <cell r="AU217">
            <v>40990</v>
          </cell>
          <cell r="AV217">
            <v>40994</v>
          </cell>
          <cell r="AW217" t="str">
            <v/>
          </cell>
          <cell r="AX217" t="str">
            <v/>
          </cell>
          <cell r="AY217" t="str">
            <v>長野県</v>
          </cell>
          <cell r="AZ217" t="str">
            <v>飯田市</v>
          </cell>
          <cell r="BA217" t="str">
            <v>毛賀1020</v>
          </cell>
          <cell r="BB217" t="str">
            <v>長野県</v>
          </cell>
          <cell r="BC217" t="str">
            <v>下伊那郡</v>
          </cell>
          <cell r="BD217" t="str">
            <v>松川町元大島3176-25</v>
          </cell>
          <cell r="BE217" t="str">
            <v>青森県</v>
          </cell>
          <cell r="BF217" t="str">
            <v>三沢市</v>
          </cell>
          <cell r="BG217" t="str">
            <v>大津2-100-1</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長野県飯田市毛賀1020</v>
          </cell>
          <cell r="ET217" t="str">
            <v>長野県下伊那郡松川町元大島3176-25</v>
          </cell>
          <cell r="EU217" t="str">
            <v>青森県三沢市大津2-100-1</v>
          </cell>
          <cell r="EV217" t="str">
            <v/>
          </cell>
          <cell r="EW217" t="str">
            <v/>
          </cell>
          <cell r="EX217" t="str">
            <v/>
          </cell>
          <cell r="EY217" t="str">
            <v>長野県飯田市毛賀1020
長野県下伊那郡松川町元大島3176-25
青森県三沢市大津2-100-1</v>
          </cell>
          <cell r="EZ217" t="str">
            <v>なし</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1 グリーンイノベーション／エネルギー産業</v>
          </cell>
          <cell r="I218" t="str">
            <v>エコカー又はその部品</v>
          </cell>
          <cell r="J218" t="str">
            <v>中小企業</v>
          </cell>
          <cell r="K218" t="str">
            <v>米山</v>
          </cell>
          <cell r="L218" t="str">
            <v>高本</v>
          </cell>
          <cell r="M218" t="str">
            <v>自動車課</v>
          </cell>
          <cell r="N218" t="str">
            <v/>
          </cell>
          <cell r="O218" t="str">
            <v>多摩川マイクロテップ株式会社</v>
          </cell>
          <cell r="P218" t="str">
            <v/>
          </cell>
          <cell r="Q218" t="str">
            <v>代表取締役</v>
          </cell>
          <cell r="R218" t="str">
            <v>大久保 茂</v>
          </cell>
          <cell r="S218" t="str">
            <v/>
          </cell>
          <cell r="T218" t="str">
            <v/>
          </cell>
          <cell r="U218">
            <v>3950813</v>
          </cell>
          <cell r="V218" t="str">
            <v xml:space="preserve">長野県飯田市毛賀1 0 2 0 </v>
          </cell>
          <cell r="W218" t="str">
            <v>代表取締役</v>
          </cell>
          <cell r="X218" t="str">
            <v>尾関 方隆</v>
          </cell>
          <cell r="Y218" t="str">
            <v>交付決定日</v>
          </cell>
          <cell r="Z218">
            <v>41598</v>
          </cell>
          <cell r="AA218" t="str">
            <v/>
          </cell>
          <cell r="AC218">
            <v>598754000</v>
          </cell>
          <cell r="AD218">
            <v>0.25</v>
          </cell>
          <cell r="AE218">
            <v>149688500</v>
          </cell>
          <cell r="AF218" t="str">
            <v>交付決定日</v>
          </cell>
          <cell r="AG218">
            <v>41598</v>
          </cell>
          <cell r="AH218" t="str">
            <v/>
          </cell>
          <cell r="AI218">
            <v>598754000</v>
          </cell>
          <cell r="AJ218">
            <v>598754000</v>
          </cell>
          <cell r="AK218">
            <v>0.25</v>
          </cell>
          <cell r="AL218">
            <v>149688500</v>
          </cell>
          <cell r="AM218">
            <v>40959</v>
          </cell>
          <cell r="AN218">
            <v>40970</v>
          </cell>
          <cell r="AO218">
            <v>40982</v>
          </cell>
          <cell r="AP218" t="str">
            <v>不要</v>
          </cell>
          <cell r="AQ218" t="str">
            <v/>
          </cell>
          <cell r="AR218" t="str">
            <v>高本</v>
          </cell>
          <cell r="AS218" t="str">
            <v>米山</v>
          </cell>
          <cell r="AT218">
            <v>40990</v>
          </cell>
          <cell r="AU218">
            <v>40990</v>
          </cell>
          <cell r="AV218">
            <v>40994</v>
          </cell>
          <cell r="AW218" t="str">
            <v/>
          </cell>
          <cell r="AX218" t="str">
            <v/>
          </cell>
          <cell r="AY218" t="str">
            <v>長野県</v>
          </cell>
          <cell r="AZ218" t="str">
            <v>飯田市</v>
          </cell>
          <cell r="BA218" t="str">
            <v>毛賀1020</v>
          </cell>
          <cell r="BB218" t="str">
            <v>長野県</v>
          </cell>
          <cell r="BC218" t="str">
            <v>下伊那郡</v>
          </cell>
          <cell r="BD218" t="str">
            <v>松川町元大島3176-25</v>
          </cell>
          <cell r="BE218" t="str">
            <v>青森県</v>
          </cell>
          <cell r="BF218" t="str">
            <v>三沢市</v>
          </cell>
          <cell r="BG218" t="str">
            <v>大津2-100-1</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長野県飯田市毛賀1020</v>
          </cell>
          <cell r="ET218" t="str">
            <v>長野県下伊那郡松川町元大島3176-25</v>
          </cell>
          <cell r="EU218" t="str">
            <v>青森県三沢市大津2-100-1</v>
          </cell>
          <cell r="EV218" t="str">
            <v/>
          </cell>
          <cell r="EW218" t="str">
            <v/>
          </cell>
          <cell r="EX218" t="str">
            <v/>
          </cell>
          <cell r="EY218" t="str">
            <v>長野県飯田市毛賀1020
長野県下伊那郡松川町元大島3176-25
青森県三沢市大津2-100-1</v>
          </cell>
          <cell r="EZ218" t="str">
            <v>なし</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1 グリーンイノベーション／エネルギー産業</v>
          </cell>
          <cell r="I219" t="str">
            <v>エコカー又はその部品</v>
          </cell>
          <cell r="J219" t="str">
            <v>中小企業</v>
          </cell>
          <cell r="K219" t="str">
            <v>米山</v>
          </cell>
          <cell r="L219" t="str">
            <v>高本</v>
          </cell>
          <cell r="M219" t="str">
            <v>素形材室</v>
          </cell>
          <cell r="N219" t="str">
            <v>関東</v>
          </cell>
          <cell r="O219" t="str">
            <v>矢島工業株式会社</v>
          </cell>
          <cell r="P219" t="str">
            <v>管理部</v>
          </cell>
          <cell r="Q219" t="str">
            <v>部長</v>
          </cell>
          <cell r="R219" t="str">
            <v>小野寺 成悦</v>
          </cell>
          <cell r="S219" t="str">
            <v>0276-31-1311</v>
          </cell>
          <cell r="T219" t="str">
            <v>onodera@syms.co.jp</v>
          </cell>
          <cell r="U219">
            <v>3730032</v>
          </cell>
          <cell r="V219" t="str">
            <v xml:space="preserve">群馬県太田市新野町９４４番地 </v>
          </cell>
          <cell r="W219" t="str">
            <v>代表取締役</v>
          </cell>
          <cell r="X219" t="str">
            <v>横山 溥</v>
          </cell>
          <cell r="Y219">
            <v>40983</v>
          </cell>
          <cell r="Z219">
            <v>41729</v>
          </cell>
          <cell r="AA219" t="str">
            <v/>
          </cell>
          <cell r="AC219">
            <v>520000000</v>
          </cell>
          <cell r="AD219">
            <v>0.5</v>
          </cell>
          <cell r="AE219">
            <v>260000000</v>
          </cell>
          <cell r="AF219">
            <v>40983</v>
          </cell>
          <cell r="AG219">
            <v>41729</v>
          </cell>
          <cell r="AH219" t="str">
            <v/>
          </cell>
          <cell r="AI219">
            <v>570000000</v>
          </cell>
          <cell r="AJ219">
            <v>520000000</v>
          </cell>
          <cell r="AK219">
            <v>0.5</v>
          </cell>
          <cell r="AL219">
            <v>260000000</v>
          </cell>
          <cell r="AM219">
            <v>40956</v>
          </cell>
          <cell r="AN219" t="str">
            <v/>
          </cell>
          <cell r="AO219" t="str">
            <v/>
          </cell>
          <cell r="AP219" t="str">
            <v>要</v>
          </cell>
          <cell r="AQ219" t="str">
            <v/>
          </cell>
          <cell r="AR219" t="str">
            <v>米山</v>
          </cell>
          <cell r="AS219" t="str">
            <v>高本</v>
          </cell>
          <cell r="AT219">
            <v>40960</v>
          </cell>
          <cell r="AU219">
            <v>40961</v>
          </cell>
          <cell r="AV219">
            <v>40969</v>
          </cell>
          <cell r="AW219" t="str">
            <v/>
          </cell>
          <cell r="AX219" t="str">
            <v/>
          </cell>
          <cell r="AY219" t="str">
            <v>群馬県</v>
          </cell>
          <cell r="AZ219" t="str">
            <v>太田市</v>
          </cell>
          <cell r="BA219" t="str">
            <v>新野町944番地</v>
          </cell>
          <cell r="BC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群馬県太田市新野町944番地</v>
          </cell>
          <cell r="ET219" t="str">
            <v/>
          </cell>
          <cell r="EU219" t="str">
            <v/>
          </cell>
          <cell r="EV219" t="str">
            <v/>
          </cell>
          <cell r="EW219" t="str">
            <v/>
          </cell>
          <cell r="EX219" t="str">
            <v/>
          </cell>
          <cell r="EY219" t="str">
            <v>群馬県太田市新野町944番地</v>
          </cell>
          <cell r="EZ219" t="str">
            <v>なし</v>
          </cell>
        </row>
        <row r="220">
          <cell r="A220" t="str">
            <v>5660000</v>
          </cell>
          <cell r="B220">
            <v>566</v>
          </cell>
          <cell r="C220">
            <v>0</v>
          </cell>
          <cell r="D220" t="str">
            <v>A</v>
          </cell>
          <cell r="E220" t="str">
            <v>一次</v>
          </cell>
          <cell r="F220" t="str">
            <v>株式会社 三国東洋</v>
          </cell>
          <cell r="G220" t="str">
            <v>三国東洋 第３工場建設事業</v>
          </cell>
          <cell r="H220" t="str">
            <v>1 電子機器の中核部品またはその材料</v>
          </cell>
          <cell r="I220" t="str">
            <v>その他の電子機器の中核部品・材料</v>
          </cell>
          <cell r="J220" t="str">
            <v>中小企業</v>
          </cell>
          <cell r="K220" t="str">
            <v>梶野</v>
          </cell>
          <cell r="L220" t="str">
            <v>中間</v>
          </cell>
          <cell r="M220" t="str">
            <v>情通課</v>
          </cell>
          <cell r="N220" t="str">
            <v>関東</v>
          </cell>
          <cell r="O220" t="str">
            <v>株式会社 三国東洋</v>
          </cell>
          <cell r="P220" t="str">
            <v/>
          </cell>
          <cell r="Q220" t="str">
            <v>専務取締役</v>
          </cell>
          <cell r="R220" t="str">
            <v>木我　謙一</v>
          </cell>
          <cell r="S220" t="str">
            <v>025-792-7950</v>
          </cell>
          <cell r="T220" t="str">
            <v>k-kiga@mikunitoyo.com</v>
          </cell>
          <cell r="U220">
            <v>9460035</v>
          </cell>
          <cell r="V220" t="str">
            <v xml:space="preserve">新潟県魚沼市十日町字西３ ５ ２ － ３ 番地 </v>
          </cell>
          <cell r="W220" t="str">
            <v>代表取締役</v>
          </cell>
          <cell r="X220" t="str">
            <v>木我 敏男</v>
          </cell>
          <cell r="Y220" t="str">
            <v/>
          </cell>
          <cell r="Z220" t="str">
            <v/>
          </cell>
          <cell r="AA220" t="str">
            <v/>
          </cell>
          <cell r="AC220">
            <v>177000000</v>
          </cell>
          <cell r="AD220">
            <v>0.25</v>
          </cell>
          <cell r="AE220">
            <v>44250000</v>
          </cell>
          <cell r="AF220">
            <v>41061</v>
          </cell>
          <cell r="AG220">
            <v>41364</v>
          </cell>
          <cell r="AH220" t="str">
            <v/>
          </cell>
          <cell r="AI220">
            <v>303000000</v>
          </cell>
          <cell r="AJ220">
            <v>177000000</v>
          </cell>
          <cell r="AK220">
            <v>0.25</v>
          </cell>
          <cell r="AL220">
            <v>44250000</v>
          </cell>
          <cell r="AM220">
            <v>41066</v>
          </cell>
          <cell r="AN220">
            <v>41061</v>
          </cell>
          <cell r="AO220">
            <v>41061</v>
          </cell>
          <cell r="AP220" t="str">
            <v>不要</v>
          </cell>
          <cell r="AQ220" t="str">
            <v/>
          </cell>
          <cell r="AR220" t="str">
            <v>梶野</v>
          </cell>
          <cell r="AS220" t="str">
            <v>中間</v>
          </cell>
          <cell r="AT220">
            <v>41086</v>
          </cell>
          <cell r="AU220">
            <v>41088</v>
          </cell>
          <cell r="AV220">
            <v>41088</v>
          </cell>
          <cell r="AW220" t="str">
            <v/>
          </cell>
          <cell r="AX220" t="str">
            <v/>
          </cell>
          <cell r="AY220" t="str">
            <v>新潟県</v>
          </cell>
          <cell r="AZ220" t="str">
            <v>魚沼市</v>
          </cell>
          <cell r="BA220" t="str">
            <v>十日町字西352-3番地</v>
          </cell>
          <cell r="BC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新潟県魚沼市十日町字西352-3番地</v>
          </cell>
          <cell r="ET220" t="str">
            <v/>
          </cell>
          <cell r="EU220" t="str">
            <v/>
          </cell>
          <cell r="EV220" t="str">
            <v/>
          </cell>
          <cell r="EW220" t="str">
            <v/>
          </cell>
          <cell r="EX220" t="str">
            <v/>
          </cell>
          <cell r="EY220" t="str">
            <v>新潟県魚沼市十日町字西352-3番地</v>
          </cell>
          <cell r="EZ220" t="str">
            <v>なし</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1 グリーンイノベーション／エネルギー産業</v>
          </cell>
          <cell r="I221" t="str">
            <v>省エネ素材</v>
          </cell>
          <cell r="J221" t="str">
            <v>中小企業</v>
          </cell>
          <cell r="K221" t="str">
            <v>米山</v>
          </cell>
          <cell r="L221" t="str">
            <v>高本</v>
          </cell>
          <cell r="M221" t="str">
            <v>化学課</v>
          </cell>
          <cell r="N221" t="str">
            <v>関東</v>
          </cell>
          <cell r="O221" t="str">
            <v>協栄産業株式会社</v>
          </cell>
          <cell r="P221" t="str">
            <v xml:space="preserve">社長室 </v>
          </cell>
          <cell r="Q221" t="str">
            <v xml:space="preserve">経営企画担当 主任調査役 </v>
          </cell>
          <cell r="R221" t="str">
            <v>高松 勝</v>
          </cell>
          <cell r="S221" t="str">
            <v>0275-22-7988</v>
          </cell>
          <cell r="T221" t="str">
            <v>m-takamatsu@kyoei-rg.co.jp</v>
          </cell>
          <cell r="U221">
            <v>3230807</v>
          </cell>
          <cell r="V221" t="str">
            <v xml:space="preserve">栃木県小山市城東2丁目32番17号 </v>
          </cell>
          <cell r="W221" t="str">
            <v>代表取締役</v>
          </cell>
          <cell r="X221" t="str">
            <v>古澤　栄一</v>
          </cell>
          <cell r="Y221">
            <v>40975</v>
          </cell>
          <cell r="Z221">
            <v>41698</v>
          </cell>
          <cell r="AA221" t="str">
            <v/>
          </cell>
          <cell r="AC221">
            <v>836842000</v>
          </cell>
          <cell r="AD221">
            <v>0.25</v>
          </cell>
          <cell r="AE221">
            <v>209210500</v>
          </cell>
          <cell r="AF221">
            <v>40975</v>
          </cell>
          <cell r="AG221">
            <v>41698</v>
          </cell>
          <cell r="AH221" t="str">
            <v/>
          </cell>
          <cell r="AI221">
            <v>836842000</v>
          </cell>
          <cell r="AJ221">
            <v>836842000</v>
          </cell>
          <cell r="AK221">
            <v>0.25</v>
          </cell>
          <cell r="AL221">
            <v>209210500</v>
          </cell>
          <cell r="AM221">
            <v>40961</v>
          </cell>
          <cell r="AN221">
            <v>40960</v>
          </cell>
          <cell r="AO221">
            <v>40966</v>
          </cell>
          <cell r="AP221" t="str">
            <v>要</v>
          </cell>
          <cell r="AQ221" t="str">
            <v/>
          </cell>
          <cell r="AR221" t="str">
            <v>米山</v>
          </cell>
          <cell r="AS221" t="str">
            <v>高本</v>
          </cell>
          <cell r="AT221">
            <v>40966</v>
          </cell>
          <cell r="AU221">
            <v>40967</v>
          </cell>
          <cell r="AV221">
            <v>40969</v>
          </cell>
          <cell r="AW221" t="str">
            <v/>
          </cell>
          <cell r="AX221" t="str">
            <v/>
          </cell>
          <cell r="AY221" t="str">
            <v>栃木県</v>
          </cell>
          <cell r="AZ221" t="str">
            <v>小山市</v>
          </cell>
          <cell r="BA221" t="str">
            <v>萱橋1260番地18</v>
          </cell>
          <cell r="BC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栃木県小山市萱橋1260番地18</v>
          </cell>
          <cell r="ET221" t="str">
            <v/>
          </cell>
          <cell r="EU221" t="str">
            <v/>
          </cell>
          <cell r="EV221" t="str">
            <v/>
          </cell>
          <cell r="EW221" t="str">
            <v/>
          </cell>
          <cell r="EX221" t="str">
            <v/>
          </cell>
          <cell r="EY221" t="str">
            <v>栃木県小山市萱橋1260番地18</v>
          </cell>
          <cell r="EZ221" t="str">
            <v>なし</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1 グリーンイノベーション／エネルギー産業</v>
          </cell>
          <cell r="I222" t="str">
            <v>省エネルギー型情報機器又は関連部品</v>
          </cell>
          <cell r="J222" t="str">
            <v>大企業</v>
          </cell>
          <cell r="K222" t="str">
            <v>高本</v>
          </cell>
          <cell r="L222" t="str">
            <v>米山</v>
          </cell>
          <cell r="M222" t="str">
            <v>情通課</v>
          </cell>
          <cell r="N222" t="str">
            <v>中部</v>
          </cell>
          <cell r="O222" t="str">
            <v>株式会社東芝 セミコンダクター＆ストレージプロダクツ社</v>
          </cell>
          <cell r="P222" t="str">
            <v>メモリ事業部 メモリ企画・生産管理部</v>
          </cell>
          <cell r="Q222" t="str">
            <v>参事</v>
          </cell>
          <cell r="R222" t="str">
            <v>西崎 修史</v>
          </cell>
          <cell r="S222" t="str">
            <v>03-3457-3394</v>
          </cell>
          <cell r="T222" t="str">
            <v>shuji.nishizaki@toshiba.co.jp</v>
          </cell>
          <cell r="U222">
            <v>1058001</v>
          </cell>
          <cell r="V222" t="str">
            <v xml:space="preserve">東京都港区芝浦一丁目1 番1 号 </v>
          </cell>
          <cell r="W222" t="str">
            <v>代表執行役社長</v>
          </cell>
          <cell r="X222" t="str">
            <v>佐々木　則夫</v>
          </cell>
          <cell r="Y222">
            <v>40965</v>
          </cell>
          <cell r="Z222">
            <v>41729</v>
          </cell>
          <cell r="AA222" t="str">
            <v/>
          </cell>
          <cell r="AC222">
            <v>37000000000</v>
          </cell>
          <cell r="AD222">
            <v>0.33333333333333331</v>
          </cell>
          <cell r="AE222">
            <v>12333333333</v>
          </cell>
          <cell r="AF222">
            <v>40965</v>
          </cell>
          <cell r="AG222">
            <v>41729</v>
          </cell>
          <cell r="AH222" t="str">
            <v/>
          </cell>
          <cell r="AI222">
            <v>35700000000</v>
          </cell>
          <cell r="AJ222">
            <v>35700000000</v>
          </cell>
          <cell r="AK222">
            <v>0.33333333333333331</v>
          </cell>
          <cell r="AL222">
            <v>11900000000</v>
          </cell>
          <cell r="AM222">
            <v>40955</v>
          </cell>
          <cell r="AN222">
            <v>40959</v>
          </cell>
          <cell r="AO222" t="str">
            <v/>
          </cell>
          <cell r="AP222" t="str">
            <v>不要</v>
          </cell>
          <cell r="AQ222" t="str">
            <v/>
          </cell>
          <cell r="AR222" t="str">
            <v>米山</v>
          </cell>
          <cell r="AS222" t="str">
            <v>高本</v>
          </cell>
          <cell r="AT222">
            <v>41043</v>
          </cell>
          <cell r="AU222">
            <v>40961</v>
          </cell>
          <cell r="AV222">
            <v>41044</v>
          </cell>
          <cell r="AW222" t="str">
            <v/>
          </cell>
          <cell r="AX222" t="str">
            <v/>
          </cell>
          <cell r="AY222" t="str">
            <v>三重県</v>
          </cell>
          <cell r="AZ222" t="str">
            <v>四日市市</v>
          </cell>
          <cell r="BA222" t="str">
            <v>市山之一色町800</v>
          </cell>
          <cell r="BC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三重県四日市市市山之一色町800</v>
          </cell>
          <cell r="ET222" t="str">
            <v/>
          </cell>
          <cell r="EU222" t="str">
            <v/>
          </cell>
          <cell r="EV222" t="str">
            <v/>
          </cell>
          <cell r="EW222" t="str">
            <v/>
          </cell>
          <cell r="EX222" t="str">
            <v/>
          </cell>
          <cell r="EY222" t="str">
            <v>三重県四日市市市山之一色町800</v>
          </cell>
          <cell r="EZ222" t="str">
            <v>なし</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1 グリーンイノベーション／エネルギー産業</v>
          </cell>
          <cell r="I223" t="str">
            <v>エコカー又はその部品</v>
          </cell>
          <cell r="J223" t="str">
            <v>中小企業</v>
          </cell>
          <cell r="K223" t="str">
            <v>米山</v>
          </cell>
          <cell r="L223" t="str">
            <v>高本</v>
          </cell>
          <cell r="M223" t="str">
            <v>素形材室</v>
          </cell>
          <cell r="N223" t="str">
            <v>関東</v>
          </cell>
          <cell r="O223" t="str">
            <v>株式会社山岸製作所</v>
          </cell>
          <cell r="P223" t="str">
            <v/>
          </cell>
          <cell r="Q223" t="str">
            <v>専務取締役</v>
          </cell>
          <cell r="R223" t="str">
            <v>山岸　祐二</v>
          </cell>
          <cell r="S223" t="str">
            <v>027-360-4100</v>
          </cell>
          <cell r="T223" t="str">
            <v>info@yamagishi-ss.com</v>
          </cell>
          <cell r="U223">
            <v>3700081</v>
          </cell>
          <cell r="V223" t="str">
            <v xml:space="preserve">群馬県高崎市浜川町590-23 </v>
          </cell>
          <cell r="W223" t="str">
            <v>代表取締役</v>
          </cell>
          <cell r="X223" t="str">
            <v>山岸　良一</v>
          </cell>
          <cell r="Y223" t="str">
            <v/>
          </cell>
          <cell r="Z223" t="str">
            <v/>
          </cell>
          <cell r="AA223" t="str">
            <v/>
          </cell>
          <cell r="AC223">
            <v>61500000</v>
          </cell>
          <cell r="AD223">
            <v>0.25</v>
          </cell>
          <cell r="AE223">
            <v>15375000</v>
          </cell>
          <cell r="AF223">
            <v>41122</v>
          </cell>
          <cell r="AG223">
            <v>41361</v>
          </cell>
          <cell r="AH223" t="str">
            <v/>
          </cell>
          <cell r="AI223">
            <v>117500000</v>
          </cell>
          <cell r="AJ223">
            <v>61500000</v>
          </cell>
          <cell r="AK223">
            <v>0.25</v>
          </cell>
          <cell r="AL223">
            <v>15375000</v>
          </cell>
          <cell r="AM223">
            <v>41089</v>
          </cell>
          <cell r="AN223">
            <v>41089</v>
          </cell>
          <cell r="AO223">
            <v>711</v>
          </cell>
          <cell r="AP223" t="str">
            <v/>
          </cell>
          <cell r="AQ223" t="str">
            <v/>
          </cell>
          <cell r="AR223" t="str">
            <v>米山</v>
          </cell>
          <cell r="AS223" t="str">
            <v>高本</v>
          </cell>
          <cell r="AT223">
            <v>41127</v>
          </cell>
          <cell r="AU223">
            <v>41128</v>
          </cell>
          <cell r="AV223">
            <v>41128</v>
          </cell>
          <cell r="AW223" t="str">
            <v/>
          </cell>
          <cell r="AX223" t="str">
            <v/>
          </cell>
          <cell r="AY223" t="str">
            <v>群馬県</v>
          </cell>
          <cell r="AZ223" t="str">
            <v>高崎市</v>
          </cell>
          <cell r="BA223" t="str">
            <v>剣崎町21番地</v>
          </cell>
          <cell r="BC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群馬県高崎市剣崎町21番地</v>
          </cell>
          <cell r="ET223" t="str">
            <v/>
          </cell>
          <cell r="EU223" t="str">
            <v/>
          </cell>
          <cell r="EV223" t="str">
            <v/>
          </cell>
          <cell r="EW223" t="str">
            <v/>
          </cell>
          <cell r="EX223" t="str">
            <v/>
          </cell>
          <cell r="EY223" t="str">
            <v>群馬県高崎市剣崎町21番地</v>
          </cell>
          <cell r="EZ223" t="str">
            <v>なし</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1 グリーンイノベーション／エネルギー産業</v>
          </cell>
          <cell r="I224" t="str">
            <v>エコカー又はその部品</v>
          </cell>
          <cell r="J224" t="str">
            <v>中小企業</v>
          </cell>
          <cell r="K224" t="str">
            <v>米山</v>
          </cell>
          <cell r="L224" t="str">
            <v>高本</v>
          </cell>
          <cell r="M224" t="str">
            <v>情通課</v>
          </cell>
          <cell r="N224" t="str">
            <v>東北</v>
          </cell>
          <cell r="O224" t="str">
            <v>株式会社ANOVA</v>
          </cell>
          <cell r="P224" t="str">
            <v>常務取締役</v>
          </cell>
          <cell r="Q224" t="str">
            <v>製造統括部　部長</v>
          </cell>
          <cell r="R224" t="str">
            <v>小林 誠</v>
          </cell>
          <cell r="S224" t="str">
            <v>0175-71-0336</v>
          </cell>
          <cell r="T224" t="str">
            <v>m_kobayashi@anova.jp</v>
          </cell>
          <cell r="U224">
            <v>393212</v>
          </cell>
          <cell r="V224" t="str">
            <v xml:space="preserve">青森県上北郡六ヶ所村大字尾駮字弥栄平115 番地4 </v>
          </cell>
          <cell r="W224" t="str">
            <v>代表取締役</v>
          </cell>
          <cell r="X224" t="str">
            <v>谷川 年行</v>
          </cell>
          <cell r="Y224" t="str">
            <v/>
          </cell>
          <cell r="Z224" t="str">
            <v/>
          </cell>
          <cell r="AA224" t="str">
            <v/>
          </cell>
          <cell r="AC224">
            <v>1235236000</v>
          </cell>
          <cell r="AD224">
            <v>0.25</v>
          </cell>
          <cell r="AE224">
            <v>308809000</v>
          </cell>
          <cell r="AF224" t="str">
            <v/>
          </cell>
          <cell r="AG224" t="str">
            <v/>
          </cell>
          <cell r="AH224" t="str">
            <v/>
          </cell>
          <cell r="AI224" t="str">
            <v/>
          </cell>
          <cell r="AJ224" t="str">
            <v/>
          </cell>
          <cell r="AK224">
            <v>0.25</v>
          </cell>
          <cell r="AL224" t="str">
            <v/>
          </cell>
          <cell r="AM224" t="str">
            <v/>
          </cell>
          <cell r="AN224">
            <v>41162</v>
          </cell>
          <cell r="AO224">
            <v>41204</v>
          </cell>
          <cell r="AP224" t="str">
            <v/>
          </cell>
          <cell r="AQ224" t="str">
            <v>（8/24）4億近く減額。交付決定9/20を目標にしている。</v>
          </cell>
          <cell r="AR224" t="str">
            <v/>
          </cell>
          <cell r="AS224" t="str">
            <v/>
          </cell>
          <cell r="AT224" t="str">
            <v/>
          </cell>
          <cell r="AU224" t="str">
            <v/>
          </cell>
          <cell r="AV224" t="str">
            <v/>
          </cell>
          <cell r="AW224" t="str">
            <v/>
          </cell>
          <cell r="AX224" t="str">
            <v/>
          </cell>
          <cell r="AY224" t="str">
            <v>青森県</v>
          </cell>
          <cell r="AZ224" t="str">
            <v>上北郡</v>
          </cell>
          <cell r="BA224" t="str">
            <v>六ヶ所村大字尾駮字弥栄平115番地4</v>
          </cell>
          <cell r="BC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青森県上北郡六ヶ所村大字尾駮字弥栄平115番地4</v>
          </cell>
          <cell r="ET224" t="str">
            <v/>
          </cell>
          <cell r="EU224" t="str">
            <v/>
          </cell>
          <cell r="EV224" t="str">
            <v/>
          </cell>
          <cell r="EW224" t="str">
            <v/>
          </cell>
          <cell r="EX224" t="str">
            <v/>
          </cell>
          <cell r="EY224" t="str">
            <v>青森県上北郡六ヶ所村大字尾駮字弥栄平115番地4</v>
          </cell>
          <cell r="EZ224" t="str">
            <v>なし</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1 電子機器の中核部品またはその材料</v>
          </cell>
          <cell r="I225" t="str">
            <v>その他の電子機器の中核部品・材料</v>
          </cell>
          <cell r="J225" t="str">
            <v>大企業</v>
          </cell>
          <cell r="K225" t="str">
            <v>梶野</v>
          </cell>
          <cell r="L225" t="str">
            <v>中間</v>
          </cell>
          <cell r="M225" t="str">
            <v>化学課</v>
          </cell>
          <cell r="N225" t="str">
            <v>中国</v>
          </cell>
          <cell r="O225" t="str">
            <v>宇部興産株式会社</v>
          </cell>
          <cell r="P225" t="str">
            <v>化学生産・技術本部　生産統括部</v>
          </cell>
          <cell r="Q225" t="str">
            <v>宇部ケミカル工場　工場管理グループ　管理チーム</v>
          </cell>
          <cell r="R225" t="str">
            <v>中司　真</v>
          </cell>
          <cell r="S225" t="str">
            <v>0836-31-2112</v>
          </cell>
          <cell r="T225" t="str">
            <v>29313u@ube-ind.co.jp</v>
          </cell>
          <cell r="U225">
            <v>7550067</v>
          </cell>
          <cell r="V225" t="str">
            <v xml:space="preserve">山口県宇部市大字小串1978-96 </v>
          </cell>
          <cell r="W225" t="str">
            <v>代表取締役社長</v>
          </cell>
          <cell r="X225" t="str">
            <v>竹下　道夫</v>
          </cell>
          <cell r="Y225" t="str">
            <v/>
          </cell>
          <cell r="Z225" t="str">
            <v/>
          </cell>
          <cell r="AA225" t="str">
            <v/>
          </cell>
          <cell r="AC225">
            <v>2859000000</v>
          </cell>
          <cell r="AD225">
            <v>0.16666666666666666</v>
          </cell>
          <cell r="AE225">
            <v>476500000</v>
          </cell>
          <cell r="AF225" t="str">
            <v/>
          </cell>
          <cell r="AG225" t="str">
            <v/>
          </cell>
          <cell r="AH225" t="str">
            <v/>
          </cell>
          <cell r="AI225" t="str">
            <v/>
          </cell>
          <cell r="AJ225" t="str">
            <v/>
          </cell>
          <cell r="AK225">
            <v>0.16666666666666666</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山口県</v>
          </cell>
          <cell r="AZ225" t="str">
            <v>宇部市</v>
          </cell>
          <cell r="BA225" t="str">
            <v>大字小串1978-96</v>
          </cell>
          <cell r="BC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山口県宇部市大字小串1978-96</v>
          </cell>
          <cell r="ET225" t="str">
            <v/>
          </cell>
          <cell r="EU225" t="str">
            <v/>
          </cell>
          <cell r="EV225" t="str">
            <v/>
          </cell>
          <cell r="EW225" t="str">
            <v/>
          </cell>
          <cell r="EX225" t="str">
            <v/>
          </cell>
          <cell r="EY225" t="str">
            <v>山口県宇部市大字小串1978-96</v>
          </cell>
          <cell r="EZ225" t="str">
            <v>なし</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2 自動車の中核部品またはその材料</v>
          </cell>
          <cell r="I226" t="str">
            <v>駆動系部品又はその材料</v>
          </cell>
          <cell r="J226" t="str">
            <v>大企業</v>
          </cell>
          <cell r="K226" t="str">
            <v>中間</v>
          </cell>
          <cell r="L226" t="str">
            <v>梶野</v>
          </cell>
          <cell r="M226" t="str">
            <v>非鉄課</v>
          </cell>
          <cell r="N226" t="str">
            <v>近畿</v>
          </cell>
          <cell r="O226" t="str">
            <v>信越化学工業株式会社</v>
          </cell>
          <cell r="P226" t="str">
            <v/>
          </cell>
          <cell r="Q226" t="str">
            <v>マグネット生産管理部長</v>
          </cell>
          <cell r="R226" t="str">
            <v>松本　福二</v>
          </cell>
          <cell r="S226" t="str">
            <v>0778-21-8171</v>
          </cell>
          <cell r="T226" t="str">
            <v>f.matsumoto@shinetsu.jp</v>
          </cell>
          <cell r="U226">
            <v>9150802</v>
          </cell>
          <cell r="V226" t="str">
            <v xml:space="preserve">福井県越前市北府2丁目1 - 5 </v>
          </cell>
          <cell r="W226" t="str">
            <v>代表取締役社長</v>
          </cell>
          <cell r="X226" t="str">
            <v>森　俊三</v>
          </cell>
          <cell r="Y226">
            <v>40969</v>
          </cell>
          <cell r="Z226">
            <v>41729</v>
          </cell>
          <cell r="AA226" t="str">
            <v/>
          </cell>
          <cell r="AC226">
            <v>560500000</v>
          </cell>
          <cell r="AD226">
            <v>0.25</v>
          </cell>
          <cell r="AE226">
            <v>140125000</v>
          </cell>
          <cell r="AF226">
            <v>40969</v>
          </cell>
          <cell r="AG226">
            <v>41729</v>
          </cell>
          <cell r="AH226" t="str">
            <v/>
          </cell>
          <cell r="AI226">
            <v>570000000</v>
          </cell>
          <cell r="AJ226">
            <v>560500000</v>
          </cell>
          <cell r="AK226">
            <v>0.25</v>
          </cell>
          <cell r="AL226">
            <v>140125000</v>
          </cell>
          <cell r="AM226">
            <v>40966</v>
          </cell>
          <cell r="AN226">
            <v>40968</v>
          </cell>
          <cell r="AO226">
            <v>40973</v>
          </cell>
          <cell r="AP226" t="str">
            <v>要</v>
          </cell>
          <cell r="AQ226" t="str">
            <v/>
          </cell>
          <cell r="AR226" t="str">
            <v>梶野</v>
          </cell>
          <cell r="AS226" t="str">
            <v>中間</v>
          </cell>
          <cell r="AT226">
            <v>40974</v>
          </cell>
          <cell r="AU226">
            <v>40975</v>
          </cell>
          <cell r="AV226">
            <v>40976</v>
          </cell>
          <cell r="AW226" t="str">
            <v/>
          </cell>
          <cell r="AX226" t="str">
            <v/>
          </cell>
          <cell r="AY226" t="str">
            <v>福井県</v>
          </cell>
          <cell r="AZ226" t="str">
            <v>越前市</v>
          </cell>
          <cell r="BA226" t="str">
            <v>北府2丁目1-5</v>
          </cell>
          <cell r="BC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福井県越前市北府2丁目1-5</v>
          </cell>
          <cell r="ET226" t="str">
            <v/>
          </cell>
          <cell r="EU226" t="str">
            <v/>
          </cell>
          <cell r="EV226" t="str">
            <v/>
          </cell>
          <cell r="EW226" t="str">
            <v/>
          </cell>
          <cell r="EX226" t="str">
            <v/>
          </cell>
          <cell r="EY226" t="str">
            <v>福井県越前市北府2丁目1-5</v>
          </cell>
          <cell r="EZ226" t="str">
            <v>なし</v>
          </cell>
        </row>
        <row r="227">
          <cell r="A227" t="str">
            <v>5910000</v>
          </cell>
          <cell r="B227">
            <v>591</v>
          </cell>
          <cell r="C227">
            <v>0</v>
          </cell>
          <cell r="D227" t="str">
            <v>A</v>
          </cell>
          <cell r="E227" t="str">
            <v>一次</v>
          </cell>
          <cell r="F227" t="str">
            <v>日本ゼオン株式会社</v>
          </cell>
          <cell r="G227" t="str">
            <v>光学フィルム製造事業</v>
          </cell>
          <cell r="H227" t="str">
            <v>1 電子機器の中核部品またはその材料</v>
          </cell>
          <cell r="I227" t="str">
            <v>液晶又はその材料</v>
          </cell>
          <cell r="J227" t="str">
            <v>大企業</v>
          </cell>
          <cell r="K227" t="str">
            <v>梶野</v>
          </cell>
          <cell r="L227" t="str">
            <v>中間</v>
          </cell>
          <cell r="M227" t="str">
            <v>化学課</v>
          </cell>
          <cell r="N227" t="str">
            <v>中部</v>
          </cell>
          <cell r="O227" t="str">
            <v>日本ゼオン株式会社</v>
          </cell>
          <cell r="P227" t="str">
            <v>高機能樹脂・部材事業部</v>
          </cell>
          <cell r="Q227" t="str">
            <v>事業戦略室長</v>
          </cell>
          <cell r="R227" t="str">
            <v>宮城　孝一</v>
          </cell>
          <cell r="S227" t="str">
            <v>03-3216-1793</v>
          </cell>
          <cell r="T227" t="str">
            <v>K.Miyagi@zeon.co.jp</v>
          </cell>
          <cell r="U227">
            <v>9330981</v>
          </cell>
          <cell r="V227" t="str">
            <v xml:space="preserve">富山県高岡市二上新４２２－１ </v>
          </cell>
          <cell r="W227" t="str">
            <v>代表取締役社長</v>
          </cell>
          <cell r="X227" t="str">
            <v>古河　直純</v>
          </cell>
          <cell r="Y227" t="str">
            <v/>
          </cell>
          <cell r="Z227" t="str">
            <v/>
          </cell>
          <cell r="AA227" t="str">
            <v/>
          </cell>
          <cell r="AC227">
            <v>5651878000</v>
          </cell>
          <cell r="AD227">
            <v>0.25</v>
          </cell>
          <cell r="AE227">
            <v>1412969500</v>
          </cell>
          <cell r="AF227" t="str">
            <v/>
          </cell>
          <cell r="AG227" t="str">
            <v/>
          </cell>
          <cell r="AH227" t="str">
            <v/>
          </cell>
          <cell r="AI227" t="str">
            <v/>
          </cell>
          <cell r="AJ227" t="str">
            <v/>
          </cell>
          <cell r="AK227">
            <v>0.25</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富山県</v>
          </cell>
          <cell r="AZ227" t="str">
            <v>氷見市</v>
          </cell>
          <cell r="BA227" t="str">
            <v>氷見市上田子80</v>
          </cell>
          <cell r="BC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富山県氷見市氷見市上田子80</v>
          </cell>
          <cell r="ET227" t="str">
            <v/>
          </cell>
          <cell r="EU227" t="str">
            <v/>
          </cell>
          <cell r="EV227" t="str">
            <v/>
          </cell>
          <cell r="EW227" t="str">
            <v/>
          </cell>
          <cell r="EX227" t="str">
            <v/>
          </cell>
          <cell r="EY227" t="str">
            <v>富山県氷見市氷見市上田子80</v>
          </cell>
          <cell r="EZ227" t="str">
            <v>なし</v>
          </cell>
        </row>
        <row r="228">
          <cell r="A228" t="str">
            <v>5910001</v>
          </cell>
          <cell r="B228">
            <v>591</v>
          </cell>
          <cell r="C228">
            <v>1</v>
          </cell>
          <cell r="D228" t="str">
            <v>A</v>
          </cell>
          <cell r="E228" t="str">
            <v>一次</v>
          </cell>
          <cell r="F228" t="str">
            <v>株式会社オプテス</v>
          </cell>
          <cell r="G228" t="str">
            <v>光学フィルム製造事業</v>
          </cell>
          <cell r="H228" t="str">
            <v>1 電子機器の中核部品またはその材料</v>
          </cell>
          <cell r="I228" t="str">
            <v>液晶又はその材料</v>
          </cell>
          <cell r="J228" t="str">
            <v>大企業</v>
          </cell>
          <cell r="K228" t="str">
            <v>梶野</v>
          </cell>
          <cell r="L228" t="str">
            <v>中間</v>
          </cell>
          <cell r="M228" t="str">
            <v>化学課</v>
          </cell>
          <cell r="N228" t="str">
            <v>中部</v>
          </cell>
          <cell r="O228" t="str">
            <v>株式会社オプテス</v>
          </cell>
          <cell r="P228" t="str">
            <v/>
          </cell>
          <cell r="Q228" t="str">
            <v>経理責任者</v>
          </cell>
          <cell r="R228" t="str">
            <v>末継</v>
          </cell>
          <cell r="S228" t="str">
            <v>0766-32-1590</v>
          </cell>
          <cell r="T228" t="str">
            <v>G.Suetugu@zeon.co.jp</v>
          </cell>
          <cell r="U228">
            <v>1000005</v>
          </cell>
          <cell r="V228" t="str">
            <v>東京都千代田区丸の内１－６－２ 新丸の内センタービル</v>
          </cell>
          <cell r="W228" t="str">
            <v>代表取締役</v>
          </cell>
          <cell r="X228" t="str">
            <v>植田　恒久</v>
          </cell>
          <cell r="Y228" t="str">
            <v/>
          </cell>
          <cell r="Z228" t="str">
            <v/>
          </cell>
          <cell r="AA228" t="str">
            <v/>
          </cell>
          <cell r="AC228">
            <v>5651878000</v>
          </cell>
          <cell r="AD228">
            <v>0.25</v>
          </cell>
          <cell r="AE228">
            <v>1412969500</v>
          </cell>
          <cell r="AF228" t="str">
            <v/>
          </cell>
          <cell r="AG228" t="str">
            <v/>
          </cell>
          <cell r="AH228" t="str">
            <v/>
          </cell>
          <cell r="AI228" t="str">
            <v/>
          </cell>
          <cell r="AJ228" t="str">
            <v/>
          </cell>
          <cell r="AK228">
            <v>0.25</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富山県</v>
          </cell>
          <cell r="AZ228" t="str">
            <v>氷見市</v>
          </cell>
          <cell r="BA228" t="str">
            <v>氷見市上田子80</v>
          </cell>
          <cell r="BC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富山県氷見市氷見市上田子80</v>
          </cell>
          <cell r="ET228" t="str">
            <v/>
          </cell>
          <cell r="EU228" t="str">
            <v/>
          </cell>
          <cell r="EV228" t="str">
            <v/>
          </cell>
          <cell r="EW228" t="str">
            <v/>
          </cell>
          <cell r="EX228" t="str">
            <v/>
          </cell>
          <cell r="EY228" t="str">
            <v>富山県氷見市氷見市上田子80</v>
          </cell>
          <cell r="EZ228" t="str">
            <v>なし</v>
          </cell>
        </row>
        <row r="229">
          <cell r="A229" t="str">
            <v>5950000</v>
          </cell>
          <cell r="B229">
            <v>595</v>
          </cell>
          <cell r="C229">
            <v>0</v>
          </cell>
          <cell r="D229" t="str">
            <v>A</v>
          </cell>
          <cell r="E229" t="str">
            <v>一次</v>
          </cell>
          <cell r="F229" t="str">
            <v>KYBキャダック株式会社</v>
          </cell>
          <cell r="G229" t="str">
            <v>新工場の建設</v>
          </cell>
          <cell r="H229" t="str">
            <v>6 その他</v>
          </cell>
          <cell r="I229" t="str">
            <v>建設機械等の部品</v>
          </cell>
          <cell r="J229" t="str">
            <v>大企業</v>
          </cell>
          <cell r="K229" t="str">
            <v>中田</v>
          </cell>
          <cell r="L229" t="str">
            <v>栗生澤</v>
          </cell>
          <cell r="M229" t="str">
            <v>産機課</v>
          </cell>
          <cell r="N229" t="str">
            <v>関東</v>
          </cell>
          <cell r="O229" t="str">
            <v>KYBキャダック株式会社</v>
          </cell>
          <cell r="P229" t="str">
            <v/>
          </cell>
          <cell r="Q229" t="str">
            <v>総務課長</v>
          </cell>
          <cell r="R229" t="str">
            <v>飯田　忠男</v>
          </cell>
          <cell r="S229" t="str">
            <v>0263-66-2150</v>
          </cell>
          <cell r="T229" t="str">
            <v>iida-tad@kybcadac.jp</v>
          </cell>
          <cell r="U229">
            <v>3997502</v>
          </cell>
          <cell r="V229" t="str">
            <v xml:space="preserve">長野県東筑摩郡筑北村東条1088番地 </v>
          </cell>
          <cell r="W229" t="str">
            <v>代表取締役</v>
          </cell>
          <cell r="X229" t="str">
            <v>伊藤　滋</v>
          </cell>
          <cell r="Y229" t="str">
            <v/>
          </cell>
          <cell r="Z229" t="str">
            <v/>
          </cell>
          <cell r="AA229" t="str">
            <v/>
          </cell>
          <cell r="AC229">
            <v>5914000000</v>
          </cell>
          <cell r="AD229">
            <v>0.25</v>
          </cell>
          <cell r="AE229">
            <v>1478500000</v>
          </cell>
          <cell r="AF229">
            <v>41018</v>
          </cell>
          <cell r="AG229">
            <v>42094</v>
          </cell>
          <cell r="AH229" t="str">
            <v>○</v>
          </cell>
          <cell r="AI229">
            <v>5914000000</v>
          </cell>
          <cell r="AJ229">
            <v>5914000000</v>
          </cell>
          <cell r="AK229">
            <v>0.25</v>
          </cell>
          <cell r="AL229">
            <v>1478500000</v>
          </cell>
          <cell r="AM229">
            <v>41018</v>
          </cell>
          <cell r="AN229">
            <v>41023</v>
          </cell>
          <cell r="AO229" t="str">
            <v/>
          </cell>
          <cell r="AP229" t="str">
            <v>不要</v>
          </cell>
          <cell r="AQ229" t="str">
            <v>・H26年3月末をオーバーする申請。→2012/4/3METI確認済。</v>
          </cell>
          <cell r="AR229" t="str">
            <v>栗生澤</v>
          </cell>
          <cell r="AS229" t="str">
            <v>中田</v>
          </cell>
          <cell r="AT229">
            <v>41043</v>
          </cell>
          <cell r="AU229">
            <v>41044</v>
          </cell>
          <cell r="AV229">
            <v>41044</v>
          </cell>
          <cell r="AW229" t="str">
            <v/>
          </cell>
          <cell r="AX229" t="str">
            <v/>
          </cell>
          <cell r="AY229" t="str">
            <v>長野県</v>
          </cell>
          <cell r="AZ229" t="str">
            <v>上田市</v>
          </cell>
          <cell r="BA229" t="str">
            <v>神の倉工業団地2号地</v>
          </cell>
          <cell r="BC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長野県上田市神の倉工業団地2号地</v>
          </cell>
          <cell r="ET229" t="str">
            <v/>
          </cell>
          <cell r="EU229" t="str">
            <v/>
          </cell>
          <cell r="EV229" t="str">
            <v/>
          </cell>
          <cell r="EW229" t="str">
            <v/>
          </cell>
          <cell r="EX229" t="str">
            <v/>
          </cell>
          <cell r="EY229" t="str">
            <v>長野県上田市神の倉工業団地2号地</v>
          </cell>
          <cell r="EZ229" t="str">
            <v>なし</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1 グリーンイノベーション／エネルギー産業</v>
          </cell>
          <cell r="I230" t="str">
            <v>太陽電池及び他の再生可能エネルギー</v>
          </cell>
          <cell r="J230" t="str">
            <v>中小企業</v>
          </cell>
          <cell r="K230" t="str">
            <v>米山</v>
          </cell>
          <cell r="L230" t="str">
            <v>高本</v>
          </cell>
          <cell r="M230" t="str">
            <v>情通課</v>
          </cell>
          <cell r="N230" t="str">
            <v>北海道</v>
          </cell>
          <cell r="O230" t="str">
            <v>スフェラーパワー株式会社</v>
          </cell>
          <cell r="P230" t="str">
            <v>恵庭事業所</v>
          </cell>
          <cell r="Q230" t="str">
            <v>副本部長</v>
          </cell>
          <cell r="R230" t="str">
            <v>稲川 郁夫</v>
          </cell>
          <cell r="S230" t="str">
            <v>0123-34-2100</v>
          </cell>
          <cell r="T230" t="str">
            <v>inagawa@kyosemi.co.jp
i.inagawa@sphelarpower.com</v>
          </cell>
          <cell r="U230">
            <v>611405</v>
          </cell>
          <cell r="V230" t="str">
            <v xml:space="preserve">北海道恵庭市戸磯385-31 </v>
          </cell>
          <cell r="W230" t="str">
            <v>代表取締役社長</v>
          </cell>
          <cell r="X230" t="str">
            <v>中田 仗祐</v>
          </cell>
          <cell r="Y230" t="str">
            <v>交付決定日</v>
          </cell>
          <cell r="Z230">
            <v>41729</v>
          </cell>
          <cell r="AA230" t="str">
            <v/>
          </cell>
          <cell r="AC230">
            <v>4844850000</v>
          </cell>
          <cell r="AD230">
            <v>0.25</v>
          </cell>
          <cell r="AE230">
            <v>1211212500</v>
          </cell>
          <cell r="AF230" t="str">
            <v>交付決定日</v>
          </cell>
          <cell r="AG230">
            <v>41729</v>
          </cell>
          <cell r="AH230" t="str">
            <v/>
          </cell>
          <cell r="AI230">
            <v>5194850000</v>
          </cell>
          <cell r="AJ230">
            <v>4844850000</v>
          </cell>
          <cell r="AK230">
            <v>0.25</v>
          </cell>
          <cell r="AL230">
            <v>1211212500</v>
          </cell>
          <cell r="AM230">
            <v>40974</v>
          </cell>
          <cell r="AN230">
            <v>40975</v>
          </cell>
          <cell r="AO230" t="str">
            <v/>
          </cell>
          <cell r="AP230" t="str">
            <v>不要</v>
          </cell>
          <cell r="AQ230" t="str">
            <v/>
          </cell>
          <cell r="AR230" t="str">
            <v>米山</v>
          </cell>
          <cell r="AS230" t="str">
            <v>高本</v>
          </cell>
          <cell r="AT230">
            <v>40980</v>
          </cell>
          <cell r="AU230">
            <v>40981</v>
          </cell>
          <cell r="AV230">
            <v>40983</v>
          </cell>
          <cell r="AW230" t="str">
            <v>・新設分割子会社への補助事業の敬称に伴い、補助事業者名が京セミ株式会社→スフェラーパワー株式会社に変更</v>
          </cell>
          <cell r="AX230" t="str">
            <v/>
          </cell>
          <cell r="AY230" t="str">
            <v>北海道</v>
          </cell>
          <cell r="AZ230" t="str">
            <v>恵庭市</v>
          </cell>
          <cell r="BA230" t="str">
            <v>戸磯385番地31</v>
          </cell>
          <cell r="BC230" t="str">
            <v/>
          </cell>
          <cell r="BQ230">
            <v>41050</v>
          </cell>
          <cell r="BR230" t="str">
            <v>・計画変更（等）承認申請書
・承継承認申請書</v>
          </cell>
          <cell r="BS230" t="str">
            <v>・新設分割会社への補助事業の承継</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北海道恵庭市戸磯385番地31</v>
          </cell>
          <cell r="ET230" t="str">
            <v/>
          </cell>
          <cell r="EU230" t="str">
            <v/>
          </cell>
          <cell r="EV230" t="str">
            <v/>
          </cell>
          <cell r="EW230" t="str">
            <v/>
          </cell>
          <cell r="EX230" t="str">
            <v/>
          </cell>
          <cell r="EY230" t="str">
            <v>北海道恵庭市戸磯385番地31</v>
          </cell>
          <cell r="EZ230" t="str">
            <v>（平成24年05月21日）・新設分割会社への補助事業の承継</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3 その他先端分野</v>
          </cell>
          <cell r="I231" t="str">
            <v>ファッション</v>
          </cell>
          <cell r="J231" t="str">
            <v>大企業</v>
          </cell>
          <cell r="K231" t="str">
            <v>宮田</v>
          </cell>
          <cell r="L231" t="str">
            <v>米山</v>
          </cell>
          <cell r="M231" t="str">
            <v>繊維課</v>
          </cell>
          <cell r="N231" t="str">
            <v>近畿</v>
          </cell>
          <cell r="O231" t="str">
            <v>株式会社島精機製作所</v>
          </cell>
          <cell r="P231" t="str">
            <v>総務人事部</v>
          </cell>
          <cell r="Q231" t="str">
            <v>部長代理</v>
          </cell>
          <cell r="R231" t="str">
            <v>今井 博文</v>
          </cell>
          <cell r="S231" t="str">
            <v>073-474-8208</v>
          </cell>
          <cell r="T231" t="str">
            <v>h.imai@shimaseiki.co.jp</v>
          </cell>
          <cell r="U231">
            <v>6410003</v>
          </cell>
          <cell r="V231" t="str">
            <v xml:space="preserve">和歌山県和歌山市坂田85番地 </v>
          </cell>
          <cell r="W231" t="str">
            <v>代表取締役社長</v>
          </cell>
          <cell r="X231" t="str">
            <v>島 正博</v>
          </cell>
          <cell r="Y231">
            <v>41044</v>
          </cell>
          <cell r="Z231">
            <v>41090</v>
          </cell>
          <cell r="AA231" t="str">
            <v/>
          </cell>
          <cell r="AC231">
            <v>181228000</v>
          </cell>
          <cell r="AD231">
            <v>0.16666666666666666</v>
          </cell>
          <cell r="AE231">
            <v>30204666</v>
          </cell>
          <cell r="AF231">
            <v>41177</v>
          </cell>
          <cell r="AG231">
            <v>41729</v>
          </cell>
          <cell r="AH231" t="str">
            <v/>
          </cell>
          <cell r="AI231">
            <v>168600042</v>
          </cell>
          <cell r="AJ231">
            <v>168600042</v>
          </cell>
          <cell r="AK231">
            <v>0.16666666666666666</v>
          </cell>
          <cell r="AL231">
            <v>28100005</v>
          </cell>
          <cell r="AM231">
            <v>41166</v>
          </cell>
          <cell r="AN231">
            <v>40984</v>
          </cell>
          <cell r="AO231">
            <v>41173</v>
          </cell>
          <cell r="AP231" t="str">
            <v>不要</v>
          </cell>
          <cell r="AQ231" t="str">
            <v>・応募時点からの減額については見積もりの精査の結果であることを確認済。
・交付決定日は9月25日で合意済み</v>
          </cell>
          <cell r="AR231" t="str">
            <v>宮田</v>
          </cell>
          <cell r="AS231" t="str">
            <v>米山</v>
          </cell>
          <cell r="AT231">
            <v>41184</v>
          </cell>
          <cell r="AU231">
            <v>41177</v>
          </cell>
          <cell r="AV231">
            <v>41194</v>
          </cell>
          <cell r="AW231" t="str">
            <v/>
          </cell>
          <cell r="AX231" t="str">
            <v/>
          </cell>
          <cell r="AY231" t="str">
            <v>和歌山県</v>
          </cell>
          <cell r="AZ231" t="str">
            <v>和歌山市</v>
          </cell>
          <cell r="BA231" t="str">
            <v>坂田85番地</v>
          </cell>
          <cell r="BC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和歌山県和歌山市坂田85番地</v>
          </cell>
          <cell r="ET231" t="str">
            <v/>
          </cell>
          <cell r="EU231" t="str">
            <v/>
          </cell>
          <cell r="EV231" t="str">
            <v/>
          </cell>
          <cell r="EW231" t="str">
            <v/>
          </cell>
          <cell r="EX231" t="str">
            <v/>
          </cell>
          <cell r="EY231" t="str">
            <v>和歌山県和歌山市坂田85番地</v>
          </cell>
          <cell r="EZ231" t="str">
            <v>なし</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5 機能性化学品</v>
          </cell>
          <cell r="I232" t="str">
            <v>その他の機能性化学品</v>
          </cell>
          <cell r="J232" t="str">
            <v>中小企業</v>
          </cell>
          <cell r="K232" t="str">
            <v>栗生澤</v>
          </cell>
          <cell r="L232" t="str">
            <v>宮田</v>
          </cell>
          <cell r="M232" t="str">
            <v>化学課</v>
          </cell>
          <cell r="N232" t="str">
            <v>関東</v>
          </cell>
          <cell r="O232" t="str">
            <v>株式会社 青木科学研究所</v>
          </cell>
          <cell r="P232" t="str">
            <v>プロジェクト本部</v>
          </cell>
          <cell r="Q232" t="str">
            <v>本部長付</v>
          </cell>
          <cell r="R232" t="str">
            <v>大平　博文</v>
          </cell>
          <cell r="S232" t="str">
            <v>03-3403-4301</v>
          </cell>
          <cell r="T232" t="str">
            <v>hohira@lubrolene.co.jp</v>
          </cell>
          <cell r="U232">
            <v>1066118</v>
          </cell>
          <cell r="V232" t="str">
            <v>東京都港区六本木6-10-1 六本木ヒルズ森タワー18階</v>
          </cell>
          <cell r="W232" t="str">
            <v>代表取締役</v>
          </cell>
          <cell r="X232" t="str">
            <v>青木　久治</v>
          </cell>
          <cell r="Y232">
            <v>41000</v>
          </cell>
          <cell r="Z232">
            <v>41364</v>
          </cell>
          <cell r="AA232" t="str">
            <v/>
          </cell>
          <cell r="AC232">
            <v>26150000</v>
          </cell>
          <cell r="AD232">
            <v>0.25</v>
          </cell>
          <cell r="AE232">
            <v>6537500</v>
          </cell>
          <cell r="AF232">
            <v>41000</v>
          </cell>
          <cell r="AG232">
            <v>41364</v>
          </cell>
          <cell r="AH232" t="str">
            <v/>
          </cell>
          <cell r="AI232">
            <v>37650000</v>
          </cell>
          <cell r="AJ232">
            <v>26150000</v>
          </cell>
          <cell r="AK232">
            <v>0.25</v>
          </cell>
          <cell r="AL232">
            <v>6537500</v>
          </cell>
          <cell r="AM232">
            <v>40955</v>
          </cell>
          <cell r="AN232">
            <v>40955</v>
          </cell>
          <cell r="AO232">
            <v>40957</v>
          </cell>
          <cell r="AP232" t="str">
            <v>不要</v>
          </cell>
          <cell r="AQ232" t="str">
            <v/>
          </cell>
          <cell r="AR232" t="str">
            <v>宮田</v>
          </cell>
          <cell r="AS232" t="str">
            <v>栗生澤</v>
          </cell>
          <cell r="AT232">
            <v>40963</v>
          </cell>
          <cell r="AU232">
            <v>40966</v>
          </cell>
          <cell r="AV232">
            <v>40969</v>
          </cell>
          <cell r="AW232" t="str">
            <v/>
          </cell>
          <cell r="AX232" t="str">
            <v/>
          </cell>
          <cell r="AY232" t="str">
            <v>埼玉県</v>
          </cell>
          <cell r="AZ232" t="str">
            <v>児玉郡</v>
          </cell>
          <cell r="BA232" t="str">
            <v>美里町白石620</v>
          </cell>
          <cell r="BC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埼玉県児玉郡美里町白石620</v>
          </cell>
          <cell r="ET232" t="str">
            <v/>
          </cell>
          <cell r="EU232" t="str">
            <v/>
          </cell>
          <cell r="EV232" t="str">
            <v/>
          </cell>
          <cell r="EW232" t="str">
            <v/>
          </cell>
          <cell r="EX232" t="str">
            <v/>
          </cell>
          <cell r="EY232" t="str">
            <v>埼玉県児玉郡美里町白石620</v>
          </cell>
          <cell r="EZ232" t="str">
            <v>なし</v>
          </cell>
        </row>
        <row r="233">
          <cell r="A233" t="str">
            <v>6110000</v>
          </cell>
          <cell r="B233">
            <v>611</v>
          </cell>
          <cell r="C233">
            <v>0</v>
          </cell>
          <cell r="D233" t="str">
            <v>A</v>
          </cell>
          <cell r="E233" t="str">
            <v>一次</v>
          </cell>
          <cell r="F233" t="str">
            <v>曙ブレーキ工業株式会社</v>
          </cell>
          <cell r="G233" t="str">
            <v>次世代生産設備立上げ</v>
          </cell>
          <cell r="H233" t="str">
            <v>2 自動車の中核部品またはその材料</v>
          </cell>
          <cell r="I233" t="str">
            <v>駆動系部品又はその材料</v>
          </cell>
          <cell r="J233" t="str">
            <v>大企業</v>
          </cell>
          <cell r="K233" t="str">
            <v>中間</v>
          </cell>
          <cell r="L233" t="str">
            <v>梶野</v>
          </cell>
          <cell r="M233" t="str">
            <v>自動車課</v>
          </cell>
          <cell r="N233" t="str">
            <v/>
          </cell>
          <cell r="O233" t="str">
            <v>曙ブレーキ工業株式会社</v>
          </cell>
          <cell r="P233" t="str">
            <v>総務部総務課</v>
          </cell>
          <cell r="Q233" t="str">
            <v>課長 兼 ファシリティマネジメントリーダー</v>
          </cell>
          <cell r="R233" t="str">
            <v>小貫　賢次</v>
          </cell>
          <cell r="S233" t="str">
            <v>048-560-1500</v>
          </cell>
          <cell r="T233" t="str">
            <v>konuki@akebono-brake.com</v>
          </cell>
          <cell r="U233">
            <v>3390001</v>
          </cell>
          <cell r="V233" t="str">
            <v xml:space="preserve">埼玉県さいたま市岩槻区大字鹿室1190 </v>
          </cell>
          <cell r="W233" t="str">
            <v>代表取締役 会長兼社長</v>
          </cell>
          <cell r="X233" t="str">
            <v>信元　久隆</v>
          </cell>
          <cell r="Y233">
            <v>40940</v>
          </cell>
          <cell r="Z233">
            <v>41729</v>
          </cell>
          <cell r="AA233" t="str">
            <v/>
          </cell>
          <cell r="AC233">
            <v>10057146000</v>
          </cell>
          <cell r="AD233">
            <v>0.16666666666666666</v>
          </cell>
          <cell r="AE233">
            <v>1676191000</v>
          </cell>
          <cell r="AF233">
            <v>40940</v>
          </cell>
          <cell r="AG233">
            <v>41729</v>
          </cell>
          <cell r="AH233" t="str">
            <v/>
          </cell>
          <cell r="AI233">
            <v>10057146000</v>
          </cell>
          <cell r="AJ233">
            <v>10057146000</v>
          </cell>
          <cell r="AK233">
            <v>0.16666666666666666</v>
          </cell>
          <cell r="AL233">
            <v>1676191000</v>
          </cell>
          <cell r="AM233">
            <v>40956</v>
          </cell>
          <cell r="AN233">
            <v>40962</v>
          </cell>
          <cell r="AO233">
            <v>40970</v>
          </cell>
          <cell r="AP233" t="str">
            <v>不要</v>
          </cell>
          <cell r="AQ233" t="str">
            <v/>
          </cell>
          <cell r="AR233" t="str">
            <v>中間</v>
          </cell>
          <cell r="AS233" t="str">
            <v>中間</v>
          </cell>
          <cell r="AT233">
            <v>40976</v>
          </cell>
          <cell r="AU233">
            <v>40977</v>
          </cell>
          <cell r="AV233">
            <v>40983</v>
          </cell>
          <cell r="AW233" t="str">
            <v/>
          </cell>
          <cell r="AX233" t="str">
            <v/>
          </cell>
          <cell r="AY233" t="str">
            <v>埼玉県</v>
          </cell>
          <cell r="AZ233" t="str">
            <v>羽生市</v>
          </cell>
          <cell r="BA233" t="str">
            <v>東5-4-71</v>
          </cell>
          <cell r="BB233" t="str">
            <v>山形県</v>
          </cell>
          <cell r="BC233" t="str">
            <v>寒河江市</v>
          </cell>
          <cell r="BD233" t="str">
            <v>中央工業団地161-3</v>
          </cell>
          <cell r="BE233" t="str">
            <v>埼玉県</v>
          </cell>
          <cell r="BF233" t="str">
            <v>さいたま市</v>
          </cell>
          <cell r="BG233" t="str">
            <v>岩槻区大字鹿室1190</v>
          </cell>
          <cell r="BH233" t="str">
            <v>岡山県</v>
          </cell>
          <cell r="BI233" t="str">
            <v>総社市</v>
          </cell>
          <cell r="BJ233" t="str">
            <v>久代1966-8</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埼玉県羽生市東5-4-71</v>
          </cell>
          <cell r="ET233" t="str">
            <v>山形県寒河江市中央工業団地161-3</v>
          </cell>
          <cell r="EU233" t="str">
            <v>埼玉県さいたま市岩槻区大字鹿室1190</v>
          </cell>
          <cell r="EV233" t="str">
            <v>岡山県総社市久代1966-8</v>
          </cell>
          <cell r="EW233" t="str">
            <v/>
          </cell>
          <cell r="EX233" t="str">
            <v/>
          </cell>
          <cell r="EY233" t="str">
            <v>埼玉県羽生市東5-4-71
山形県寒河江市中央工業団地161-3
埼玉県さいたま市岩槻区大字鹿室1190
岡山県総社市久代1966-8</v>
          </cell>
          <cell r="EZ233" t="str">
            <v>なし</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2 自動車の中核部品またはその材料</v>
          </cell>
          <cell r="I234" t="str">
            <v>駆動系部品又はその材料</v>
          </cell>
          <cell r="J234" t="str">
            <v>大企業</v>
          </cell>
          <cell r="K234" t="str">
            <v>中間</v>
          </cell>
          <cell r="L234" t="str">
            <v>梶野</v>
          </cell>
          <cell r="M234" t="str">
            <v>自動車課</v>
          </cell>
          <cell r="N234" t="str">
            <v/>
          </cell>
          <cell r="O234" t="str">
            <v>曙ブレーキ山形製造株式会社</v>
          </cell>
          <cell r="P234" t="str">
            <v/>
          </cell>
          <cell r="Q234" t="str">
            <v>代表取締役 社長</v>
          </cell>
          <cell r="R234" t="str">
            <v>黒羽　七郎</v>
          </cell>
          <cell r="S234" t="str">
            <v>0237-83-1111</v>
          </cell>
          <cell r="T234" t="str">
            <v/>
          </cell>
          <cell r="U234">
            <v>9910061</v>
          </cell>
          <cell r="V234" t="str">
            <v xml:space="preserve">山形県寒河江市中央団地161-3 </v>
          </cell>
          <cell r="W234" t="str">
            <v>代表取締役 社長</v>
          </cell>
          <cell r="X234" t="str">
            <v>黒羽　七郎</v>
          </cell>
          <cell r="Y234">
            <v>40940</v>
          </cell>
          <cell r="Z234">
            <v>41729</v>
          </cell>
          <cell r="AA234" t="str">
            <v/>
          </cell>
          <cell r="AC234">
            <v>10057146000</v>
          </cell>
          <cell r="AD234">
            <v>0.16666666666666666</v>
          </cell>
          <cell r="AE234">
            <v>1676191000</v>
          </cell>
          <cell r="AF234">
            <v>40940</v>
          </cell>
          <cell r="AG234">
            <v>41729</v>
          </cell>
          <cell r="AH234" t="str">
            <v/>
          </cell>
          <cell r="AI234">
            <v>10057146000</v>
          </cell>
          <cell r="AJ234">
            <v>10057146000</v>
          </cell>
          <cell r="AK234">
            <v>0.16666666666666666</v>
          </cell>
          <cell r="AL234">
            <v>1676191000</v>
          </cell>
          <cell r="AM234">
            <v>40956</v>
          </cell>
          <cell r="AN234">
            <v>40962</v>
          </cell>
          <cell r="AO234">
            <v>40970</v>
          </cell>
          <cell r="AP234" t="str">
            <v>不要</v>
          </cell>
          <cell r="AQ234" t="str">
            <v/>
          </cell>
          <cell r="AR234" t="str">
            <v>中間</v>
          </cell>
          <cell r="AS234" t="str">
            <v>中間</v>
          </cell>
          <cell r="AT234">
            <v>40976</v>
          </cell>
          <cell r="AU234">
            <v>40977</v>
          </cell>
          <cell r="AV234">
            <v>40983</v>
          </cell>
          <cell r="AW234" t="str">
            <v/>
          </cell>
          <cell r="AX234" t="str">
            <v/>
          </cell>
          <cell r="AY234" t="str">
            <v>埼玉県</v>
          </cell>
          <cell r="AZ234" t="str">
            <v>羽生市</v>
          </cell>
          <cell r="BA234" t="str">
            <v>東5-4-71</v>
          </cell>
          <cell r="BB234" t="str">
            <v>山形県</v>
          </cell>
          <cell r="BC234" t="str">
            <v>寒河江市</v>
          </cell>
          <cell r="BD234" t="str">
            <v>中央工業団地161-3</v>
          </cell>
          <cell r="BE234" t="str">
            <v>埼玉県</v>
          </cell>
          <cell r="BF234" t="str">
            <v>さいたま市</v>
          </cell>
          <cell r="BG234" t="str">
            <v>岩槻区大字鹿室1190</v>
          </cell>
          <cell r="BH234" t="str">
            <v>岡山県</v>
          </cell>
          <cell r="BI234" t="str">
            <v>総社市</v>
          </cell>
          <cell r="BJ234" t="str">
            <v>久代1966-8</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埼玉県羽生市東5-4-71</v>
          </cell>
          <cell r="ET234" t="str">
            <v>山形県寒河江市中央工業団地161-3</v>
          </cell>
          <cell r="EU234" t="str">
            <v>埼玉県さいたま市岩槻区大字鹿室1190</v>
          </cell>
          <cell r="EV234" t="str">
            <v>岡山県総社市久代1966-8</v>
          </cell>
          <cell r="EW234" t="str">
            <v/>
          </cell>
          <cell r="EX234" t="str">
            <v/>
          </cell>
          <cell r="EY234" t="str">
            <v>埼玉県羽生市東5-4-71
山形県寒河江市中央工業団地161-3
埼玉県さいたま市岩槻区大字鹿室1190
岡山県総社市久代1966-8</v>
          </cell>
          <cell r="EZ234" t="str">
            <v>なし</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2 自動車の中核部品またはその材料</v>
          </cell>
          <cell r="I235" t="str">
            <v>駆動系部品又はその材料</v>
          </cell>
          <cell r="J235" t="str">
            <v>大企業</v>
          </cell>
          <cell r="K235" t="str">
            <v>中間</v>
          </cell>
          <cell r="L235" t="str">
            <v>梶野</v>
          </cell>
          <cell r="M235" t="str">
            <v>自動車課</v>
          </cell>
          <cell r="N235" t="str">
            <v/>
          </cell>
          <cell r="O235" t="str">
            <v>曙ブレーキ岩槻製造株式会社</v>
          </cell>
          <cell r="P235" t="str">
            <v/>
          </cell>
          <cell r="Q235" t="str">
            <v>代表取締役 社長</v>
          </cell>
          <cell r="R235" t="str">
            <v>金子　正志</v>
          </cell>
          <cell r="S235" t="str">
            <v>048-794-4111</v>
          </cell>
          <cell r="T235" t="str">
            <v/>
          </cell>
          <cell r="U235">
            <v>7101201</v>
          </cell>
          <cell r="V235" t="str">
            <v xml:space="preserve">岡山県総社市久代1966-8 </v>
          </cell>
          <cell r="W235" t="str">
            <v>代表取締役 社長</v>
          </cell>
          <cell r="X235" t="str">
            <v>金子　正志</v>
          </cell>
          <cell r="Y235">
            <v>40940</v>
          </cell>
          <cell r="Z235">
            <v>41729</v>
          </cell>
          <cell r="AA235" t="str">
            <v/>
          </cell>
          <cell r="AC235">
            <v>10057146000</v>
          </cell>
          <cell r="AD235">
            <v>0.16666666666666666</v>
          </cell>
          <cell r="AE235">
            <v>1676191000</v>
          </cell>
          <cell r="AF235">
            <v>40940</v>
          </cell>
          <cell r="AG235">
            <v>41729</v>
          </cell>
          <cell r="AH235" t="str">
            <v/>
          </cell>
          <cell r="AI235">
            <v>10057146000</v>
          </cell>
          <cell r="AJ235">
            <v>10057146000</v>
          </cell>
          <cell r="AK235">
            <v>0.16666666666666666</v>
          </cell>
          <cell r="AL235">
            <v>1676191000</v>
          </cell>
          <cell r="AM235">
            <v>40956</v>
          </cell>
          <cell r="AN235">
            <v>40962</v>
          </cell>
          <cell r="AO235">
            <v>40970</v>
          </cell>
          <cell r="AP235" t="str">
            <v>不要</v>
          </cell>
          <cell r="AQ235" t="str">
            <v/>
          </cell>
          <cell r="AR235" t="str">
            <v>中間</v>
          </cell>
          <cell r="AS235" t="str">
            <v>中間</v>
          </cell>
          <cell r="AT235">
            <v>40976</v>
          </cell>
          <cell r="AU235">
            <v>40977</v>
          </cell>
          <cell r="AV235">
            <v>40983</v>
          </cell>
          <cell r="AW235" t="str">
            <v/>
          </cell>
          <cell r="AX235" t="str">
            <v/>
          </cell>
          <cell r="AY235" t="str">
            <v>埼玉県</v>
          </cell>
          <cell r="AZ235" t="str">
            <v>羽生市</v>
          </cell>
          <cell r="BA235" t="str">
            <v>東5-4-71</v>
          </cell>
          <cell r="BB235" t="str">
            <v>山形県</v>
          </cell>
          <cell r="BC235" t="str">
            <v>寒河江市</v>
          </cell>
          <cell r="BD235" t="str">
            <v>中央工業団地161-3</v>
          </cell>
          <cell r="BE235" t="str">
            <v>埼玉県</v>
          </cell>
          <cell r="BF235" t="str">
            <v>さいたま市</v>
          </cell>
          <cell r="BG235" t="str">
            <v>岩槻区大字鹿室1190</v>
          </cell>
          <cell r="BH235" t="str">
            <v>岡山県</v>
          </cell>
          <cell r="BI235" t="str">
            <v>総社市</v>
          </cell>
          <cell r="BJ235" t="str">
            <v>久代1966-8</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埼玉県羽生市東5-4-71</v>
          </cell>
          <cell r="ET235" t="str">
            <v>山形県寒河江市中央工業団地161-3</v>
          </cell>
          <cell r="EU235" t="str">
            <v>埼玉県さいたま市岩槻区大字鹿室1190</v>
          </cell>
          <cell r="EV235" t="str">
            <v>岡山県総社市久代1966-8</v>
          </cell>
          <cell r="EW235" t="str">
            <v/>
          </cell>
          <cell r="EX235" t="str">
            <v/>
          </cell>
          <cell r="EY235" t="str">
            <v>埼玉県羽生市東5-4-71
山形県寒河江市中央工業団地161-3
埼玉県さいたま市岩槻区大字鹿室1190
岡山県総社市久代1966-8</v>
          </cell>
          <cell r="EZ235" t="str">
            <v>なし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2 自動車の中核部品またはその材料</v>
          </cell>
          <cell r="I236" t="str">
            <v>駆動系部品又はその材料</v>
          </cell>
          <cell r="J236" t="str">
            <v>大企業</v>
          </cell>
          <cell r="K236" t="str">
            <v>中間</v>
          </cell>
          <cell r="L236" t="str">
            <v>梶野</v>
          </cell>
          <cell r="M236" t="str">
            <v>自動車課</v>
          </cell>
          <cell r="N236" t="str">
            <v/>
          </cell>
          <cell r="O236" t="str">
            <v>曙ブレーキ山陽製造株式会社</v>
          </cell>
          <cell r="P236" t="str">
            <v/>
          </cell>
          <cell r="Q236" t="str">
            <v>代表取締役 社長</v>
          </cell>
          <cell r="R236" t="str">
            <v>河原　光祥</v>
          </cell>
          <cell r="S236" t="str">
            <v>0866-96-2111</v>
          </cell>
          <cell r="T236" t="str">
            <v/>
          </cell>
          <cell r="U236">
            <v>3480052</v>
          </cell>
          <cell r="V236" t="str">
            <v xml:space="preserve">埼玉県羽生市東５ － ４ － ７ １ </v>
          </cell>
          <cell r="W236" t="str">
            <v>代表取締役 社長</v>
          </cell>
          <cell r="X236" t="str">
            <v>河原　光祥</v>
          </cell>
          <cell r="Y236">
            <v>40940</v>
          </cell>
          <cell r="Z236">
            <v>41729</v>
          </cell>
          <cell r="AA236" t="str">
            <v/>
          </cell>
          <cell r="AC236">
            <v>10057146000</v>
          </cell>
          <cell r="AD236">
            <v>0.16666666666666666</v>
          </cell>
          <cell r="AE236">
            <v>1676191000</v>
          </cell>
          <cell r="AF236">
            <v>40940</v>
          </cell>
          <cell r="AG236">
            <v>41729</v>
          </cell>
          <cell r="AH236" t="str">
            <v/>
          </cell>
          <cell r="AI236">
            <v>10057146000</v>
          </cell>
          <cell r="AJ236">
            <v>10057146000</v>
          </cell>
          <cell r="AK236">
            <v>0.16666666666666666</v>
          </cell>
          <cell r="AL236">
            <v>1676191000</v>
          </cell>
          <cell r="AM236">
            <v>40956</v>
          </cell>
          <cell r="AN236">
            <v>40962</v>
          </cell>
          <cell r="AO236">
            <v>40970</v>
          </cell>
          <cell r="AP236" t="str">
            <v>不要</v>
          </cell>
          <cell r="AQ236" t="str">
            <v/>
          </cell>
          <cell r="AR236" t="str">
            <v>中間</v>
          </cell>
          <cell r="AS236" t="str">
            <v>中間</v>
          </cell>
          <cell r="AT236">
            <v>40976</v>
          </cell>
          <cell r="AU236">
            <v>40977</v>
          </cell>
          <cell r="AV236">
            <v>40983</v>
          </cell>
          <cell r="AW236" t="str">
            <v/>
          </cell>
          <cell r="AX236" t="str">
            <v/>
          </cell>
          <cell r="AY236" t="str">
            <v>埼玉県</v>
          </cell>
          <cell r="AZ236" t="str">
            <v>羽生市</v>
          </cell>
          <cell r="BA236" t="str">
            <v>東5-4-71</v>
          </cell>
          <cell r="BB236" t="str">
            <v>山形県</v>
          </cell>
          <cell r="BC236" t="str">
            <v>寒河江市</v>
          </cell>
          <cell r="BD236" t="str">
            <v>中央工業団地161-3</v>
          </cell>
          <cell r="BE236" t="str">
            <v>埼玉県</v>
          </cell>
          <cell r="BF236" t="str">
            <v>さいたま市</v>
          </cell>
          <cell r="BG236" t="str">
            <v>岩槻区大字鹿室1190</v>
          </cell>
          <cell r="BH236" t="str">
            <v>岡山県</v>
          </cell>
          <cell r="BI236" t="str">
            <v>総社市</v>
          </cell>
          <cell r="BJ236" t="str">
            <v>久代1966-8</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埼玉県羽生市東5-4-71</v>
          </cell>
          <cell r="ET236" t="str">
            <v>山形県寒河江市中央工業団地161-3</v>
          </cell>
          <cell r="EU236" t="str">
            <v>埼玉県さいたま市岩槻区大字鹿室1190</v>
          </cell>
          <cell r="EV236" t="str">
            <v>岡山県総社市久代1966-8</v>
          </cell>
          <cell r="EW236" t="str">
            <v/>
          </cell>
          <cell r="EX236" t="str">
            <v/>
          </cell>
          <cell r="EY236" t="str">
            <v>埼玉県羽生市東5-4-71
山形県寒河江市中央工業団地161-3
埼玉県さいたま市岩槻区大字鹿室1190
岡山県総社市久代1966-8</v>
          </cell>
          <cell r="EZ236" t="str">
            <v>なし</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航空・宇宙産業の中核部品又はその材料</v>
          </cell>
          <cell r="I237" t="str">
            <v>ジェットエンジンの部品・材料 の製造</v>
          </cell>
          <cell r="J237" t="str">
            <v>中小企業</v>
          </cell>
          <cell r="K237" t="str">
            <v>中田</v>
          </cell>
          <cell r="L237" t="str">
            <v>宮田</v>
          </cell>
          <cell r="M237" t="str">
            <v/>
          </cell>
          <cell r="N237" t="str">
            <v>近畿</v>
          </cell>
          <cell r="O237" t="str">
            <v>川崎重工業株式会社</v>
          </cell>
          <cell r="P237" t="str">
            <v>ガスタービンビジネスセンター</v>
          </cell>
          <cell r="Q237" t="str">
            <v>管理部管理課　基幹職</v>
          </cell>
          <cell r="R237" t="str">
            <v>山本　英史</v>
          </cell>
          <cell r="S237" t="str">
            <v>078-921-1570</v>
          </cell>
          <cell r="T237" t="str">
            <v>yamamoto_hide@khi.co.jp</v>
          </cell>
          <cell r="U237">
            <v>6530832</v>
          </cell>
          <cell r="V237" t="str">
            <v xml:space="preserve">神戸市長田区御船通4丁目1番地 </v>
          </cell>
          <cell r="W237" t="str">
            <v>代表取締役</v>
          </cell>
          <cell r="X237" t="str">
            <v>長谷川 聰</v>
          </cell>
          <cell r="Y237" t="str">
            <v/>
          </cell>
          <cell r="Z237" t="str">
            <v/>
          </cell>
          <cell r="AA237" t="str">
            <v/>
          </cell>
          <cell r="AC237">
            <v>4662000000</v>
          </cell>
          <cell r="AD237">
            <v>0.66666666666666663</v>
          </cell>
          <cell r="AE237">
            <v>3108000000</v>
          </cell>
          <cell r="AF237">
            <v>41000</v>
          </cell>
          <cell r="AG237">
            <v>41729</v>
          </cell>
          <cell r="AH237" t="str">
            <v/>
          </cell>
          <cell r="AI237">
            <v>6724062000</v>
          </cell>
          <cell r="AJ237">
            <v>4662000000</v>
          </cell>
          <cell r="AK237">
            <v>0.66666666666666663</v>
          </cell>
          <cell r="AL237">
            <v>3107999999</v>
          </cell>
          <cell r="AM237">
            <v>40990</v>
          </cell>
          <cell r="AN237">
            <v>40991</v>
          </cell>
          <cell r="AO237">
            <v>41120</v>
          </cell>
          <cell r="AP237" t="str">
            <v>不要</v>
          </cell>
          <cell r="AQ237" t="str">
            <v/>
          </cell>
          <cell r="AR237" t="str">
            <v>中田</v>
          </cell>
          <cell r="AS237" t="str">
            <v>宮田</v>
          </cell>
          <cell r="AT237">
            <v>41054</v>
          </cell>
          <cell r="AU237">
            <v>41044</v>
          </cell>
          <cell r="AV237">
            <v>41061</v>
          </cell>
          <cell r="AW237" t="str">
            <v/>
          </cell>
          <cell r="AX237" t="str">
            <v/>
          </cell>
          <cell r="AY237" t="str">
            <v>兵庫県</v>
          </cell>
          <cell r="AZ237" t="str">
            <v>神戸市</v>
          </cell>
          <cell r="BA237" t="str">
            <v>西区見津が丘5丁目3-1</v>
          </cell>
          <cell r="BB237" t="str">
            <v>兵庫県</v>
          </cell>
          <cell r="BC237" t="str">
            <v>淡路市</v>
          </cell>
          <cell r="BD237" t="str">
            <v>郡家97番地1</v>
          </cell>
          <cell r="BE237" t="str">
            <v>兵庫県</v>
          </cell>
          <cell r="BF237" t="str">
            <v>神戸市</v>
          </cell>
          <cell r="BG237" t="str">
            <v>西区室谷2丁目11-3</v>
          </cell>
          <cell r="BH237" t="str">
            <v>兵庫県</v>
          </cell>
          <cell r="BI237" t="str">
            <v>神戸市</v>
          </cell>
          <cell r="BJ237" t="str">
            <v xml:space="preserve">西区伊川谷町字潤和762-5 </v>
          </cell>
          <cell r="BK237" t="str">
            <v>兵庫県</v>
          </cell>
          <cell r="BL237" t="str">
            <v>明石市</v>
          </cell>
          <cell r="BN237" t="str">
            <v>兵庫県</v>
          </cell>
          <cell r="BO237" t="str">
            <v>神戸市</v>
          </cell>
          <cell r="BP237" t="str">
            <v>西区</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兵庫県神戸市西区見津が丘5丁目3-1</v>
          </cell>
          <cell r="ET237" t="str">
            <v>兵庫県淡路市郡家97番地1</v>
          </cell>
          <cell r="EU237" t="str">
            <v>兵庫県神戸市西区室谷2丁目11-3</v>
          </cell>
          <cell r="EV237" t="str">
            <v xml:space="preserve">兵庫県神戸市西区伊川谷町字潤和762-5 </v>
          </cell>
          <cell r="EW237" t="str">
            <v>兵庫県明石市</v>
          </cell>
          <cell r="EX237" t="str">
            <v>兵庫県神戸市西区</v>
          </cell>
          <cell r="EY237" t="str">
            <v>兵庫県神戸市西区見津が丘5丁目3-1
兵庫県淡路市郡家97番地1
兵庫県神戸市西区室谷2丁目11-3
兵庫県神戸市西区伊川谷町字潤和762-5 
兵庫県明石市
兵庫県神戸市西区</v>
          </cell>
          <cell r="EZ237" t="str">
            <v>なし</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航空・宇宙産業の中核部品又はその材料</v>
          </cell>
          <cell r="I238" t="str">
            <v>ジェットエンジンの部品・材料 の製造</v>
          </cell>
          <cell r="J238" t="str">
            <v>中小企業</v>
          </cell>
          <cell r="K238" t="str">
            <v>中田</v>
          </cell>
          <cell r="L238" t="str">
            <v>宮田</v>
          </cell>
          <cell r="M238" t="str">
            <v/>
          </cell>
          <cell r="N238" t="str">
            <v>近畿</v>
          </cell>
          <cell r="O238" t="str">
            <v>上村航機株式会社</v>
          </cell>
          <cell r="P238" t="str">
            <v/>
          </cell>
          <cell r="Q238" t="str">
            <v>企画室長</v>
          </cell>
          <cell r="R238" t="str">
            <v>白川　滋</v>
          </cell>
          <cell r="S238" t="str">
            <v>079-454-6250</v>
          </cell>
          <cell r="T238" t="str">
            <v>shirakawa_s@uk-kk.co.jp</v>
          </cell>
          <cell r="U238">
            <v>6730014</v>
          </cell>
          <cell r="V238" t="str">
            <v xml:space="preserve">兵庫県明石市川崎町1番1号 </v>
          </cell>
          <cell r="W238" t="str">
            <v>代表取締役社長</v>
          </cell>
          <cell r="X238" t="str">
            <v>上村　秀剛</v>
          </cell>
          <cell r="Y238" t="str">
            <v/>
          </cell>
          <cell r="Z238" t="str">
            <v/>
          </cell>
          <cell r="AA238" t="str">
            <v/>
          </cell>
          <cell r="AC238">
            <v>4662000000</v>
          </cell>
          <cell r="AD238">
            <v>0.66666666666666663</v>
          </cell>
          <cell r="AE238">
            <v>3108000000</v>
          </cell>
          <cell r="AF238">
            <v>41000</v>
          </cell>
          <cell r="AG238">
            <v>41729</v>
          </cell>
          <cell r="AH238" t="str">
            <v/>
          </cell>
          <cell r="AI238">
            <v>6724062000</v>
          </cell>
          <cell r="AJ238">
            <v>4662000000</v>
          </cell>
          <cell r="AK238">
            <v>0.66666666666666663</v>
          </cell>
          <cell r="AL238">
            <v>3107999999</v>
          </cell>
          <cell r="AM238">
            <v>40990</v>
          </cell>
          <cell r="AN238">
            <v>40991</v>
          </cell>
          <cell r="AO238">
            <v>41120</v>
          </cell>
          <cell r="AP238" t="str">
            <v>不要</v>
          </cell>
          <cell r="AQ238" t="str">
            <v/>
          </cell>
          <cell r="AR238" t="str">
            <v>中田</v>
          </cell>
          <cell r="AS238" t="str">
            <v>宮田</v>
          </cell>
          <cell r="AT238">
            <v>41054</v>
          </cell>
          <cell r="AU238">
            <v>41044</v>
          </cell>
          <cell r="AV238">
            <v>41061</v>
          </cell>
          <cell r="AW238" t="str">
            <v/>
          </cell>
          <cell r="AX238" t="str">
            <v/>
          </cell>
          <cell r="AY238" t="str">
            <v>兵庫県</v>
          </cell>
          <cell r="AZ238" t="str">
            <v>神戸市</v>
          </cell>
          <cell r="BA238" t="str">
            <v>西区見津が丘5丁目3-1</v>
          </cell>
          <cell r="BB238" t="str">
            <v>兵庫県</v>
          </cell>
          <cell r="BC238" t="str">
            <v>淡路市</v>
          </cell>
          <cell r="BD238" t="str">
            <v>郡家97番地1</v>
          </cell>
          <cell r="BE238" t="str">
            <v>兵庫県</v>
          </cell>
          <cell r="BF238" t="str">
            <v>神戸市</v>
          </cell>
          <cell r="BG238" t="str">
            <v>西区室谷2丁目11-3</v>
          </cell>
          <cell r="BH238" t="str">
            <v>兵庫県</v>
          </cell>
          <cell r="BI238" t="str">
            <v>神戸市</v>
          </cell>
          <cell r="BJ238" t="str">
            <v xml:space="preserve">西区伊川谷町字潤和762-5 </v>
          </cell>
          <cell r="BK238" t="str">
            <v>兵庫県</v>
          </cell>
          <cell r="BL238" t="str">
            <v>明石市</v>
          </cell>
          <cell r="BN238" t="str">
            <v>兵庫県</v>
          </cell>
          <cell r="BO238" t="str">
            <v>神戸市</v>
          </cell>
          <cell r="BP238" t="str">
            <v>西区</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兵庫県神戸市西区見津が丘5丁目3-1</v>
          </cell>
          <cell r="ET238" t="str">
            <v>兵庫県淡路市郡家97番地1</v>
          </cell>
          <cell r="EU238" t="str">
            <v>兵庫県神戸市西区室谷2丁目11-3</v>
          </cell>
          <cell r="EV238" t="str">
            <v xml:space="preserve">兵庫県神戸市西区伊川谷町字潤和762-5 </v>
          </cell>
          <cell r="EW238" t="str">
            <v>兵庫県明石市</v>
          </cell>
          <cell r="EX238" t="str">
            <v>兵庫県神戸市西区</v>
          </cell>
          <cell r="EY238" t="str">
            <v>兵庫県神戸市西区見津が丘5丁目3-1
兵庫県淡路市郡家97番地1
兵庫県神戸市西区室谷2丁目11-3
兵庫県神戸市西区伊川谷町字潤和762-5 
兵庫県明石市
兵庫県神戸市西区</v>
          </cell>
          <cell r="EZ238" t="str">
            <v>なし</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航空・宇宙産業の中核部品又はその材料</v>
          </cell>
          <cell r="I239" t="str">
            <v>ジェットエンジンの部品・材料 の製造</v>
          </cell>
          <cell r="J239" t="str">
            <v>中小企業</v>
          </cell>
          <cell r="K239" t="str">
            <v>中田</v>
          </cell>
          <cell r="L239" t="str">
            <v>宮田</v>
          </cell>
          <cell r="M239" t="str">
            <v/>
          </cell>
          <cell r="N239" t="str">
            <v>近畿</v>
          </cell>
          <cell r="O239" t="str">
            <v>株式会社日本エアテック</v>
          </cell>
          <cell r="P239" t="str">
            <v>管理部</v>
          </cell>
          <cell r="Q239" t="str">
            <v>総務企画課</v>
          </cell>
          <cell r="R239" t="str">
            <v>林　正</v>
          </cell>
          <cell r="S239" t="str">
            <v>078-936-6714</v>
          </cell>
          <cell r="T239" t="str">
            <v>hayashi_t@j-airtec.co.jp</v>
          </cell>
          <cell r="U239">
            <v>6730037</v>
          </cell>
          <cell r="V239" t="str">
            <v xml:space="preserve">兵庫県明石市貴崎5丁目10番37号 </v>
          </cell>
          <cell r="W239" t="str">
            <v>代表取締役</v>
          </cell>
          <cell r="X239" t="str">
            <v>大山　修</v>
          </cell>
          <cell r="Y239" t="str">
            <v/>
          </cell>
          <cell r="Z239" t="str">
            <v/>
          </cell>
          <cell r="AA239" t="str">
            <v/>
          </cell>
          <cell r="AC239">
            <v>4662000000</v>
          </cell>
          <cell r="AD239">
            <v>0.66666666666666663</v>
          </cell>
          <cell r="AE239">
            <v>3108000000</v>
          </cell>
          <cell r="AF239">
            <v>41000</v>
          </cell>
          <cell r="AG239">
            <v>41729</v>
          </cell>
          <cell r="AH239" t="str">
            <v/>
          </cell>
          <cell r="AI239">
            <v>6724062000</v>
          </cell>
          <cell r="AJ239">
            <v>4662000000</v>
          </cell>
          <cell r="AK239">
            <v>0.66666666666666663</v>
          </cell>
          <cell r="AL239">
            <v>3107999999</v>
          </cell>
          <cell r="AM239">
            <v>40990</v>
          </cell>
          <cell r="AN239">
            <v>40991</v>
          </cell>
          <cell r="AO239">
            <v>41120</v>
          </cell>
          <cell r="AP239" t="str">
            <v>不要</v>
          </cell>
          <cell r="AQ239" t="str">
            <v/>
          </cell>
          <cell r="AR239" t="str">
            <v>中田</v>
          </cell>
          <cell r="AS239" t="str">
            <v>宮田</v>
          </cell>
          <cell r="AT239">
            <v>41054</v>
          </cell>
          <cell r="AU239">
            <v>41044</v>
          </cell>
          <cell r="AV239">
            <v>41061</v>
          </cell>
          <cell r="AW239" t="str">
            <v/>
          </cell>
          <cell r="AX239" t="str">
            <v/>
          </cell>
          <cell r="AY239" t="str">
            <v>兵庫県</v>
          </cell>
          <cell r="AZ239" t="str">
            <v>神戸市</v>
          </cell>
          <cell r="BA239" t="str">
            <v>西区見津が丘5丁目3-1</v>
          </cell>
          <cell r="BB239" t="str">
            <v>兵庫県</v>
          </cell>
          <cell r="BC239" t="str">
            <v>淡路市</v>
          </cell>
          <cell r="BD239" t="str">
            <v>郡家97番地1</v>
          </cell>
          <cell r="BE239" t="str">
            <v>兵庫県</v>
          </cell>
          <cell r="BF239" t="str">
            <v>神戸市</v>
          </cell>
          <cell r="BG239" t="str">
            <v>西区室谷2丁目11-3</v>
          </cell>
          <cell r="BH239" t="str">
            <v>兵庫県</v>
          </cell>
          <cell r="BI239" t="str">
            <v>神戸市</v>
          </cell>
          <cell r="BJ239" t="str">
            <v xml:space="preserve">西区伊川谷町字潤和762-5 </v>
          </cell>
          <cell r="BK239" t="str">
            <v>兵庫県</v>
          </cell>
          <cell r="BL239" t="str">
            <v>明石市</v>
          </cell>
          <cell r="BN239" t="str">
            <v>兵庫県</v>
          </cell>
          <cell r="BO239" t="str">
            <v>神戸市</v>
          </cell>
          <cell r="BP239" t="str">
            <v>西区</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兵庫県神戸市西区見津が丘5丁目3-1</v>
          </cell>
          <cell r="ET239" t="str">
            <v>兵庫県淡路市郡家97番地1</v>
          </cell>
          <cell r="EU239" t="str">
            <v>兵庫県神戸市西区室谷2丁目11-3</v>
          </cell>
          <cell r="EV239" t="str">
            <v xml:space="preserve">兵庫県神戸市西区伊川谷町字潤和762-5 </v>
          </cell>
          <cell r="EW239" t="str">
            <v>兵庫県明石市</v>
          </cell>
          <cell r="EX239" t="str">
            <v>兵庫県神戸市西区</v>
          </cell>
          <cell r="EY239" t="str">
            <v>兵庫県神戸市西区見津が丘5丁目3-1
兵庫県淡路市郡家97番地1
兵庫県神戸市西区室谷2丁目11-3
兵庫県神戸市西区伊川谷町字潤和762-5 
兵庫県明石市
兵庫県神戸市西区</v>
          </cell>
          <cell r="EZ239" t="str">
            <v>なし</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航空・宇宙産業の中核部品又はその材料</v>
          </cell>
          <cell r="I240" t="str">
            <v>ジェットエンジンの部品・材料 の製造</v>
          </cell>
          <cell r="J240" t="str">
            <v>中小企業</v>
          </cell>
          <cell r="K240" t="str">
            <v>中田</v>
          </cell>
          <cell r="L240" t="str">
            <v>宮田</v>
          </cell>
          <cell r="M240" t="str">
            <v/>
          </cell>
          <cell r="N240" t="str">
            <v>近畿</v>
          </cell>
          <cell r="O240" t="str">
            <v>ミツ精機株式会社</v>
          </cell>
          <cell r="P240" t="str">
            <v/>
          </cell>
          <cell r="Q240" t="str">
            <v>総務課長</v>
          </cell>
          <cell r="R240" t="str">
            <v>鳥谷　正義</v>
          </cell>
          <cell r="S240" t="str">
            <v>0799-85-1133</v>
          </cell>
          <cell r="T240" t="str">
            <v>toritani@mitsu.co.jp</v>
          </cell>
          <cell r="U240">
            <v>6740063</v>
          </cell>
          <cell r="V240" t="str">
            <v xml:space="preserve">兵庫県明石市大久保町八木497-1 </v>
          </cell>
          <cell r="W240" t="str">
            <v>代表取締役</v>
          </cell>
          <cell r="X240" t="str">
            <v>三津　千久磨</v>
          </cell>
          <cell r="Y240" t="str">
            <v/>
          </cell>
          <cell r="Z240" t="str">
            <v/>
          </cell>
          <cell r="AA240" t="str">
            <v/>
          </cell>
          <cell r="AC240">
            <v>4662000000</v>
          </cell>
          <cell r="AD240">
            <v>0.66666666666666663</v>
          </cell>
          <cell r="AE240">
            <v>3108000000</v>
          </cell>
          <cell r="AF240">
            <v>41000</v>
          </cell>
          <cell r="AG240">
            <v>41729</v>
          </cell>
          <cell r="AH240" t="str">
            <v/>
          </cell>
          <cell r="AI240">
            <v>6724062000</v>
          </cell>
          <cell r="AJ240">
            <v>4662000000</v>
          </cell>
          <cell r="AK240">
            <v>0.66666666666666663</v>
          </cell>
          <cell r="AL240">
            <v>3107999999</v>
          </cell>
          <cell r="AM240">
            <v>40990</v>
          </cell>
          <cell r="AN240">
            <v>40991</v>
          </cell>
          <cell r="AO240">
            <v>41120</v>
          </cell>
          <cell r="AP240" t="str">
            <v>不要</v>
          </cell>
          <cell r="AQ240" t="str">
            <v/>
          </cell>
          <cell r="AR240" t="str">
            <v>中田</v>
          </cell>
          <cell r="AS240" t="str">
            <v>宮田</v>
          </cell>
          <cell r="AT240">
            <v>41054</v>
          </cell>
          <cell r="AU240">
            <v>41044</v>
          </cell>
          <cell r="AV240">
            <v>41061</v>
          </cell>
          <cell r="AW240" t="str">
            <v/>
          </cell>
          <cell r="AX240" t="str">
            <v/>
          </cell>
          <cell r="AY240" t="str">
            <v>兵庫県</v>
          </cell>
          <cell r="AZ240" t="str">
            <v>神戸市</v>
          </cell>
          <cell r="BA240" t="str">
            <v>西区見津が丘5丁目3-1</v>
          </cell>
          <cell r="BB240" t="str">
            <v>兵庫県</v>
          </cell>
          <cell r="BC240" t="str">
            <v>淡路市</v>
          </cell>
          <cell r="BD240" t="str">
            <v>郡家97番地1</v>
          </cell>
          <cell r="BE240" t="str">
            <v>兵庫県</v>
          </cell>
          <cell r="BF240" t="str">
            <v>神戸市</v>
          </cell>
          <cell r="BG240" t="str">
            <v>西区室谷2丁目11-3</v>
          </cell>
          <cell r="BH240" t="str">
            <v>兵庫県</v>
          </cell>
          <cell r="BI240" t="str">
            <v>神戸市</v>
          </cell>
          <cell r="BJ240" t="str">
            <v xml:space="preserve">西区伊川谷町字潤和762-5 </v>
          </cell>
          <cell r="BK240" t="str">
            <v>兵庫県</v>
          </cell>
          <cell r="BL240" t="str">
            <v>明石市</v>
          </cell>
          <cell r="BN240" t="str">
            <v>兵庫県</v>
          </cell>
          <cell r="BO240" t="str">
            <v>神戸市</v>
          </cell>
          <cell r="BP240" t="str">
            <v>西区</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兵庫県神戸市西区見津が丘5丁目3-1</v>
          </cell>
          <cell r="ET240" t="str">
            <v>兵庫県淡路市郡家97番地1</v>
          </cell>
          <cell r="EU240" t="str">
            <v>兵庫県神戸市西区室谷2丁目11-3</v>
          </cell>
          <cell r="EV240" t="str">
            <v xml:space="preserve">兵庫県神戸市西区伊川谷町字潤和762-5 </v>
          </cell>
          <cell r="EW240" t="str">
            <v>兵庫県明石市</v>
          </cell>
          <cell r="EX240" t="str">
            <v>兵庫県神戸市西区</v>
          </cell>
          <cell r="EY240" t="str">
            <v>兵庫県神戸市西区見津が丘5丁目3-1
兵庫県淡路市郡家97番地1
兵庫県神戸市西区室谷2丁目11-3
兵庫県神戸市西区伊川谷町字潤和762-5 
兵庫県明石市
兵庫県神戸市西区</v>
          </cell>
          <cell r="EZ240" t="str">
            <v>なし</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航空・宇宙産業の中核部品又はその材料</v>
          </cell>
          <cell r="I241" t="str">
            <v>ジェットエンジンの部品・材料 の製造</v>
          </cell>
          <cell r="J241" t="str">
            <v>中小企業</v>
          </cell>
          <cell r="K241" t="str">
            <v>中田</v>
          </cell>
          <cell r="L241" t="str">
            <v>宮田</v>
          </cell>
          <cell r="M241" t="str">
            <v/>
          </cell>
          <cell r="N241" t="str">
            <v>近畿</v>
          </cell>
          <cell r="O241" t="str">
            <v>株式会社中谷鉄工所</v>
          </cell>
          <cell r="P241" t="str">
            <v/>
          </cell>
          <cell r="Q241" t="str">
            <v>代表取締役</v>
          </cell>
          <cell r="R241" t="str">
            <v>中谷　嘉郎</v>
          </cell>
          <cell r="S241" t="str">
            <v>078-974-3685</v>
          </cell>
          <cell r="T241" t="str">
            <v>nakatec@pure.ne.jp</v>
          </cell>
          <cell r="U241">
            <v>6561522</v>
          </cell>
          <cell r="V241" t="str">
            <v xml:space="preserve">兵庫県淡路市下河合301番地 </v>
          </cell>
          <cell r="W241" t="str">
            <v>代表取締役</v>
          </cell>
          <cell r="X241" t="str">
            <v>中谷　嘉郎</v>
          </cell>
          <cell r="Y241" t="str">
            <v/>
          </cell>
          <cell r="Z241" t="str">
            <v/>
          </cell>
          <cell r="AA241" t="str">
            <v/>
          </cell>
          <cell r="AC241">
            <v>4662000000</v>
          </cell>
          <cell r="AD241">
            <v>0.66666666666666663</v>
          </cell>
          <cell r="AE241">
            <v>3108000000</v>
          </cell>
          <cell r="AF241">
            <v>41000</v>
          </cell>
          <cell r="AG241">
            <v>41729</v>
          </cell>
          <cell r="AH241" t="str">
            <v/>
          </cell>
          <cell r="AI241">
            <v>6724062000</v>
          </cell>
          <cell r="AJ241">
            <v>4662000000</v>
          </cell>
          <cell r="AK241">
            <v>0.66666666666666663</v>
          </cell>
          <cell r="AL241">
            <v>3107999999</v>
          </cell>
          <cell r="AM241">
            <v>40990</v>
          </cell>
          <cell r="AN241">
            <v>40991</v>
          </cell>
          <cell r="AO241">
            <v>41120</v>
          </cell>
          <cell r="AP241" t="str">
            <v>不要</v>
          </cell>
          <cell r="AQ241" t="str">
            <v/>
          </cell>
          <cell r="AR241" t="str">
            <v>中田</v>
          </cell>
          <cell r="AS241" t="str">
            <v>宮田</v>
          </cell>
          <cell r="AT241">
            <v>41054</v>
          </cell>
          <cell r="AU241">
            <v>41044</v>
          </cell>
          <cell r="AV241">
            <v>41061</v>
          </cell>
          <cell r="AW241" t="str">
            <v/>
          </cell>
          <cell r="AX241" t="str">
            <v/>
          </cell>
          <cell r="AY241" t="str">
            <v>兵庫県</v>
          </cell>
          <cell r="AZ241" t="str">
            <v>神戸市</v>
          </cell>
          <cell r="BA241" t="str">
            <v>西区見津が丘5丁目3-1</v>
          </cell>
          <cell r="BB241" t="str">
            <v>兵庫県</v>
          </cell>
          <cell r="BC241" t="str">
            <v>淡路市</v>
          </cell>
          <cell r="BD241" t="str">
            <v>郡家97番地1</v>
          </cell>
          <cell r="BE241" t="str">
            <v>兵庫県</v>
          </cell>
          <cell r="BF241" t="str">
            <v>神戸市</v>
          </cell>
          <cell r="BG241" t="str">
            <v>西区室谷2丁目11-3</v>
          </cell>
          <cell r="BH241" t="str">
            <v>兵庫県</v>
          </cell>
          <cell r="BI241" t="str">
            <v>神戸市</v>
          </cell>
          <cell r="BJ241" t="str">
            <v xml:space="preserve">西区伊川谷町字潤和762-5 </v>
          </cell>
          <cell r="BK241" t="str">
            <v>兵庫県</v>
          </cell>
          <cell r="BL241" t="str">
            <v>明石市</v>
          </cell>
          <cell r="BN241" t="str">
            <v>兵庫県</v>
          </cell>
          <cell r="BO241" t="str">
            <v>神戸市</v>
          </cell>
          <cell r="BP241" t="str">
            <v>西区</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兵庫県神戸市西区見津が丘5丁目3-1</v>
          </cell>
          <cell r="ET241" t="str">
            <v>兵庫県淡路市郡家97番地1</v>
          </cell>
          <cell r="EU241" t="str">
            <v>兵庫県神戸市西区室谷2丁目11-3</v>
          </cell>
          <cell r="EV241" t="str">
            <v xml:space="preserve">兵庫県神戸市西区伊川谷町字潤和762-5 </v>
          </cell>
          <cell r="EW241" t="str">
            <v>兵庫県明石市</v>
          </cell>
          <cell r="EX241" t="str">
            <v>兵庫県神戸市西区</v>
          </cell>
          <cell r="EY241" t="str">
            <v>兵庫県神戸市西区見津が丘5丁目3-1
兵庫県淡路市郡家97番地1
兵庫県神戸市西区室谷2丁目11-3
兵庫県神戸市西区伊川谷町字潤和762-5 
兵庫県明石市
兵庫県神戸市西区</v>
          </cell>
          <cell r="EZ241" t="str">
            <v>なし</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3 航空・宇宙産業の中核部品またはその材料</v>
          </cell>
          <cell r="I242" t="str">
            <v>ジェットエンジンの部品・材料</v>
          </cell>
          <cell r="J242" t="str">
            <v>大企業</v>
          </cell>
          <cell r="K242" t="str">
            <v>栗生澤</v>
          </cell>
          <cell r="L242" t="str">
            <v>中田</v>
          </cell>
          <cell r="M242" t="str">
            <v>武器課</v>
          </cell>
          <cell r="N242" t="str">
            <v>近畿</v>
          </cell>
          <cell r="O242" t="str">
            <v>川崎重工業株式会社</v>
          </cell>
          <cell r="P242" t="str">
            <v>ガスタービンビジネスセンター管理部管理課</v>
          </cell>
          <cell r="Q242" t="str">
            <v>基幹職</v>
          </cell>
          <cell r="R242" t="str">
            <v>山本　英史</v>
          </cell>
          <cell r="S242" t="str">
            <v>078-921-1570</v>
          </cell>
          <cell r="T242" t="str">
            <v>yamamoto_hide@khi.co.jp</v>
          </cell>
          <cell r="U242">
            <v>6500044</v>
          </cell>
          <cell r="V242" t="str">
            <v xml:space="preserve">神戸市中央区東川崎町3丁目1番1号 </v>
          </cell>
          <cell r="W242" t="str">
            <v>代表取締役</v>
          </cell>
          <cell r="X242" t="str">
            <v>長谷川　聰</v>
          </cell>
          <cell r="Y242" t="str">
            <v/>
          </cell>
          <cell r="Z242" t="str">
            <v/>
          </cell>
          <cell r="AA242" t="str">
            <v/>
          </cell>
          <cell r="AC242">
            <v>7150000000</v>
          </cell>
          <cell r="AD242">
            <v>0.16666666666666666</v>
          </cell>
          <cell r="AE242">
            <v>1191666666</v>
          </cell>
          <cell r="AF242">
            <v>40909</v>
          </cell>
          <cell r="AG242">
            <v>42094</v>
          </cell>
          <cell r="AH242" t="str">
            <v>○</v>
          </cell>
          <cell r="AI242">
            <v>9789200000</v>
          </cell>
          <cell r="AJ242">
            <v>7150000000</v>
          </cell>
          <cell r="AK242">
            <v>0.16666666666666666</v>
          </cell>
          <cell r="AL242">
            <v>1191666666</v>
          </cell>
          <cell r="AM242">
            <v>40990</v>
          </cell>
          <cell r="AN242">
            <v>40991</v>
          </cell>
          <cell r="AO242" t="str">
            <v>○</v>
          </cell>
          <cell r="AP242" t="str">
            <v>不要</v>
          </cell>
          <cell r="AQ242" t="str">
            <v>H26年3月末をオーバーする申請。長期となる理由書も受領済み。（2012/5/15METI確認済）</v>
          </cell>
          <cell r="AR242" t="str">
            <v>栗生澤</v>
          </cell>
          <cell r="AS242" t="str">
            <v>中田</v>
          </cell>
          <cell r="AT242">
            <v>41054</v>
          </cell>
          <cell r="AU242">
            <v>41044</v>
          </cell>
          <cell r="AV242">
            <v>41061</v>
          </cell>
          <cell r="AW242" t="str">
            <v/>
          </cell>
          <cell r="AX242" t="str">
            <v/>
          </cell>
          <cell r="AY242" t="str">
            <v>兵庫県</v>
          </cell>
          <cell r="AZ242" t="str">
            <v>明石市</v>
          </cell>
          <cell r="BA242" t="str">
            <v>川崎町1番1号</v>
          </cell>
          <cell r="BB242" t="str">
            <v>兵庫県</v>
          </cell>
          <cell r="BC242" t="str">
            <v>神戸市</v>
          </cell>
          <cell r="BD242" t="str">
            <v>西区高塚台2丁目8-1</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兵庫県明石市川崎町1番1号</v>
          </cell>
          <cell r="ET242" t="str">
            <v>兵庫県神戸市西区高塚台2丁目8-1</v>
          </cell>
          <cell r="EU242" t="str">
            <v/>
          </cell>
          <cell r="EV242" t="str">
            <v/>
          </cell>
          <cell r="EW242" t="str">
            <v/>
          </cell>
          <cell r="EX242" t="str">
            <v/>
          </cell>
          <cell r="EY242" t="str">
            <v>兵庫県明石市川崎町1番1号
兵庫県神戸市西区高塚台2丁目8-1</v>
          </cell>
          <cell r="EZ242" t="str">
            <v>なし</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2 ライフイノベーション</v>
          </cell>
          <cell r="I243" t="str">
            <v>その他バイオ製品</v>
          </cell>
          <cell r="J243" t="str">
            <v>中小企業</v>
          </cell>
          <cell r="K243" t="str">
            <v>宮田</v>
          </cell>
          <cell r="L243" t="str">
            <v>米山</v>
          </cell>
          <cell r="M243" t="str">
            <v/>
          </cell>
          <cell r="N243" t="str">
            <v>近畿</v>
          </cell>
          <cell r="O243" t="str">
            <v>コスメディ製薬株式会社</v>
          </cell>
          <cell r="P243" t="str">
            <v/>
          </cell>
          <cell r="Q243" t="str">
            <v>代表取締役</v>
          </cell>
          <cell r="R243" t="str">
            <v>神山　文男</v>
          </cell>
          <cell r="S243" t="str">
            <v>075-950-1510</v>
          </cell>
          <cell r="T243" t="str">
            <v>kamiyama@cosmed-pharm.co.jp</v>
          </cell>
          <cell r="U243">
            <v>6018014</v>
          </cell>
          <cell r="V243" t="str">
            <v xml:space="preserve">京都府京都市南区東九条河西町32 </v>
          </cell>
          <cell r="W243" t="str">
            <v>代表取締役</v>
          </cell>
          <cell r="X243" t="str">
            <v>神山　文男</v>
          </cell>
          <cell r="Y243">
            <v>40969</v>
          </cell>
          <cell r="Z243">
            <v>41364</v>
          </cell>
          <cell r="AA243" t="str">
            <v/>
          </cell>
          <cell r="AC243">
            <v>116600000</v>
          </cell>
          <cell r="AD243">
            <v>0.25</v>
          </cell>
          <cell r="AE243">
            <v>29150000</v>
          </cell>
          <cell r="AF243">
            <v>40969</v>
          </cell>
          <cell r="AG243">
            <v>41364</v>
          </cell>
          <cell r="AH243" t="str">
            <v/>
          </cell>
          <cell r="AI243">
            <v>125900000</v>
          </cell>
          <cell r="AJ243">
            <v>112400000</v>
          </cell>
          <cell r="AK243">
            <v>0.25</v>
          </cell>
          <cell r="AL243">
            <v>28100000</v>
          </cell>
          <cell r="AM243">
            <v>40962</v>
          </cell>
          <cell r="AN243">
            <v>40959</v>
          </cell>
          <cell r="AO243">
            <v>40966</v>
          </cell>
          <cell r="AP243" t="str">
            <v>不要</v>
          </cell>
          <cell r="AQ243" t="str">
            <v/>
          </cell>
          <cell r="AR243" t="str">
            <v>宮田</v>
          </cell>
          <cell r="AS243" t="str">
            <v>米山</v>
          </cell>
          <cell r="AT243">
            <v>40966</v>
          </cell>
          <cell r="AU243">
            <v>40967</v>
          </cell>
          <cell r="AV243">
            <v>40969</v>
          </cell>
          <cell r="AW243" t="str">
            <v/>
          </cell>
          <cell r="AX243" t="str">
            <v/>
          </cell>
          <cell r="AY243" t="str">
            <v>京都府</v>
          </cell>
          <cell r="AZ243" t="str">
            <v>京都市</v>
          </cell>
          <cell r="BA243" t="str">
            <v>南区東九条河西町32番地</v>
          </cell>
          <cell r="BC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京都府京都市南区東九条河西町32番地</v>
          </cell>
          <cell r="ET243" t="str">
            <v/>
          </cell>
          <cell r="EU243" t="str">
            <v/>
          </cell>
          <cell r="EV243" t="str">
            <v/>
          </cell>
          <cell r="EW243" t="str">
            <v/>
          </cell>
          <cell r="EX243" t="str">
            <v/>
          </cell>
          <cell r="EY243" t="str">
            <v>京都府京都市南区東九条河西町32番地</v>
          </cell>
          <cell r="EZ243" t="str">
            <v>なし</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1 グリーンイノベーション／エネルギー産業</v>
          </cell>
          <cell r="I244" t="str">
            <v>太陽電池及び他の再生可能エネルギー</v>
          </cell>
          <cell r="J244" t="str">
            <v>中小企業</v>
          </cell>
          <cell r="K244" t="str">
            <v>高本</v>
          </cell>
          <cell r="L244" t="str">
            <v>宮田</v>
          </cell>
          <cell r="M244" t="str">
            <v>産機課</v>
          </cell>
          <cell r="N244" t="str">
            <v>九州</v>
          </cell>
          <cell r="O244" t="str">
            <v>株式会社ビルメン鹿児島</v>
          </cell>
          <cell r="P244" t="str">
            <v/>
          </cell>
          <cell r="Q244" t="str">
            <v>代表取締役</v>
          </cell>
          <cell r="R244" t="str">
            <v>野元　一喜</v>
          </cell>
          <cell r="S244" t="str">
            <v>099-226-6677</v>
          </cell>
          <cell r="T244" t="str">
            <v>nomotokazuki@bm-k.com</v>
          </cell>
          <cell r="U244">
            <v>8920822</v>
          </cell>
          <cell r="V244" t="str">
            <v xml:space="preserve">鹿児島県鹿児島市泉町4番6号 </v>
          </cell>
          <cell r="W244" t="str">
            <v>代表取締役</v>
          </cell>
          <cell r="X244" t="str">
            <v>野元　一喜</v>
          </cell>
          <cell r="Y244" t="str">
            <v/>
          </cell>
          <cell r="Z244" t="str">
            <v/>
          </cell>
          <cell r="AA244" t="str">
            <v/>
          </cell>
          <cell r="AC244">
            <v>69400000</v>
          </cell>
          <cell r="AD244">
            <v>0.25</v>
          </cell>
          <cell r="AE244">
            <v>17350000</v>
          </cell>
          <cell r="AF244" t="str">
            <v/>
          </cell>
          <cell r="AG244" t="str">
            <v/>
          </cell>
          <cell r="AH244" t="str">
            <v/>
          </cell>
          <cell r="AI244" t="str">
            <v/>
          </cell>
          <cell r="AJ244" t="str">
            <v/>
          </cell>
          <cell r="AK244">
            <v>0.25</v>
          </cell>
          <cell r="AL244" t="str">
            <v/>
          </cell>
          <cell r="AM244" t="str">
            <v/>
          </cell>
          <cell r="AN244">
            <v>41099</v>
          </cell>
          <cell r="AO244" t="str">
            <v/>
          </cell>
          <cell r="AP244" t="str">
            <v/>
          </cell>
          <cell r="AQ244" t="str">
            <v>・（2012/07/25）辞退連絡あり。</v>
          </cell>
          <cell r="AR244" t="str">
            <v>高本</v>
          </cell>
          <cell r="AS244" t="str">
            <v>宮田</v>
          </cell>
          <cell r="AT244" t="str">
            <v/>
          </cell>
          <cell r="AU244" t="str">
            <v/>
          </cell>
          <cell r="AV244" t="str">
            <v/>
          </cell>
          <cell r="AW244" t="str">
            <v/>
          </cell>
          <cell r="AX244" t="str">
            <v/>
          </cell>
          <cell r="AY244" t="str">
            <v>鹿児島県</v>
          </cell>
          <cell r="AZ244" t="str">
            <v>霧島市</v>
          </cell>
          <cell r="BA244" t="str">
            <v>国分上野原テクノパーク</v>
          </cell>
          <cell r="BC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v>1</v>
          </cell>
          <cell r="ES244" t="str">
            <v>鹿児島県霧島市国分上野原テクノパーク</v>
          </cell>
          <cell r="ET244" t="str">
            <v/>
          </cell>
          <cell r="EU244" t="str">
            <v/>
          </cell>
          <cell r="EV244" t="str">
            <v/>
          </cell>
          <cell r="EW244" t="str">
            <v/>
          </cell>
          <cell r="EX244" t="str">
            <v/>
          </cell>
          <cell r="EY244" t="str">
            <v>鹿児島県霧島市国分上野原テクノパーク</v>
          </cell>
          <cell r="EZ244" t="str">
            <v>なし</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2 自動車の中核部品またはその材料</v>
          </cell>
          <cell r="I245" t="str">
            <v>駆動系部品又はその材料</v>
          </cell>
          <cell r="J245" t="str">
            <v>大企業</v>
          </cell>
          <cell r="K245" t="str">
            <v>中間</v>
          </cell>
          <cell r="L245" t="str">
            <v>梶野</v>
          </cell>
          <cell r="M245" t="str">
            <v>自動車課</v>
          </cell>
          <cell r="N245" t="str">
            <v>近畿</v>
          </cell>
          <cell r="O245" t="str">
            <v>三菱電機株式会社</v>
          </cell>
          <cell r="P245" t="str">
            <v>自動車機器事業本部 自動車機器業務部 技術グループ</v>
          </cell>
          <cell r="Q245" t="str">
            <v xml:space="preserve"> グループマネージャ</v>
          </cell>
          <cell r="R245" t="str">
            <v>一山　秀之</v>
          </cell>
          <cell r="S245" t="str">
            <v>03-3218-4142</v>
          </cell>
          <cell r="T245" t="str">
            <v>Ichiyama.Hideyuki@bc.MitsubishiElectric.co.jp</v>
          </cell>
          <cell r="U245">
            <v>1006490</v>
          </cell>
          <cell r="V245" t="str">
            <v>東京都千代田区丸の内２－７－３ （東京ビル）</v>
          </cell>
          <cell r="W245" t="str">
            <v>執行役社長</v>
          </cell>
          <cell r="X245" t="str">
            <v>山西　健一郎</v>
          </cell>
          <cell r="Y245" t="str">
            <v/>
          </cell>
          <cell r="Z245" t="str">
            <v/>
          </cell>
          <cell r="AA245" t="str">
            <v/>
          </cell>
          <cell r="AC245">
            <v>3024000000</v>
          </cell>
          <cell r="AD245">
            <v>0.16666666666666666</v>
          </cell>
          <cell r="AE245">
            <v>504000000</v>
          </cell>
          <cell r="AF245">
            <v>40973</v>
          </cell>
          <cell r="AG245">
            <v>41153</v>
          </cell>
          <cell r="AH245" t="str">
            <v/>
          </cell>
          <cell r="AI245">
            <v>3024000000</v>
          </cell>
          <cell r="AJ245">
            <v>3024000000</v>
          </cell>
          <cell r="AK245">
            <v>0.16666666666666666</v>
          </cell>
          <cell r="AL245">
            <v>504000000</v>
          </cell>
          <cell r="AM245">
            <v>40962</v>
          </cell>
          <cell r="AN245">
            <v>40968</v>
          </cell>
          <cell r="AO245" t="str">
            <v>到着</v>
          </cell>
          <cell r="AP245" t="str">
            <v>不要</v>
          </cell>
          <cell r="AQ245" t="str">
            <v/>
          </cell>
          <cell r="AR245" t="str">
            <v>梶野</v>
          </cell>
          <cell r="AS245" t="str">
            <v>中間</v>
          </cell>
          <cell r="AT245">
            <v>41026</v>
          </cell>
          <cell r="AU245">
            <v>41029</v>
          </cell>
          <cell r="AV245">
            <v>41031</v>
          </cell>
          <cell r="AW245" t="str">
            <v/>
          </cell>
          <cell r="AX245" t="str">
            <v/>
          </cell>
          <cell r="AY245" t="str">
            <v>兵庫県</v>
          </cell>
          <cell r="AZ245" t="str">
            <v>姫路市</v>
          </cell>
          <cell r="BA245" t="str">
            <v>広畑区富士町1番40</v>
          </cell>
          <cell r="BC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兵庫県姫路市広畑区富士町1番40</v>
          </cell>
          <cell r="ET245" t="str">
            <v/>
          </cell>
          <cell r="EU245" t="str">
            <v/>
          </cell>
          <cell r="EV245" t="str">
            <v/>
          </cell>
          <cell r="EW245" t="str">
            <v/>
          </cell>
          <cell r="EX245" t="str">
            <v/>
          </cell>
          <cell r="EY245" t="str">
            <v>兵庫県姫路市広畑区富士町1番40</v>
          </cell>
          <cell r="EZ245" t="str">
            <v>なし</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1 電子機器の中核部品またはその材料</v>
          </cell>
          <cell r="I246" t="str">
            <v>半導体又はその材料</v>
          </cell>
          <cell r="J246" t="str">
            <v>大企業</v>
          </cell>
          <cell r="K246" t="str">
            <v>梶野</v>
          </cell>
          <cell r="L246" t="str">
            <v>中間</v>
          </cell>
          <cell r="M246" t="str">
            <v>非鉄課</v>
          </cell>
          <cell r="N246" t="str">
            <v>関東</v>
          </cell>
          <cell r="O246" t="str">
            <v>エア・ウォーター株式会社</v>
          </cell>
          <cell r="P246" t="str">
            <v>総合開発研究所</v>
          </cell>
          <cell r="Q246" t="str">
            <v>先端技術研究室長</v>
          </cell>
          <cell r="R246" t="str">
            <v>秀　一郎</v>
          </cell>
          <cell r="S246" t="str">
            <v>0263-78-0160</v>
          </cell>
          <cell r="T246" t="str">
            <v>hide-ich@awi.co.jp</v>
          </cell>
          <cell r="U246">
            <v>3901701</v>
          </cell>
          <cell r="V246" t="str">
            <v xml:space="preserve">長野県松本市梓川倭４００７番地３ </v>
          </cell>
          <cell r="W246" t="str">
            <v>代表取締役社長</v>
          </cell>
          <cell r="X246" t="str">
            <v>今井　康夫</v>
          </cell>
          <cell r="Y246">
            <v>40969</v>
          </cell>
          <cell r="Z246">
            <v>41364</v>
          </cell>
          <cell r="AA246" t="str">
            <v/>
          </cell>
          <cell r="AC246">
            <v>1677406000</v>
          </cell>
          <cell r="AD246">
            <v>0.25</v>
          </cell>
          <cell r="AE246">
            <v>419351500</v>
          </cell>
          <cell r="AF246">
            <v>40969</v>
          </cell>
          <cell r="AG246">
            <v>41364</v>
          </cell>
          <cell r="AH246" t="str">
            <v/>
          </cell>
          <cell r="AI246">
            <v>1949409000</v>
          </cell>
          <cell r="AJ246">
            <v>1677406000</v>
          </cell>
          <cell r="AK246">
            <v>0.25</v>
          </cell>
          <cell r="AL246">
            <v>419351500</v>
          </cell>
          <cell r="AM246">
            <v>40956</v>
          </cell>
          <cell r="AN246">
            <v>40960</v>
          </cell>
          <cell r="AO246">
            <v>40965</v>
          </cell>
          <cell r="AP246" t="str">
            <v>要</v>
          </cell>
          <cell r="AQ246" t="str">
            <v>クリーンルームの扱い</v>
          </cell>
          <cell r="AR246" t="str">
            <v>梶野</v>
          </cell>
          <cell r="AS246" t="str">
            <v>中間</v>
          </cell>
          <cell r="AT246">
            <v>40974</v>
          </cell>
          <cell r="AU246">
            <v>40975</v>
          </cell>
          <cell r="AV246">
            <v>40976</v>
          </cell>
          <cell r="AW246" t="str">
            <v/>
          </cell>
          <cell r="AX246" t="str">
            <v/>
          </cell>
          <cell r="AY246" t="str">
            <v>長野県</v>
          </cell>
          <cell r="AZ246" t="str">
            <v>安曇野市</v>
          </cell>
          <cell r="BA246" t="str">
            <v>豊科高家2290番1</v>
          </cell>
          <cell r="BC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長野県安曇野市豊科高家2290番1</v>
          </cell>
          <cell r="ET246" t="str">
            <v/>
          </cell>
          <cell r="EU246" t="str">
            <v/>
          </cell>
          <cell r="EV246" t="str">
            <v/>
          </cell>
          <cell r="EW246" t="str">
            <v/>
          </cell>
          <cell r="EX246" t="str">
            <v/>
          </cell>
          <cell r="EY246" t="str">
            <v>長野県安曇野市豊科高家2290番1</v>
          </cell>
          <cell r="EZ246" t="str">
            <v>なし</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5 機能性化学品</v>
          </cell>
          <cell r="I247" t="str">
            <v>その他の機能性化学品</v>
          </cell>
          <cell r="J247" t="str">
            <v>中小企業</v>
          </cell>
          <cell r="K247" t="str">
            <v>中田</v>
          </cell>
          <cell r="L247" t="str">
            <v>栗生澤</v>
          </cell>
          <cell r="M247" t="str">
            <v>化学課</v>
          </cell>
          <cell r="N247" t="str">
            <v>近畿</v>
          </cell>
          <cell r="O247" t="str">
            <v>サンユレック株式会社</v>
          </cell>
          <cell r="P247" t="str">
            <v>生産部 生産管理T</v>
          </cell>
          <cell r="Q247" t="str">
            <v/>
          </cell>
          <cell r="R247" t="str">
            <v>西谷　彰博</v>
          </cell>
          <cell r="S247" t="str">
            <v>072-669-1235</v>
          </cell>
          <cell r="T247" t="str">
            <v>nishitani@sanyu-rec.jp</v>
          </cell>
          <cell r="U247">
            <v>5690011</v>
          </cell>
          <cell r="V247" t="str">
            <v xml:space="preserve">大阪府高槻市道鵜町３－５－１ </v>
          </cell>
          <cell r="W247" t="str">
            <v>代表取締役社長</v>
          </cell>
          <cell r="X247" t="str">
            <v>奥野　敦史</v>
          </cell>
          <cell r="Y247">
            <v>40978</v>
          </cell>
          <cell r="Z247">
            <v>41729</v>
          </cell>
          <cell r="AA247" t="str">
            <v/>
          </cell>
          <cell r="AC247">
            <v>635000000</v>
          </cell>
          <cell r="AD247">
            <v>0.33333333333333331</v>
          </cell>
          <cell r="AE247">
            <v>211666666</v>
          </cell>
          <cell r="AF247">
            <v>40978</v>
          </cell>
          <cell r="AG247">
            <v>41729</v>
          </cell>
          <cell r="AH247" t="str">
            <v/>
          </cell>
          <cell r="AI247">
            <v>1035000000</v>
          </cell>
          <cell r="AJ247">
            <v>635000000</v>
          </cell>
          <cell r="AK247">
            <v>0.33333333333333331</v>
          </cell>
          <cell r="AL247">
            <v>211666659</v>
          </cell>
          <cell r="AM247">
            <v>40955</v>
          </cell>
          <cell r="AN247">
            <v>40956</v>
          </cell>
          <cell r="AO247">
            <v>40966</v>
          </cell>
          <cell r="AP247" t="str">
            <v>要</v>
          </cell>
          <cell r="AQ247" t="str">
            <v/>
          </cell>
          <cell r="AR247" t="str">
            <v>中田</v>
          </cell>
          <cell r="AS247" t="str">
            <v>中田</v>
          </cell>
          <cell r="AT247">
            <v>40966</v>
          </cell>
          <cell r="AU247">
            <v>40967</v>
          </cell>
          <cell r="AV247">
            <v>40969</v>
          </cell>
          <cell r="AW247" t="str">
            <v/>
          </cell>
          <cell r="AX247" t="str">
            <v/>
          </cell>
          <cell r="AY247" t="str">
            <v>大阪府</v>
          </cell>
          <cell r="AZ247" t="str">
            <v>高槻市</v>
          </cell>
          <cell r="BA247" t="str">
            <v>道鵜町3-5-1</v>
          </cell>
          <cell r="BC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大阪府高槻市道鵜町3-5-1</v>
          </cell>
          <cell r="ET247" t="str">
            <v/>
          </cell>
          <cell r="EU247" t="str">
            <v/>
          </cell>
          <cell r="EV247" t="str">
            <v/>
          </cell>
          <cell r="EW247" t="str">
            <v/>
          </cell>
          <cell r="EX247" t="str">
            <v/>
          </cell>
          <cell r="EY247" t="str">
            <v>大阪府高槻市道鵜町3-5-1</v>
          </cell>
          <cell r="EZ247" t="str">
            <v>なし</v>
          </cell>
        </row>
        <row r="248">
          <cell r="A248" t="str">
            <v>6570000</v>
          </cell>
          <cell r="B248">
            <v>657</v>
          </cell>
          <cell r="C248">
            <v>0</v>
          </cell>
          <cell r="D248" t="str">
            <v>A</v>
          </cell>
          <cell r="E248" t="str">
            <v>一次</v>
          </cell>
          <cell r="F248" t="str">
            <v>シャープ株式会社</v>
          </cell>
          <cell r="G248" t="str">
            <v>大型液晶増産ラインの構築</v>
          </cell>
          <cell r="H248" t="str">
            <v>1 電子機器の中核部品またはその材料</v>
          </cell>
          <cell r="I248" t="str">
            <v>液晶又はその材料</v>
          </cell>
          <cell r="J248" t="str">
            <v>大企業</v>
          </cell>
          <cell r="K248" t="str">
            <v>梶野</v>
          </cell>
          <cell r="L248" t="str">
            <v>中間</v>
          </cell>
          <cell r="M248" t="str">
            <v>情通課</v>
          </cell>
          <cell r="N248" t="str">
            <v>近畿</v>
          </cell>
          <cell r="O248" t="str">
            <v>シャープ株式会社</v>
          </cell>
          <cell r="P248" t="str">
            <v/>
          </cell>
          <cell r="Q248" t="str">
            <v>代表取締役社長</v>
          </cell>
          <cell r="R248" t="str">
            <v>片山　幹雄</v>
          </cell>
          <cell r="S248" t="str">
            <v>06-6621-1221</v>
          </cell>
          <cell r="T248" t="str">
            <v/>
          </cell>
          <cell r="U248">
            <v>5450013</v>
          </cell>
          <cell r="V248" t="str">
            <v xml:space="preserve">大阪市阿倍野区長池町22番22号 </v>
          </cell>
          <cell r="W248" t="str">
            <v>代表取締役社長</v>
          </cell>
          <cell r="X248" t="str">
            <v>片山　幹雄</v>
          </cell>
          <cell r="Y248" t="str">
            <v>交付決定日</v>
          </cell>
          <cell r="Z248">
            <v>41729</v>
          </cell>
          <cell r="AA248" t="str">
            <v/>
          </cell>
          <cell r="AC248">
            <v>19184950000</v>
          </cell>
          <cell r="AD248">
            <v>0.16666666666666666</v>
          </cell>
          <cell r="AE248">
            <v>3197491666</v>
          </cell>
          <cell r="AF248" t="str">
            <v>交付決定日</v>
          </cell>
          <cell r="AG248">
            <v>41729</v>
          </cell>
          <cell r="AH248" t="str">
            <v/>
          </cell>
          <cell r="AI248">
            <v>24355774000</v>
          </cell>
          <cell r="AJ248">
            <v>19184950000</v>
          </cell>
          <cell r="AK248">
            <v>0.16666666666666666</v>
          </cell>
          <cell r="AL248">
            <v>3197490000</v>
          </cell>
          <cell r="AM248">
            <v>40954</v>
          </cell>
          <cell r="AN248">
            <v>40959</v>
          </cell>
          <cell r="AO248">
            <v>40963</v>
          </cell>
          <cell r="AP248" t="str">
            <v>要</v>
          </cell>
          <cell r="AQ248" t="str">
            <v>収益納付についてはMETI及びSDPで協議済み。</v>
          </cell>
          <cell r="AR248" t="str">
            <v>梶野</v>
          </cell>
          <cell r="AS248" t="str">
            <v>中間</v>
          </cell>
          <cell r="AT248">
            <v>41054</v>
          </cell>
          <cell r="AU248">
            <v>41057</v>
          </cell>
          <cell r="AV248">
            <v>41061</v>
          </cell>
          <cell r="AW248" t="str">
            <v/>
          </cell>
          <cell r="AX248" t="str">
            <v/>
          </cell>
          <cell r="AY248" t="str">
            <v>大阪府</v>
          </cell>
          <cell r="AZ248" t="str">
            <v>堺市</v>
          </cell>
          <cell r="BA248" t="str">
            <v>堺区匠町1番地</v>
          </cell>
          <cell r="BC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大阪府堺市堺区匠町1番地</v>
          </cell>
          <cell r="ET248" t="str">
            <v/>
          </cell>
          <cell r="EU248" t="str">
            <v/>
          </cell>
          <cell r="EV248" t="str">
            <v/>
          </cell>
          <cell r="EW248" t="str">
            <v/>
          </cell>
          <cell r="EX248" t="str">
            <v/>
          </cell>
          <cell r="EY248" t="str">
            <v>大阪府堺市堺区匠町1番地</v>
          </cell>
          <cell r="EZ248" t="str">
            <v>なし</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1 電子機器の中核部品またはその材料</v>
          </cell>
          <cell r="I249" t="str">
            <v>液晶又はその材料</v>
          </cell>
          <cell r="J249" t="str">
            <v>大企業</v>
          </cell>
          <cell r="K249" t="str">
            <v>梶野</v>
          </cell>
          <cell r="L249" t="str">
            <v>中間</v>
          </cell>
          <cell r="M249" t="str">
            <v>情通課</v>
          </cell>
          <cell r="N249" t="str">
            <v>近畿</v>
          </cell>
          <cell r="O249" t="str">
            <v>ｼｬｰﾌﾟﾃﾞｨｽﾌﾟﾚｲﾌﾟﾛﾀﾞｸﾄ株式会社</v>
          </cell>
          <cell r="P249" t="str">
            <v/>
          </cell>
          <cell r="Q249" t="str">
            <v>管理部部長</v>
          </cell>
          <cell r="R249" t="str">
            <v>蔭山　庄二郎</v>
          </cell>
          <cell r="S249" t="str">
            <v>072-282-1375</v>
          </cell>
          <cell r="T249" t="str">
            <v>kageyama.shohjiroh@sharp.co.jp</v>
          </cell>
          <cell r="U249">
            <v>5900908</v>
          </cell>
          <cell r="V249" t="str">
            <v xml:space="preserve">大阪府堺市堺区匠町1番地 </v>
          </cell>
          <cell r="W249" t="str">
            <v>代表取締役社長</v>
          </cell>
          <cell r="X249" t="str">
            <v>佐治　寬</v>
          </cell>
          <cell r="Y249" t="str">
            <v>交付決定日</v>
          </cell>
          <cell r="Z249">
            <v>41729</v>
          </cell>
          <cell r="AA249" t="str">
            <v/>
          </cell>
          <cell r="AC249">
            <v>19184950000</v>
          </cell>
          <cell r="AD249">
            <v>0.16666666666666666</v>
          </cell>
          <cell r="AE249">
            <v>3197491666</v>
          </cell>
          <cell r="AF249" t="str">
            <v>交付決定日</v>
          </cell>
          <cell r="AG249">
            <v>41729</v>
          </cell>
          <cell r="AH249" t="str">
            <v/>
          </cell>
          <cell r="AI249">
            <v>24355774000</v>
          </cell>
          <cell r="AJ249">
            <v>19184950000</v>
          </cell>
          <cell r="AK249">
            <v>0.16666666666666666</v>
          </cell>
          <cell r="AL249">
            <v>3197490000</v>
          </cell>
          <cell r="AM249">
            <v>40954</v>
          </cell>
          <cell r="AN249">
            <v>40959</v>
          </cell>
          <cell r="AO249">
            <v>40963</v>
          </cell>
          <cell r="AP249" t="str">
            <v>要</v>
          </cell>
          <cell r="AQ249" t="str">
            <v>収益納付についてはMETI及びSDPで協議済み。</v>
          </cell>
          <cell r="AR249" t="str">
            <v>梶野</v>
          </cell>
          <cell r="AS249" t="str">
            <v>中間</v>
          </cell>
          <cell r="AT249">
            <v>41054</v>
          </cell>
          <cell r="AU249">
            <v>41057</v>
          </cell>
          <cell r="AV249">
            <v>41061</v>
          </cell>
          <cell r="AW249" t="str">
            <v/>
          </cell>
          <cell r="AX249" t="str">
            <v/>
          </cell>
          <cell r="AY249" t="str">
            <v>大阪府</v>
          </cell>
          <cell r="AZ249" t="str">
            <v>堺市</v>
          </cell>
          <cell r="BA249" t="str">
            <v>堺区匠町1番地</v>
          </cell>
          <cell r="BC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大阪府堺市堺区匠町1番地</v>
          </cell>
          <cell r="ET249" t="str">
            <v/>
          </cell>
          <cell r="EU249" t="str">
            <v/>
          </cell>
          <cell r="EV249" t="str">
            <v/>
          </cell>
          <cell r="EW249" t="str">
            <v/>
          </cell>
          <cell r="EX249" t="str">
            <v/>
          </cell>
          <cell r="EY249" t="str">
            <v>大阪府堺市堺区匠町1番地</v>
          </cell>
          <cell r="EZ249" t="str">
            <v>なし</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5 機能性化学品</v>
          </cell>
          <cell r="I250" t="str">
            <v>その他の機能性化学品</v>
          </cell>
          <cell r="J250" t="str">
            <v>大企業</v>
          </cell>
          <cell r="K250" t="str">
            <v>中田</v>
          </cell>
          <cell r="L250" t="str">
            <v>栗生澤</v>
          </cell>
          <cell r="M250" t="str">
            <v>医福室</v>
          </cell>
          <cell r="N250" t="str">
            <v>九州</v>
          </cell>
          <cell r="O250" t="str">
            <v>旭化成メディカル株式会社</v>
          </cell>
          <cell r="P250" t="str">
            <v/>
          </cell>
          <cell r="Q250" t="str">
            <v>経営統括総部長</v>
          </cell>
          <cell r="R250" t="str">
            <v>河本　上総</v>
          </cell>
          <cell r="S250" t="str">
            <v>03-3296-3751</v>
          </cell>
          <cell r="T250" t="str">
            <v>kawamoto.kd@om.asahi-kasei.co.jp</v>
          </cell>
          <cell r="U250">
            <v>1010051</v>
          </cell>
          <cell r="V250" t="str">
            <v xml:space="preserve">東京都 千代田区 神田神保町１丁目１０５番地 </v>
          </cell>
          <cell r="W250" t="str">
            <v>代表取締役社長</v>
          </cell>
          <cell r="X250" t="str">
            <v>柴田　豊</v>
          </cell>
          <cell r="Y250">
            <v>40974</v>
          </cell>
          <cell r="Z250">
            <v>41486</v>
          </cell>
          <cell r="AA250" t="str">
            <v/>
          </cell>
          <cell r="AC250">
            <v>1356749586</v>
          </cell>
          <cell r="AD250">
            <v>0.25</v>
          </cell>
          <cell r="AE250">
            <v>339187396</v>
          </cell>
          <cell r="AF250">
            <v>40974</v>
          </cell>
          <cell r="AG250">
            <v>41486</v>
          </cell>
          <cell r="AH250" t="str">
            <v/>
          </cell>
          <cell r="AI250">
            <v>3800000000</v>
          </cell>
          <cell r="AJ250">
            <v>1356749586</v>
          </cell>
          <cell r="AK250">
            <v>0.25</v>
          </cell>
          <cell r="AL250">
            <v>339187396</v>
          </cell>
          <cell r="AM250">
            <v>40952</v>
          </cell>
          <cell r="AN250">
            <v>40952</v>
          </cell>
          <cell r="AO250" t="str">
            <v/>
          </cell>
          <cell r="AP250" t="str">
            <v>不要</v>
          </cell>
          <cell r="AQ250" t="str">
            <v/>
          </cell>
          <cell r="AR250" t="str">
            <v>中田</v>
          </cell>
          <cell r="AS250" t="str">
            <v>栗生澤</v>
          </cell>
          <cell r="AT250">
            <v>40960</v>
          </cell>
          <cell r="AU250">
            <v>40961</v>
          </cell>
          <cell r="AV250">
            <v>40969</v>
          </cell>
          <cell r="AW250" t="str">
            <v>・会社統合に伴い、補助事業者が旭化成クラレメディカル株式会社→旭化成メディカル株式会社に変更</v>
          </cell>
          <cell r="AX250" t="str">
            <v/>
          </cell>
          <cell r="AY250" t="str">
            <v>宮崎県</v>
          </cell>
          <cell r="AZ250" t="str">
            <v>延岡市</v>
          </cell>
          <cell r="BA250" t="str">
            <v>中川原町5丁目4960番地</v>
          </cell>
          <cell r="BC250" t="str">
            <v/>
          </cell>
          <cell r="BQ250">
            <v>40999</v>
          </cell>
          <cell r="BR250" t="str">
            <v>・計画変更（等）承認申請書
・承継承認申請書</v>
          </cell>
          <cell r="BS250" t="str">
            <v>・クラレからの株式買取に伴い、グループ内で事業統合を実施（存続会社：旭化成メディカル株式会社）</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cell r="EA250" t="str">
            <v/>
          </cell>
          <cell r="EB250" t="str">
            <v/>
          </cell>
          <cell r="EC250" t="str">
            <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宮崎県延岡市中川原町5丁目4960番地</v>
          </cell>
          <cell r="ET250" t="str">
            <v/>
          </cell>
          <cell r="EU250" t="str">
            <v/>
          </cell>
          <cell r="EV250" t="str">
            <v/>
          </cell>
          <cell r="EW250" t="str">
            <v/>
          </cell>
          <cell r="EX250" t="str">
            <v/>
          </cell>
          <cell r="EY250" t="str">
            <v>宮崎県延岡市中川原町5丁目4960番地</v>
          </cell>
          <cell r="EZ250" t="str">
            <v>（平成24年03月31日）・クラレからの株式買取に伴い、グループ内で事業統合を実施（存続会社：旭化成メディカル株式会社）</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1 グリーンイノベーション／エネルギー産業</v>
          </cell>
          <cell r="I251" t="str">
            <v>省エネルギー型情報機器又は関連部品</v>
          </cell>
          <cell r="J251" t="str">
            <v>大企業</v>
          </cell>
          <cell r="K251" t="str">
            <v>高本</v>
          </cell>
          <cell r="L251" t="str">
            <v>米山</v>
          </cell>
          <cell r="M251" t="str">
            <v>情通課</v>
          </cell>
          <cell r="N251" t="str">
            <v>近畿</v>
          </cell>
          <cell r="O251" t="str">
            <v>タワージャズジャパン株式会社</v>
          </cell>
          <cell r="P251" t="str">
            <v/>
          </cell>
          <cell r="Q251" t="str">
            <v>コーポレートアフェアーズ マネージャー</v>
          </cell>
          <cell r="R251" t="str">
            <v>日沖　達男</v>
          </cell>
          <cell r="S251" t="str">
            <v>0795-23-6609（内線8360）</v>
          </cell>
          <cell r="T251" t="str">
            <v>hioki@towerjazz.com</v>
          </cell>
          <cell r="U251">
            <v>6770063</v>
          </cell>
          <cell r="V251" t="str">
            <v xml:space="preserve">兵庫県西脇市平野町302-2 </v>
          </cell>
          <cell r="W251" t="str">
            <v>代表取締役社長</v>
          </cell>
          <cell r="X251" t="str">
            <v>勝本　健一</v>
          </cell>
          <cell r="Y251">
            <v>40998</v>
          </cell>
          <cell r="Z251">
            <v>41729</v>
          </cell>
          <cell r="AA251" t="str">
            <v/>
          </cell>
          <cell r="AC251">
            <v>8802000000</v>
          </cell>
          <cell r="AD251">
            <v>0.16666666666666666</v>
          </cell>
          <cell r="AE251">
            <v>1467000000</v>
          </cell>
          <cell r="AF251">
            <v>40998</v>
          </cell>
          <cell r="AG251">
            <v>41729</v>
          </cell>
          <cell r="AH251" t="str">
            <v/>
          </cell>
          <cell r="AI251">
            <v>8974000000</v>
          </cell>
          <cell r="AJ251">
            <v>8802000000</v>
          </cell>
          <cell r="AK251">
            <v>0.16666666666666666</v>
          </cell>
          <cell r="AL251">
            <v>1467000000</v>
          </cell>
          <cell r="AM251">
            <v>40977</v>
          </cell>
          <cell r="AN251">
            <v>40981</v>
          </cell>
          <cell r="AO251" t="str">
            <v/>
          </cell>
          <cell r="AP251" t="str">
            <v>要</v>
          </cell>
          <cell r="AQ251" t="str">
            <v>（2012/9/10）担保の申請についての相談対応。
近々、担当者変更の連絡がある。</v>
          </cell>
          <cell r="AR251" t="str">
            <v>高本</v>
          </cell>
          <cell r="AS251" t="str">
            <v>米山</v>
          </cell>
          <cell r="AT251">
            <v>40990</v>
          </cell>
          <cell r="AU251">
            <v>40991</v>
          </cell>
          <cell r="AV251">
            <v>40994</v>
          </cell>
          <cell r="AW251" t="str">
            <v/>
          </cell>
          <cell r="AX251" t="str">
            <v/>
          </cell>
          <cell r="AY251" t="str">
            <v>兵庫県</v>
          </cell>
          <cell r="AZ251" t="str">
            <v>西脇市</v>
          </cell>
          <cell r="BA251" t="str">
            <v>平野町302-2</v>
          </cell>
          <cell r="BC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兵庫県西脇市平野町302-2</v>
          </cell>
          <cell r="ET251" t="str">
            <v/>
          </cell>
          <cell r="EU251" t="str">
            <v/>
          </cell>
          <cell r="EV251" t="str">
            <v/>
          </cell>
          <cell r="EW251" t="str">
            <v/>
          </cell>
          <cell r="EX251" t="str">
            <v/>
          </cell>
          <cell r="EY251" t="str">
            <v>兵庫県西脇市平野町302-2</v>
          </cell>
          <cell r="EZ251" t="str">
            <v>なし</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1 グリーンイノベーション／エネルギー産業</v>
          </cell>
          <cell r="I252" t="str">
            <v>省エネルギー型情報機器又は関連部品</v>
          </cell>
          <cell r="J252" t="str">
            <v>大企業</v>
          </cell>
          <cell r="K252" t="str">
            <v>高本</v>
          </cell>
          <cell r="L252" t="str">
            <v>米山</v>
          </cell>
          <cell r="M252" t="str">
            <v>情通課</v>
          </cell>
          <cell r="N252" t="str">
            <v>中部</v>
          </cell>
          <cell r="O252" t="str">
            <v>株式会社 東芝</v>
          </cell>
          <cell r="P252" t="str">
            <v>メモリ事業部 メモリ企画・生産管理部</v>
          </cell>
          <cell r="Q252" t="str">
            <v>参事</v>
          </cell>
          <cell r="R252" t="str">
            <v>西崎 修史</v>
          </cell>
          <cell r="S252" t="str">
            <v>03-3457-3394</v>
          </cell>
          <cell r="T252" t="str">
            <v>shuji.nishizaki@toshiba.co.jp</v>
          </cell>
          <cell r="U252">
            <v>1080075</v>
          </cell>
          <cell r="V252" t="str">
            <v>東京都港区港南1-6-31 品川東急ビル3F</v>
          </cell>
          <cell r="W252" t="str">
            <v>代表取締役社長</v>
          </cell>
          <cell r="X252" t="str">
            <v>佐々木 則夫</v>
          </cell>
          <cell r="Y252">
            <v>40969</v>
          </cell>
          <cell r="Z252">
            <v>41547</v>
          </cell>
          <cell r="AA252" t="str">
            <v/>
          </cell>
          <cell r="AC252">
            <v>9400000000</v>
          </cell>
          <cell r="AD252">
            <v>0.33333333333333331</v>
          </cell>
          <cell r="AE252">
            <v>3133333333</v>
          </cell>
          <cell r="AF252">
            <v>40969</v>
          </cell>
          <cell r="AG252">
            <v>41547</v>
          </cell>
          <cell r="AH252" t="str">
            <v/>
          </cell>
          <cell r="AI252">
            <v>9400000000</v>
          </cell>
          <cell r="AJ252">
            <v>8100000000</v>
          </cell>
          <cell r="AK252">
            <v>0.33333333333333331</v>
          </cell>
          <cell r="AL252">
            <v>2700000000</v>
          </cell>
          <cell r="AM252">
            <v>40961</v>
          </cell>
          <cell r="AN252">
            <v>40959</v>
          </cell>
          <cell r="AO252" t="str">
            <v/>
          </cell>
          <cell r="AP252" t="str">
            <v>要確認</v>
          </cell>
          <cell r="AQ252" t="str">
            <v/>
          </cell>
          <cell r="AR252" t="str">
            <v>高本</v>
          </cell>
          <cell r="AS252" t="str">
            <v>米山</v>
          </cell>
          <cell r="AT252">
            <v>41043</v>
          </cell>
          <cell r="AU252">
            <v>40968</v>
          </cell>
          <cell r="AV252">
            <v>41044</v>
          </cell>
          <cell r="AW252" t="str">
            <v/>
          </cell>
          <cell r="AX252" t="str">
            <v/>
          </cell>
          <cell r="AY252" t="str">
            <v>三重県</v>
          </cell>
          <cell r="AZ252" t="str">
            <v>四日市市</v>
          </cell>
          <cell r="BA252" t="str">
            <v>市山之一色町800</v>
          </cell>
          <cell r="BC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三重県四日市市市山之一色町800</v>
          </cell>
          <cell r="ET252" t="str">
            <v/>
          </cell>
          <cell r="EU252" t="str">
            <v/>
          </cell>
          <cell r="EV252" t="str">
            <v/>
          </cell>
          <cell r="EW252" t="str">
            <v/>
          </cell>
          <cell r="EX252" t="str">
            <v/>
          </cell>
          <cell r="EY252" t="str">
            <v>三重県四日市市市山之一色町800</v>
          </cell>
          <cell r="EZ252" t="str">
            <v>なし</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1 グリーンイノベーション／エネルギー産業</v>
          </cell>
          <cell r="I253" t="str">
            <v>省エネルギー型情報機器又は関連部品</v>
          </cell>
          <cell r="J253" t="str">
            <v>大企業</v>
          </cell>
          <cell r="K253" t="str">
            <v>高本</v>
          </cell>
          <cell r="L253" t="str">
            <v>米山</v>
          </cell>
          <cell r="M253" t="str">
            <v>情通課</v>
          </cell>
          <cell r="N253" t="str">
            <v>中部</v>
          </cell>
          <cell r="O253" t="str">
            <v>フラッシュアライアンス有限会社</v>
          </cell>
          <cell r="P253" t="str">
            <v/>
          </cell>
          <cell r="Q253" t="str">
            <v>代表取締役</v>
          </cell>
          <cell r="R253" t="str">
            <v>小池 淳義</v>
          </cell>
          <cell r="S253" t="str">
            <v>059-330-1402</v>
          </cell>
          <cell r="T253" t="str">
            <v/>
          </cell>
          <cell r="U253">
            <v>1058001</v>
          </cell>
          <cell r="V253" t="str">
            <v xml:space="preserve">東京都港区芝浦一丁目1番1号 </v>
          </cell>
          <cell r="W253" t="str">
            <v>代表執行役社長</v>
          </cell>
          <cell r="X253" t="str">
            <v>小池　淳義</v>
          </cell>
          <cell r="Y253">
            <v>40969</v>
          </cell>
          <cell r="Z253">
            <v>41547</v>
          </cell>
          <cell r="AA253" t="str">
            <v/>
          </cell>
          <cell r="AC253">
            <v>9400000000</v>
          </cell>
          <cell r="AD253">
            <v>0.33333333333333331</v>
          </cell>
          <cell r="AE253">
            <v>3133333333</v>
          </cell>
          <cell r="AF253">
            <v>40969</v>
          </cell>
          <cell r="AG253">
            <v>41547</v>
          </cell>
          <cell r="AH253" t="str">
            <v/>
          </cell>
          <cell r="AI253">
            <v>9400000000</v>
          </cell>
          <cell r="AJ253">
            <v>8100000000</v>
          </cell>
          <cell r="AK253">
            <v>0.33333333333333331</v>
          </cell>
          <cell r="AL253">
            <v>2700000000</v>
          </cell>
          <cell r="AM253">
            <v>40961</v>
          </cell>
          <cell r="AN253">
            <v>40959</v>
          </cell>
          <cell r="AO253" t="str">
            <v/>
          </cell>
          <cell r="AP253" t="str">
            <v>要確認</v>
          </cell>
          <cell r="AQ253" t="str">
            <v/>
          </cell>
          <cell r="AR253" t="str">
            <v>高本</v>
          </cell>
          <cell r="AS253" t="str">
            <v>米山</v>
          </cell>
          <cell r="AT253">
            <v>41043</v>
          </cell>
          <cell r="AU253">
            <v>40968</v>
          </cell>
          <cell r="AV253">
            <v>41044</v>
          </cell>
          <cell r="AW253" t="str">
            <v/>
          </cell>
          <cell r="AX253" t="str">
            <v/>
          </cell>
          <cell r="AY253" t="str">
            <v>三重県</v>
          </cell>
          <cell r="AZ253" t="str">
            <v>四日市市</v>
          </cell>
          <cell r="BA253" t="str">
            <v>市山之一色町800</v>
          </cell>
          <cell r="BC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三重県四日市市市山之一色町800</v>
          </cell>
          <cell r="ET253" t="str">
            <v/>
          </cell>
          <cell r="EU253" t="str">
            <v/>
          </cell>
          <cell r="EV253" t="str">
            <v/>
          </cell>
          <cell r="EW253" t="str">
            <v/>
          </cell>
          <cell r="EX253" t="str">
            <v/>
          </cell>
          <cell r="EY253" t="str">
            <v>三重県四日市市市山之一色町800</v>
          </cell>
          <cell r="EZ253" t="str">
            <v>なし</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1 グリーンイノベーション／エネルギー産業</v>
          </cell>
          <cell r="I254" t="str">
            <v>省エネルギー型情報機器又は関連部品</v>
          </cell>
          <cell r="J254" t="str">
            <v>大企業</v>
          </cell>
          <cell r="K254" t="str">
            <v>高本</v>
          </cell>
          <cell r="L254" t="str">
            <v>米山</v>
          </cell>
          <cell r="M254" t="str">
            <v>情通課</v>
          </cell>
          <cell r="N254" t="str">
            <v>中部</v>
          </cell>
          <cell r="O254" t="str">
            <v>サンディスク株式会社</v>
          </cell>
          <cell r="P254" t="str">
            <v/>
          </cell>
          <cell r="Q254" t="str">
            <v>代表取締役社長</v>
          </cell>
          <cell r="R254" t="str">
            <v>小池　淳義</v>
          </cell>
          <cell r="S254" t="str">
            <v>059-330-1402</v>
          </cell>
          <cell r="T254" t="str">
            <v/>
          </cell>
          <cell r="U254">
            <v>5120906</v>
          </cell>
          <cell r="V254" t="str">
            <v xml:space="preserve">三重県四日市市山之一色町800 </v>
          </cell>
          <cell r="W254" t="str">
            <v>代表取締役</v>
          </cell>
          <cell r="X254" t="str">
            <v>小池 淳義</v>
          </cell>
          <cell r="Y254">
            <v>40969</v>
          </cell>
          <cell r="Z254">
            <v>41547</v>
          </cell>
          <cell r="AA254" t="str">
            <v/>
          </cell>
          <cell r="AC254">
            <v>9400000000</v>
          </cell>
          <cell r="AD254">
            <v>0.33333333333333331</v>
          </cell>
          <cell r="AE254">
            <v>3133333333</v>
          </cell>
          <cell r="AF254">
            <v>40969</v>
          </cell>
          <cell r="AG254">
            <v>41547</v>
          </cell>
          <cell r="AH254" t="str">
            <v/>
          </cell>
          <cell r="AI254">
            <v>9400000000</v>
          </cell>
          <cell r="AJ254">
            <v>8100000000</v>
          </cell>
          <cell r="AK254">
            <v>0.33333333333333331</v>
          </cell>
          <cell r="AL254">
            <v>2700000000</v>
          </cell>
          <cell r="AM254">
            <v>40961</v>
          </cell>
          <cell r="AN254">
            <v>40959</v>
          </cell>
          <cell r="AO254" t="str">
            <v/>
          </cell>
          <cell r="AP254" t="str">
            <v>要確認</v>
          </cell>
          <cell r="AQ254" t="str">
            <v/>
          </cell>
          <cell r="AR254" t="str">
            <v>高本</v>
          </cell>
          <cell r="AS254" t="str">
            <v>米山</v>
          </cell>
          <cell r="AT254">
            <v>41043</v>
          </cell>
          <cell r="AU254">
            <v>40968</v>
          </cell>
          <cell r="AV254">
            <v>41044</v>
          </cell>
          <cell r="AW254" t="str">
            <v/>
          </cell>
          <cell r="AX254" t="str">
            <v/>
          </cell>
          <cell r="AY254" t="str">
            <v>三重県</v>
          </cell>
          <cell r="AZ254" t="str">
            <v>四日市市</v>
          </cell>
          <cell r="BA254" t="str">
            <v>市山之一色町800</v>
          </cell>
          <cell r="BC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三重県四日市市市山之一色町800</v>
          </cell>
          <cell r="ET254" t="str">
            <v/>
          </cell>
          <cell r="EU254" t="str">
            <v/>
          </cell>
          <cell r="EV254" t="str">
            <v/>
          </cell>
          <cell r="EW254" t="str">
            <v/>
          </cell>
          <cell r="EX254" t="str">
            <v/>
          </cell>
          <cell r="EY254" t="str">
            <v>三重県四日市市市山之一色町800</v>
          </cell>
          <cell r="EZ254" t="str">
            <v>なし</v>
          </cell>
        </row>
        <row r="255">
          <cell r="A255" t="str">
            <v>6860000</v>
          </cell>
          <cell r="B255">
            <v>686</v>
          </cell>
          <cell r="C255">
            <v>0</v>
          </cell>
          <cell r="D255" t="str">
            <v>A</v>
          </cell>
          <cell r="E255" t="str">
            <v>一次</v>
          </cell>
          <cell r="F255" t="str">
            <v>AGC若狭化学株式会社</v>
          </cell>
          <cell r="G255" t="str">
            <v>タフルプロスト製造装置</v>
          </cell>
          <cell r="H255" t="str">
            <v>5 機能性化学品</v>
          </cell>
          <cell r="I255" t="str">
            <v>農薬及び医薬品の中間体・原体</v>
          </cell>
          <cell r="J255" t="str">
            <v>大企業</v>
          </cell>
          <cell r="K255" t="str">
            <v>中田</v>
          </cell>
          <cell r="L255" t="str">
            <v>栗生澤</v>
          </cell>
          <cell r="M255" t="str">
            <v>化学課</v>
          </cell>
          <cell r="N255" t="str">
            <v>近畿</v>
          </cell>
          <cell r="O255" t="str">
            <v>ＡＧＣ若狭化学株式会社</v>
          </cell>
          <cell r="P255" t="str">
            <v/>
          </cell>
          <cell r="Q255" t="str">
            <v>代表取締役</v>
          </cell>
          <cell r="R255" t="str">
            <v>福田　博樹</v>
          </cell>
          <cell r="S255" t="str">
            <v>0770-53-1402</v>
          </cell>
          <cell r="T255" t="str">
            <v>hiroki-fukuda@agcwakasa.co.jp</v>
          </cell>
          <cell r="U255">
            <v>9170044</v>
          </cell>
          <cell r="V255" t="str">
            <v xml:space="preserve">福井県小浜市飯盛第24 号26 番地の1 </v>
          </cell>
          <cell r="W255" t="str">
            <v>代表取締役</v>
          </cell>
          <cell r="X255" t="str">
            <v>福田　博樹</v>
          </cell>
          <cell r="Y255">
            <v>40984</v>
          </cell>
          <cell r="Z255">
            <v>41274</v>
          </cell>
          <cell r="AA255" t="str">
            <v/>
          </cell>
          <cell r="AC255">
            <v>200000000</v>
          </cell>
          <cell r="AD255">
            <v>0.16666666666666666</v>
          </cell>
          <cell r="AE255">
            <v>33333333</v>
          </cell>
          <cell r="AF255">
            <v>40984</v>
          </cell>
          <cell r="AG255">
            <v>41274</v>
          </cell>
          <cell r="AH255" t="str">
            <v/>
          </cell>
          <cell r="AI255">
            <v>740000000</v>
          </cell>
          <cell r="AJ255">
            <v>200000000</v>
          </cell>
          <cell r="AK255">
            <v>0.16666666666666666</v>
          </cell>
          <cell r="AL255">
            <v>33333000</v>
          </cell>
          <cell r="AM255">
            <v>40959</v>
          </cell>
          <cell r="AN255">
            <v>40960</v>
          </cell>
          <cell r="AO255">
            <v>40970</v>
          </cell>
          <cell r="AP255" t="str">
            <v>要</v>
          </cell>
          <cell r="AQ255" t="str">
            <v/>
          </cell>
          <cell r="AR255" t="str">
            <v>栗生澤</v>
          </cell>
          <cell r="AS255" t="str">
            <v>中田</v>
          </cell>
          <cell r="AT255">
            <v>40974</v>
          </cell>
          <cell r="AU255">
            <v>40975</v>
          </cell>
          <cell r="AV255">
            <v>40976</v>
          </cell>
          <cell r="AW255" t="str">
            <v/>
          </cell>
          <cell r="AX255" t="str">
            <v/>
          </cell>
          <cell r="AY255" t="str">
            <v>福井県</v>
          </cell>
          <cell r="AZ255" t="str">
            <v>小浜市</v>
          </cell>
          <cell r="BA255" t="str">
            <v>市飯盛25-27-1等</v>
          </cell>
          <cell r="BC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福井県小浜市市飯盛25-27-1等</v>
          </cell>
          <cell r="ET255" t="str">
            <v/>
          </cell>
          <cell r="EU255" t="str">
            <v/>
          </cell>
          <cell r="EV255" t="str">
            <v/>
          </cell>
          <cell r="EW255" t="str">
            <v/>
          </cell>
          <cell r="EX255" t="str">
            <v/>
          </cell>
          <cell r="EY255" t="str">
            <v>福井県小浜市市飯盛25-27-1等</v>
          </cell>
          <cell r="EZ255" t="str">
            <v>なし</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3 航空・宇宙産業の中核部品またはその材料</v>
          </cell>
          <cell r="I256" t="str">
            <v>翼その他の中核部品・材料</v>
          </cell>
          <cell r="J256" t="str">
            <v>大企業</v>
          </cell>
          <cell r="K256" t="str">
            <v>栗生澤</v>
          </cell>
          <cell r="L256" t="str">
            <v>中田</v>
          </cell>
          <cell r="M256" t="str">
            <v>武器課</v>
          </cell>
          <cell r="N256" t="str">
            <v>中部</v>
          </cell>
          <cell r="O256" t="str">
            <v>旭精機工業株式会社</v>
          </cell>
          <cell r="P256" t="str">
            <v/>
          </cell>
          <cell r="Q256" t="str">
            <v>第二品質保証部長</v>
          </cell>
          <cell r="R256" t="str">
            <v>中上　俊哉</v>
          </cell>
          <cell r="S256" t="str">
            <v>0561-52-5313</v>
          </cell>
          <cell r="T256" t="str">
            <v>toshiya-nakagami@asahiseiki-mfg.co.jp</v>
          </cell>
          <cell r="U256">
            <v>4880852</v>
          </cell>
          <cell r="V256" t="str">
            <v xml:space="preserve">愛知県尾張旭市旭前町新田洞5050-1 </v>
          </cell>
          <cell r="W256" t="str">
            <v>取締役社長</v>
          </cell>
          <cell r="X256" t="str">
            <v>山口 央</v>
          </cell>
          <cell r="Y256" t="str">
            <v/>
          </cell>
          <cell r="Z256" t="str">
            <v/>
          </cell>
          <cell r="AA256" t="str">
            <v/>
          </cell>
          <cell r="AC256">
            <v>303974960</v>
          </cell>
          <cell r="AD256">
            <v>0.16666666666666666</v>
          </cell>
          <cell r="AE256">
            <v>50662493</v>
          </cell>
          <cell r="AF256">
            <v>41001</v>
          </cell>
          <cell r="AG256">
            <v>41360</v>
          </cell>
          <cell r="AH256" t="str">
            <v/>
          </cell>
          <cell r="AI256">
            <v>303974960</v>
          </cell>
          <cell r="AJ256">
            <v>18700000</v>
          </cell>
          <cell r="AK256">
            <v>0.16666666666666666</v>
          </cell>
          <cell r="AL256">
            <v>3116666</v>
          </cell>
          <cell r="AM256">
            <v>41004</v>
          </cell>
          <cell r="AN256">
            <v>41011</v>
          </cell>
          <cell r="AO256" t="str">
            <v/>
          </cell>
          <cell r="AP256" t="str">
            <v>要</v>
          </cell>
          <cell r="AQ256" t="str">
            <v>（5/15）大幅減額について、METI確認済み（※応募前に発注済みだったとのこと）</v>
          </cell>
          <cell r="AR256" t="str">
            <v>栗生澤</v>
          </cell>
          <cell r="AS256" t="str">
            <v>中田</v>
          </cell>
          <cell r="AT256">
            <v>41086</v>
          </cell>
          <cell r="AU256">
            <v>41044</v>
          </cell>
          <cell r="AV256">
            <v>41088</v>
          </cell>
          <cell r="AW256" t="str">
            <v>バリ取り用ブラシで「粗磨き用」と「細磨き用」の両方あり。工程上両方必要なのであれば両方ともOKという判断。</v>
          </cell>
          <cell r="AX256" t="str">
            <v>2012年10月で機器の設置、支払完了予定、とのこと（10/11中田）</v>
          </cell>
          <cell r="AY256" t="str">
            <v>愛知県</v>
          </cell>
          <cell r="AZ256" t="str">
            <v>尾張旭市</v>
          </cell>
          <cell r="BA256" t="str">
            <v>旭前町新田洞5050-1</v>
          </cell>
          <cell r="BC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愛知県尾張旭市旭前町新田洞5050-1</v>
          </cell>
          <cell r="ET256" t="str">
            <v/>
          </cell>
          <cell r="EU256" t="str">
            <v/>
          </cell>
          <cell r="EV256" t="str">
            <v/>
          </cell>
          <cell r="EW256" t="str">
            <v/>
          </cell>
          <cell r="EX256" t="str">
            <v/>
          </cell>
          <cell r="EY256" t="str">
            <v>愛知県尾張旭市旭前町新田洞5050-1</v>
          </cell>
          <cell r="EZ256" t="str">
            <v>なし</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1 グリーンイノベーション／エネルギー産業</v>
          </cell>
          <cell r="I257" t="str">
            <v>エコカー又はその部品</v>
          </cell>
          <cell r="J257" t="str">
            <v>大企業</v>
          </cell>
          <cell r="K257" t="str">
            <v>米山</v>
          </cell>
          <cell r="L257" t="str">
            <v>高本</v>
          </cell>
          <cell r="M257" t="str">
            <v>素形材室</v>
          </cell>
          <cell r="N257" t="str">
            <v>中部</v>
          </cell>
          <cell r="O257" t="str">
            <v>アイシン高丘株式会社</v>
          </cell>
          <cell r="P257" t="str">
            <v>技術統括部　知財チーム</v>
          </cell>
          <cell r="Q257" t="str">
            <v>チームリーダー</v>
          </cell>
          <cell r="R257" t="str">
            <v>中嶋 新治</v>
          </cell>
          <cell r="S257" t="str">
            <v>0565-54-1325</v>
          </cell>
          <cell r="T257" t="str">
            <v>s.nakashima@to.at-takaoka.co.jp</v>
          </cell>
          <cell r="U257">
            <v>4738501</v>
          </cell>
          <cell r="V257" t="str">
            <v xml:space="preserve">愛知県豊田市高丘新町天王１番地 </v>
          </cell>
          <cell r="W257" t="str">
            <v>取締役社長</v>
          </cell>
          <cell r="X257" t="str">
            <v>石川 敏行</v>
          </cell>
          <cell r="Y257" t="str">
            <v>交付決定日</v>
          </cell>
          <cell r="Z257">
            <v>41729</v>
          </cell>
          <cell r="AA257" t="str">
            <v/>
          </cell>
          <cell r="AC257">
            <v>5077000000</v>
          </cell>
          <cell r="AD257">
            <v>0.16666666666666666</v>
          </cell>
          <cell r="AE257">
            <v>846166666</v>
          </cell>
          <cell r="AF257" t="str">
            <v>交付決定日</v>
          </cell>
          <cell r="AG257">
            <v>41729</v>
          </cell>
          <cell r="AH257" t="str">
            <v/>
          </cell>
          <cell r="AI257">
            <v>5427000000</v>
          </cell>
          <cell r="AJ257">
            <v>5077000000</v>
          </cell>
          <cell r="AK257">
            <v>0.16666666666666666</v>
          </cell>
          <cell r="AL257">
            <v>846166665</v>
          </cell>
          <cell r="AM257">
            <v>40970</v>
          </cell>
          <cell r="AN257">
            <v>40962</v>
          </cell>
          <cell r="AO257">
            <v>40973</v>
          </cell>
          <cell r="AP257" t="str">
            <v>不要</v>
          </cell>
          <cell r="AQ257" t="str">
            <v/>
          </cell>
          <cell r="AR257" t="str">
            <v>高本</v>
          </cell>
          <cell r="AS257" t="str">
            <v>米山</v>
          </cell>
          <cell r="AT257">
            <v>40976</v>
          </cell>
          <cell r="AU257">
            <v>40977</v>
          </cell>
          <cell r="AV257">
            <v>40983</v>
          </cell>
          <cell r="AW257" t="str">
            <v/>
          </cell>
          <cell r="AX257" t="str">
            <v/>
          </cell>
          <cell r="AY257" t="str">
            <v>愛知県</v>
          </cell>
          <cell r="AZ257" t="str">
            <v>豊田市</v>
          </cell>
          <cell r="BA257" t="str">
            <v>高丘新町天王1番地</v>
          </cell>
          <cell r="BC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愛知県豊田市高丘新町天王1番地</v>
          </cell>
          <cell r="ET257" t="str">
            <v/>
          </cell>
          <cell r="EU257" t="str">
            <v/>
          </cell>
          <cell r="EV257" t="str">
            <v/>
          </cell>
          <cell r="EW257" t="str">
            <v/>
          </cell>
          <cell r="EX257" t="str">
            <v/>
          </cell>
          <cell r="EY257" t="str">
            <v>愛知県豊田市高丘新町天王1番地</v>
          </cell>
          <cell r="EZ257" t="str">
            <v>なし</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1 電子機器の中核部品またはその材料</v>
          </cell>
          <cell r="I258" t="str">
            <v>半導体又はその材料</v>
          </cell>
          <cell r="J258" t="str">
            <v>大企業</v>
          </cell>
          <cell r="K258" t="str">
            <v>梶野</v>
          </cell>
          <cell r="L258" t="str">
            <v>中間</v>
          </cell>
          <cell r="M258" t="str">
            <v>情通課</v>
          </cell>
          <cell r="N258" t="str">
            <v>関東</v>
          </cell>
          <cell r="O258" t="str">
            <v>キヤノン株式会社</v>
          </cell>
          <cell r="P258" t="str">
            <v>光学機器事業本部　光機事業本部長室</v>
          </cell>
          <cell r="Q258" t="str">
            <v>室長</v>
          </cell>
          <cell r="R258" t="str">
            <v>山田　雄一</v>
          </cell>
          <cell r="S258" t="str">
            <v>028-667-5711</v>
          </cell>
          <cell r="T258" t="str">
            <v>yamada.yuichi@canon.co.jp</v>
          </cell>
          <cell r="U258">
            <v>3213231</v>
          </cell>
          <cell r="V258" t="str">
            <v xml:space="preserve">栃木県宇都宮市清原工業団地20-2 </v>
          </cell>
          <cell r="W258" t="str">
            <v>代表取締役会長兼社長 CEO</v>
          </cell>
          <cell r="X258" t="str">
            <v>御手洗冨士夫</v>
          </cell>
          <cell r="Y258" t="str">
            <v/>
          </cell>
          <cell r="Z258" t="str">
            <v/>
          </cell>
          <cell r="AA258" t="str">
            <v/>
          </cell>
          <cell r="AC258">
            <v>8520000000</v>
          </cell>
          <cell r="AD258">
            <v>0.16666666666666666</v>
          </cell>
          <cell r="AE258">
            <v>1420000000</v>
          </cell>
          <cell r="AF258">
            <v>41059</v>
          </cell>
          <cell r="AG258">
            <v>41639</v>
          </cell>
          <cell r="AH258" t="str">
            <v/>
          </cell>
          <cell r="AI258">
            <v>4172700000</v>
          </cell>
          <cell r="AJ258">
            <v>2104113543</v>
          </cell>
          <cell r="AK258">
            <v>0.16666666666666666</v>
          </cell>
          <cell r="AL258">
            <v>350685582</v>
          </cell>
          <cell r="AM258">
            <v>41043</v>
          </cell>
          <cell r="AN258">
            <v>41007</v>
          </cell>
          <cell r="AO258">
            <v>41085</v>
          </cell>
          <cell r="AP258" t="str">
            <v>要</v>
          </cell>
          <cell r="AQ258" t="str">
            <v>（6/26）減額METI確認済み（5/28メール）</v>
          </cell>
          <cell r="AR258" t="str">
            <v>中間</v>
          </cell>
          <cell r="AS258" t="str">
            <v>梶野</v>
          </cell>
          <cell r="AT258">
            <v>41086</v>
          </cell>
          <cell r="AU258">
            <v>41057</v>
          </cell>
          <cell r="AV258">
            <v>41088</v>
          </cell>
          <cell r="AW258" t="str">
            <v>クリーンルーム系が多く、現場確認の必要性あり
⇒中間可能になるのは2013年春先程度</v>
          </cell>
          <cell r="AX258" t="str">
            <v/>
          </cell>
          <cell r="AY258" t="str">
            <v>栃木県</v>
          </cell>
          <cell r="AZ258" t="str">
            <v>宇都宮市</v>
          </cell>
          <cell r="BA258" t="str">
            <v>清原工業団地20-2</v>
          </cell>
          <cell r="BB258" t="str">
            <v>茨城県</v>
          </cell>
          <cell r="BC258" t="str">
            <v>稲敷郡</v>
          </cell>
          <cell r="BD258" t="str">
            <v>阿見町大字吉原3577</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栃木県宇都宮市清原工業団地20-2</v>
          </cell>
          <cell r="ET258" t="str">
            <v>茨城県稲敷郡阿見町大字吉原3577</v>
          </cell>
          <cell r="EU258" t="str">
            <v/>
          </cell>
          <cell r="EV258" t="str">
            <v/>
          </cell>
          <cell r="EW258" t="str">
            <v/>
          </cell>
          <cell r="EX258" t="str">
            <v/>
          </cell>
          <cell r="EY258" t="str">
            <v>栃木県宇都宮市清原工業団地20-2
茨城県稲敷郡阿見町大字吉原3577</v>
          </cell>
          <cell r="EZ258" t="str">
            <v>なし</v>
          </cell>
        </row>
        <row r="259">
          <cell r="A259" t="str">
            <v>7010000</v>
          </cell>
          <cell r="B259">
            <v>701</v>
          </cell>
          <cell r="C259">
            <v>0</v>
          </cell>
          <cell r="D259" t="str">
            <v>A</v>
          </cell>
          <cell r="E259" t="str">
            <v>一次</v>
          </cell>
          <cell r="F259" t="str">
            <v>三菱製紙株式会社</v>
          </cell>
          <cell r="G259" t="str">
            <v>印刷情報用紙仕上設備導入事業</v>
          </cell>
          <cell r="H259" t="str">
            <v>6 その他</v>
          </cell>
          <cell r="I259" t="str">
            <v>紙関連製品</v>
          </cell>
          <cell r="J259" t="str">
            <v>大企業</v>
          </cell>
          <cell r="K259" t="str">
            <v>中田</v>
          </cell>
          <cell r="L259" t="str">
            <v>栗生澤</v>
          </cell>
          <cell r="M259" t="str">
            <v>紙業課</v>
          </cell>
          <cell r="N259" t="str">
            <v>東北</v>
          </cell>
          <cell r="O259" t="str">
            <v>三菱製紙株式会社</v>
          </cell>
          <cell r="P259" t="str">
            <v>八戸工場　設備企画室</v>
          </cell>
          <cell r="Q259" t="str">
            <v>担当課長</v>
          </cell>
          <cell r="R259" t="str">
            <v>河原木　親</v>
          </cell>
          <cell r="S259" t="str">
            <v>0178-29-2411</v>
          </cell>
          <cell r="T259" t="str">
            <v>kawaragi_chikashi@mpm.co.jp</v>
          </cell>
          <cell r="U259">
            <v>391197</v>
          </cell>
          <cell r="V259" t="str">
            <v xml:space="preserve">青森県八戸市大字河原木字青森谷地 </v>
          </cell>
          <cell r="W259" t="str">
            <v>代表取締役社長</v>
          </cell>
          <cell r="X259" t="str">
            <v>鈴木　邦夫</v>
          </cell>
          <cell r="Y259" t="str">
            <v>交付決定日</v>
          </cell>
          <cell r="Z259">
            <v>41729</v>
          </cell>
          <cell r="AA259" t="str">
            <v/>
          </cell>
          <cell r="AC259">
            <v>2590000000</v>
          </cell>
          <cell r="AD259">
            <v>0.33333333333333331</v>
          </cell>
          <cell r="AE259">
            <v>863333333</v>
          </cell>
          <cell r="AF259" t="str">
            <v>交付決定日</v>
          </cell>
          <cell r="AG259">
            <v>41729</v>
          </cell>
          <cell r="AH259" t="str">
            <v/>
          </cell>
          <cell r="AI259">
            <v>2647000000</v>
          </cell>
          <cell r="AJ259">
            <v>2590000000</v>
          </cell>
          <cell r="AK259">
            <v>0.33333333333333331</v>
          </cell>
          <cell r="AL259">
            <v>863333333</v>
          </cell>
          <cell r="AM259">
            <v>40967</v>
          </cell>
          <cell r="AN259">
            <v>40968</v>
          </cell>
          <cell r="AO259" t="str">
            <v/>
          </cell>
          <cell r="AP259" t="str">
            <v>不要</v>
          </cell>
          <cell r="AQ259" t="str">
            <v/>
          </cell>
          <cell r="AR259" t="str">
            <v>栗生澤</v>
          </cell>
          <cell r="AS259" t="str">
            <v>中田</v>
          </cell>
          <cell r="AT259">
            <v>40974</v>
          </cell>
          <cell r="AU259">
            <v>40975</v>
          </cell>
          <cell r="AV259">
            <v>40976</v>
          </cell>
          <cell r="AW259" t="str">
            <v>グループ内での経費内訳変更の申し出あり（8/23)</v>
          </cell>
          <cell r="AX259" t="str">
            <v/>
          </cell>
          <cell r="AY259" t="str">
            <v>青森県</v>
          </cell>
          <cell r="AZ259" t="str">
            <v>八戸市</v>
          </cell>
          <cell r="BA259" t="str">
            <v>大字河原木字青森谷地</v>
          </cell>
          <cell r="BC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青森県八戸市大字河原木字青森谷地</v>
          </cell>
          <cell r="ET259" t="str">
            <v/>
          </cell>
          <cell r="EU259" t="str">
            <v/>
          </cell>
          <cell r="EV259" t="str">
            <v/>
          </cell>
          <cell r="EW259" t="str">
            <v/>
          </cell>
          <cell r="EX259" t="str">
            <v/>
          </cell>
          <cell r="EY259" t="str">
            <v>青森県八戸市大字河原木字青森谷地</v>
          </cell>
          <cell r="EZ259" t="str">
            <v>なし</v>
          </cell>
        </row>
        <row r="260">
          <cell r="A260" t="str">
            <v>7010001</v>
          </cell>
          <cell r="B260">
            <v>701</v>
          </cell>
          <cell r="C260">
            <v>1</v>
          </cell>
          <cell r="D260" t="str">
            <v>A</v>
          </cell>
          <cell r="E260" t="str">
            <v>一次</v>
          </cell>
          <cell r="F260" t="str">
            <v>八戸紙業株式会社</v>
          </cell>
          <cell r="G260" t="str">
            <v>印刷情報用紙仕上設備導入事業</v>
          </cell>
          <cell r="H260" t="str">
            <v>6 その他</v>
          </cell>
          <cell r="I260" t="str">
            <v>紙関連製品</v>
          </cell>
          <cell r="J260" t="str">
            <v>大企業</v>
          </cell>
          <cell r="K260" t="str">
            <v>中田</v>
          </cell>
          <cell r="L260" t="str">
            <v>栗生澤</v>
          </cell>
          <cell r="M260" t="str">
            <v>紙業課</v>
          </cell>
          <cell r="N260" t="str">
            <v>東北</v>
          </cell>
          <cell r="O260" t="str">
            <v>八戸紙業株式会社</v>
          </cell>
          <cell r="P260" t="str">
            <v/>
          </cell>
          <cell r="Q260" t="str">
            <v>代表取締役社長</v>
          </cell>
          <cell r="R260" t="str">
            <v>平塚　高行</v>
          </cell>
          <cell r="S260" t="str">
            <v>0178-29-2511</v>
          </cell>
          <cell r="T260" t="str">
            <v>otanaka_kiminori@mpm.co.jp</v>
          </cell>
          <cell r="U260">
            <v>391197</v>
          </cell>
          <cell r="V260" t="str">
            <v xml:space="preserve">青森県八戸市大字河原木字青森谷地1-2 </v>
          </cell>
          <cell r="W260" t="str">
            <v>代表取締役社長</v>
          </cell>
          <cell r="X260" t="str">
            <v>平塚　高行</v>
          </cell>
          <cell r="Y260" t="str">
            <v>交付決定日</v>
          </cell>
          <cell r="Z260">
            <v>41729</v>
          </cell>
          <cell r="AA260" t="str">
            <v/>
          </cell>
          <cell r="AC260">
            <v>2590000000</v>
          </cell>
          <cell r="AD260">
            <v>0.33333333333333331</v>
          </cell>
          <cell r="AE260">
            <v>863333333</v>
          </cell>
          <cell r="AF260" t="str">
            <v>交付決定日</v>
          </cell>
          <cell r="AG260">
            <v>41729</v>
          </cell>
          <cell r="AH260" t="str">
            <v/>
          </cell>
          <cell r="AI260">
            <v>2647000000</v>
          </cell>
          <cell r="AJ260">
            <v>2590000000</v>
          </cell>
          <cell r="AK260">
            <v>0.33333333333333331</v>
          </cell>
          <cell r="AL260">
            <v>863333333</v>
          </cell>
          <cell r="AM260">
            <v>40967</v>
          </cell>
          <cell r="AN260">
            <v>40968</v>
          </cell>
          <cell r="AO260" t="str">
            <v/>
          </cell>
          <cell r="AP260" t="str">
            <v>不要</v>
          </cell>
          <cell r="AQ260" t="str">
            <v/>
          </cell>
          <cell r="AR260" t="str">
            <v>栗生澤</v>
          </cell>
          <cell r="AS260" t="str">
            <v>中田</v>
          </cell>
          <cell r="AT260">
            <v>40974</v>
          </cell>
          <cell r="AU260">
            <v>40975</v>
          </cell>
          <cell r="AV260">
            <v>40976</v>
          </cell>
          <cell r="AW260" t="str">
            <v>グループ内での経費内訳変更の申し出あり（8/23)</v>
          </cell>
          <cell r="AX260" t="str">
            <v/>
          </cell>
          <cell r="AY260" t="str">
            <v>青森県</v>
          </cell>
          <cell r="AZ260" t="str">
            <v>八戸市</v>
          </cell>
          <cell r="BA260" t="str">
            <v>大字河原木字青森谷地</v>
          </cell>
          <cell r="BC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青森県八戸市大字河原木字青森谷地</v>
          </cell>
          <cell r="ET260" t="str">
            <v/>
          </cell>
          <cell r="EU260" t="str">
            <v/>
          </cell>
          <cell r="EV260" t="str">
            <v/>
          </cell>
          <cell r="EW260" t="str">
            <v/>
          </cell>
          <cell r="EX260" t="str">
            <v/>
          </cell>
          <cell r="EY260" t="str">
            <v>青森県八戸市大字河原木字青森谷地</v>
          </cell>
          <cell r="EZ260" t="str">
            <v>なし</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4 金属加工製品</v>
          </cell>
          <cell r="I261" t="str">
            <v>その他の金属製品</v>
          </cell>
          <cell r="J261" t="str">
            <v>大企業</v>
          </cell>
          <cell r="K261" t="str">
            <v>栗生澤</v>
          </cell>
          <cell r="L261" t="str">
            <v>中田</v>
          </cell>
          <cell r="M261" t="str">
            <v>非鉄課</v>
          </cell>
          <cell r="N261" t="str">
            <v>関東</v>
          </cell>
          <cell r="O261" t="str">
            <v>日本ステンレス工材株式会社</v>
          </cell>
          <cell r="P261" t="str">
            <v>製造部</v>
          </cell>
          <cell r="Q261" t="str">
            <v>技術開発グループ長</v>
          </cell>
          <cell r="R261" t="str">
            <v>金井　健二</v>
          </cell>
          <cell r="S261" t="str">
            <v>025-543-3138</v>
          </cell>
          <cell r="T261" t="str">
            <v>kanai@nsz.co.jp</v>
          </cell>
          <cell r="U261">
            <v>9420065</v>
          </cell>
          <cell r="V261" t="str">
            <v xml:space="preserve">新潟県上越市川原町10番29号 </v>
          </cell>
          <cell r="W261" t="str">
            <v>代表取締役社長</v>
          </cell>
          <cell r="X261" t="str">
            <v>木村　明</v>
          </cell>
          <cell r="Y261">
            <v>40983</v>
          </cell>
          <cell r="Z261">
            <v>41213</v>
          </cell>
          <cell r="AA261" t="str">
            <v/>
          </cell>
          <cell r="AC261">
            <v>97600000</v>
          </cell>
          <cell r="AD261">
            <v>0.25</v>
          </cell>
          <cell r="AE261">
            <v>24400000</v>
          </cell>
          <cell r="AF261">
            <v>40983</v>
          </cell>
          <cell r="AG261">
            <v>41213</v>
          </cell>
          <cell r="AH261" t="str">
            <v/>
          </cell>
          <cell r="AI261">
            <v>126319000</v>
          </cell>
          <cell r="AJ261">
            <v>97600000</v>
          </cell>
          <cell r="AK261">
            <v>0.25</v>
          </cell>
          <cell r="AL261">
            <v>24400000</v>
          </cell>
          <cell r="AM261">
            <v>40974</v>
          </cell>
          <cell r="AN261">
            <v>40975</v>
          </cell>
          <cell r="AO261" t="str">
            <v/>
          </cell>
          <cell r="AP261" t="str">
            <v>不要</v>
          </cell>
          <cell r="AQ261" t="str">
            <v/>
          </cell>
          <cell r="AR261" t="str">
            <v>中田</v>
          </cell>
          <cell r="AS261" t="str">
            <v>哲</v>
          </cell>
          <cell r="AT261">
            <v>40977</v>
          </cell>
          <cell r="AU261">
            <v>40980</v>
          </cell>
          <cell r="AV261">
            <v>40983</v>
          </cell>
          <cell r="AW261" t="str">
            <v>（10/1中田）平成24年10月1日より「日鉄住金工材株式会社」へ商号変更。書類がそろい次第、変更届をご提出頂く。</v>
          </cell>
          <cell r="AX261" t="str">
            <v/>
          </cell>
          <cell r="AY261" t="str">
            <v>新潟県</v>
          </cell>
          <cell r="AZ261" t="str">
            <v>上越市</v>
          </cell>
          <cell r="BA261" t="str">
            <v>川原町10番29号</v>
          </cell>
          <cell r="BC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新潟県上越市川原町10番29号</v>
          </cell>
          <cell r="ET261" t="str">
            <v/>
          </cell>
          <cell r="EU261" t="str">
            <v/>
          </cell>
          <cell r="EV261" t="str">
            <v/>
          </cell>
          <cell r="EW261" t="str">
            <v/>
          </cell>
          <cell r="EX261" t="str">
            <v/>
          </cell>
          <cell r="EY261" t="str">
            <v>新潟県上越市川原町10番29号</v>
          </cell>
          <cell r="EZ261" t="str">
            <v>なし</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3 その他先端分野</v>
          </cell>
          <cell r="I262" t="str">
            <v>ロボット</v>
          </cell>
          <cell r="J262" t="str">
            <v>中小企業</v>
          </cell>
          <cell r="K262" t="str">
            <v>宮田</v>
          </cell>
          <cell r="L262" t="str">
            <v>米山</v>
          </cell>
          <cell r="M262" t="str">
            <v>産機課</v>
          </cell>
          <cell r="N262" t="str">
            <v>中部</v>
          </cell>
          <cell r="O262" t="str">
            <v>株式会社ﾅｶﾞｾｲﾝﾃｸﾞﾚｯｸｽ</v>
          </cell>
          <cell r="P262" t="str">
            <v>常務取締役</v>
          </cell>
          <cell r="Q262" t="str">
            <v>製造本部　部長</v>
          </cell>
          <cell r="R262" t="str">
            <v>岩下　孝博</v>
          </cell>
          <cell r="S262" t="str">
            <v>0575-46-2323</v>
          </cell>
          <cell r="T262" t="str">
            <v>iwashita@nagase-i.co.jp</v>
          </cell>
          <cell r="U262">
            <v>5012605</v>
          </cell>
          <cell r="V262" t="str">
            <v xml:space="preserve">岐阜県関市武芸川町跡部１３３３－１ </v>
          </cell>
          <cell r="W262" t="str">
            <v>代表取締役社長</v>
          </cell>
          <cell r="X262" t="str">
            <v>長瀬　幸泰</v>
          </cell>
          <cell r="Y262">
            <v>40994</v>
          </cell>
          <cell r="Z262">
            <v>41419</v>
          </cell>
          <cell r="AA262" t="str">
            <v/>
          </cell>
          <cell r="AC262">
            <v>145100000</v>
          </cell>
          <cell r="AD262">
            <v>0.25</v>
          </cell>
          <cell r="AE262">
            <v>36275000</v>
          </cell>
          <cell r="AF262">
            <v>40994</v>
          </cell>
          <cell r="AG262">
            <v>41419</v>
          </cell>
          <cell r="AH262" t="str">
            <v/>
          </cell>
          <cell r="AI262">
            <v>261740000</v>
          </cell>
          <cell r="AJ262">
            <v>145100000</v>
          </cell>
          <cell r="AK262">
            <v>0.25</v>
          </cell>
          <cell r="AL262">
            <v>36275000</v>
          </cell>
          <cell r="AM262">
            <v>40960</v>
          </cell>
          <cell r="AN262">
            <v>40962</v>
          </cell>
          <cell r="AO262">
            <v>40968</v>
          </cell>
          <cell r="AP262" t="str">
            <v>要</v>
          </cell>
          <cell r="AQ262" t="str">
            <v/>
          </cell>
          <cell r="AR262" t="str">
            <v>宮田</v>
          </cell>
          <cell r="AS262" t="str">
            <v>米山</v>
          </cell>
          <cell r="AT262">
            <v>40974</v>
          </cell>
          <cell r="AU262">
            <v>40975</v>
          </cell>
          <cell r="AV262">
            <v>40976</v>
          </cell>
          <cell r="AW262" t="str">
            <v/>
          </cell>
          <cell r="AX262" t="str">
            <v/>
          </cell>
          <cell r="AY262" t="str">
            <v>岐阜県</v>
          </cell>
          <cell r="AZ262" t="str">
            <v>関市</v>
          </cell>
          <cell r="BA262" t="str">
            <v>武芸川町跡部1333-1</v>
          </cell>
          <cell r="BC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岐阜県関市武芸川町跡部1333-1</v>
          </cell>
          <cell r="ET262" t="str">
            <v/>
          </cell>
          <cell r="EU262" t="str">
            <v/>
          </cell>
          <cell r="EV262" t="str">
            <v/>
          </cell>
          <cell r="EW262" t="str">
            <v/>
          </cell>
          <cell r="EX262" t="str">
            <v/>
          </cell>
          <cell r="EY262" t="str">
            <v>岐阜県関市武芸川町跡部1333-1</v>
          </cell>
          <cell r="EZ262" t="str">
            <v>なし</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1 グリーンイノベーション／エネルギー産業</v>
          </cell>
          <cell r="I263" t="str">
            <v>エコカー又はその部品</v>
          </cell>
          <cell r="J263" t="str">
            <v>大企業</v>
          </cell>
          <cell r="K263" t="str">
            <v>米山</v>
          </cell>
          <cell r="L263" t="str">
            <v>高本</v>
          </cell>
          <cell r="M263" t="str">
            <v>自動車課</v>
          </cell>
          <cell r="N263" t="str">
            <v>関東</v>
          </cell>
          <cell r="O263" t="str">
            <v>日野自動車株式会社</v>
          </cell>
          <cell r="P263" t="str">
            <v>総合企画部 広報渉外室</v>
          </cell>
          <cell r="Q263" t="str">
            <v>企画・渉外グループ長</v>
          </cell>
          <cell r="R263" t="str">
            <v>宮原　孝夫</v>
          </cell>
          <cell r="S263" t="str">
            <v>042-586-4261</v>
          </cell>
          <cell r="T263" t="str">
            <v>tak.miyahara@hino.co.jp</v>
          </cell>
          <cell r="U263">
            <v>1910003</v>
          </cell>
          <cell r="V263" t="str">
            <v xml:space="preserve">東京都日野市日野台３－１－１ </v>
          </cell>
          <cell r="W263" t="str">
            <v>代表取締役社長</v>
          </cell>
          <cell r="X263" t="str">
            <v>白井　芳夫</v>
          </cell>
          <cell r="Y263">
            <v>40988</v>
          </cell>
          <cell r="Z263">
            <v>42094</v>
          </cell>
          <cell r="AA263" t="str">
            <v>○</v>
          </cell>
          <cell r="AC263">
            <v>39260000000</v>
          </cell>
          <cell r="AD263">
            <v>0.16666666666666666</v>
          </cell>
          <cell r="AE263">
            <v>6543333333</v>
          </cell>
          <cell r="AF263">
            <v>40988</v>
          </cell>
          <cell r="AG263">
            <v>42094</v>
          </cell>
          <cell r="AH263" t="str">
            <v>○</v>
          </cell>
          <cell r="AI263">
            <v>62150000000</v>
          </cell>
          <cell r="AJ263">
            <v>39260000000</v>
          </cell>
          <cell r="AK263">
            <v>0.16666666666666666</v>
          </cell>
          <cell r="AL263">
            <v>6543333333</v>
          </cell>
          <cell r="AM263">
            <v>40970</v>
          </cell>
          <cell r="AN263">
            <v>40976</v>
          </cell>
          <cell r="AO263">
            <v>40976</v>
          </cell>
          <cell r="AP263" t="str">
            <v>不要</v>
          </cell>
          <cell r="AQ263" t="str">
            <v>H26年3月末をオーバーする申請。長期となる理由書も受領済み。（METI未確認？）</v>
          </cell>
          <cell r="AR263" t="str">
            <v>米山</v>
          </cell>
          <cell r="AS263" t="str">
            <v>高本</v>
          </cell>
          <cell r="AT263">
            <v>40977</v>
          </cell>
          <cell r="AU263">
            <v>40980</v>
          </cell>
          <cell r="AV263">
            <v>40983</v>
          </cell>
          <cell r="AW263" t="str">
            <v/>
          </cell>
          <cell r="AX263" t="str">
            <v/>
          </cell>
          <cell r="AY263" t="str">
            <v>茨城県</v>
          </cell>
          <cell r="AZ263" t="str">
            <v>古河市</v>
          </cell>
          <cell r="BA263" t="str">
            <v>名崎4112番1外</v>
          </cell>
          <cell r="BB263" t="str">
            <v>群馬県</v>
          </cell>
          <cell r="BC263" t="str">
            <v>太田市</v>
          </cell>
          <cell r="BD263" t="str">
            <v>新田早川町10番地1</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茨城県古河市名崎4112番1外</v>
          </cell>
          <cell r="ET263" t="str">
            <v>群馬県太田市新田早川町10番地1</v>
          </cell>
          <cell r="EU263" t="str">
            <v/>
          </cell>
          <cell r="EV263" t="str">
            <v/>
          </cell>
          <cell r="EW263" t="str">
            <v/>
          </cell>
          <cell r="EX263" t="str">
            <v/>
          </cell>
          <cell r="EY263" t="str">
            <v>茨城県古河市名崎4112番1外
群馬県太田市新田早川町10番地1</v>
          </cell>
          <cell r="EZ263" t="str">
            <v>なし</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5 機能性化学品</v>
          </cell>
          <cell r="I264" t="str">
            <v>その他の機能性化学品</v>
          </cell>
          <cell r="J264" t="str">
            <v>大企業</v>
          </cell>
          <cell r="K264" t="str">
            <v>栗生澤</v>
          </cell>
          <cell r="L264" t="str">
            <v>宮田</v>
          </cell>
          <cell r="M264" t="str">
            <v>化学課</v>
          </cell>
          <cell r="N264" t="str">
            <v>関東</v>
          </cell>
          <cell r="O264" t="str">
            <v>凸版印刷株式会社</v>
          </cell>
          <cell r="P264" t="str">
            <v>生活環境事業本部</v>
          </cell>
          <cell r="Q264" t="str">
            <v>事業戦略本部長</v>
          </cell>
          <cell r="R264" t="str">
            <v>柳澤　雅夫</v>
          </cell>
          <cell r="S264" t="str">
            <v>03-3835-6504</v>
          </cell>
          <cell r="T264" t="str">
            <v>masao.yanagisawa@toppan.co.jp</v>
          </cell>
          <cell r="U264">
            <v>1010024</v>
          </cell>
          <cell r="V264" t="str">
            <v xml:space="preserve">東京都千代田区神田和泉町1 番地 </v>
          </cell>
          <cell r="W264" t="str">
            <v>代表取締役社長</v>
          </cell>
          <cell r="X264" t="str">
            <v>金子　眞吾</v>
          </cell>
          <cell r="Y264">
            <v>41153</v>
          </cell>
          <cell r="Z264">
            <v>42004</v>
          </cell>
          <cell r="AA264" t="str">
            <v>○</v>
          </cell>
          <cell r="AC264">
            <v>10451952000</v>
          </cell>
          <cell r="AD264">
            <v>0.16666666666666666</v>
          </cell>
          <cell r="AE264">
            <v>1741992000</v>
          </cell>
          <cell r="AF264">
            <v>41153</v>
          </cell>
          <cell r="AG264">
            <v>42004</v>
          </cell>
          <cell r="AH264" t="str">
            <v>○</v>
          </cell>
          <cell r="AI264">
            <v>24055008000</v>
          </cell>
          <cell r="AJ264">
            <v>10451952000</v>
          </cell>
          <cell r="AK264">
            <v>0.16666666666666666</v>
          </cell>
          <cell r="AL264">
            <v>1741992000</v>
          </cell>
          <cell r="AM264">
            <v>41010</v>
          </cell>
          <cell r="AN264">
            <v>40995</v>
          </cell>
          <cell r="AO264" t="str">
            <v>○</v>
          </cell>
          <cell r="AP264" t="str">
            <v>要</v>
          </cell>
          <cell r="AQ264" t="str">
            <v>・H26年3月末をオーバーする申請。長期となる理由書も受領済み。（METI未確認？）</v>
          </cell>
          <cell r="AR264" t="str">
            <v>宮田</v>
          </cell>
          <cell r="AS264" t="str">
            <v/>
          </cell>
          <cell r="AT264">
            <v>41043</v>
          </cell>
          <cell r="AU264">
            <v>41044</v>
          </cell>
          <cell r="AV264">
            <v>41044</v>
          </cell>
          <cell r="AW264" t="str">
            <v/>
          </cell>
          <cell r="AX264" t="str">
            <v/>
          </cell>
          <cell r="AY264" t="str">
            <v>群馬県</v>
          </cell>
          <cell r="AZ264" t="str">
            <v>邑楽郡</v>
          </cell>
          <cell r="BA264" t="str">
            <v>明和町大輪</v>
          </cell>
          <cell r="BC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群馬県邑楽郡明和町大輪</v>
          </cell>
          <cell r="ET264" t="str">
            <v/>
          </cell>
          <cell r="EU264" t="str">
            <v/>
          </cell>
          <cell r="EV264" t="str">
            <v/>
          </cell>
          <cell r="EW264" t="str">
            <v/>
          </cell>
          <cell r="EX264" t="str">
            <v/>
          </cell>
          <cell r="EY264" t="str">
            <v>群馬県邑楽郡明和町大輪</v>
          </cell>
          <cell r="EZ264" t="str">
            <v>なし</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1 グリーンイノベーション／エネルギー産業</v>
          </cell>
          <cell r="I265" t="str">
            <v>省エネルギー型情報機器又は関連部品</v>
          </cell>
          <cell r="J265" t="str">
            <v>大企業</v>
          </cell>
          <cell r="K265" t="str">
            <v>高本</v>
          </cell>
          <cell r="L265" t="str">
            <v>宮田</v>
          </cell>
          <cell r="M265" t="str">
            <v>情通課</v>
          </cell>
          <cell r="N265" t="str">
            <v>中国</v>
          </cell>
          <cell r="O265" t="str">
            <v>戸田工業株式会社</v>
          </cell>
          <cell r="P265" t="str">
            <v>大竹事業所　環境企画</v>
          </cell>
          <cell r="Q265" t="str">
            <v>課長</v>
          </cell>
          <cell r="R265" t="str">
            <v>真田 和俊</v>
          </cell>
          <cell r="S265" t="str">
            <v>0827-57-3616</v>
          </cell>
          <cell r="T265" t="str">
            <v>Kazutoshi_Sanada@todakogyo.co.jp</v>
          </cell>
          <cell r="U265">
            <v>7390652</v>
          </cell>
          <cell r="V265" t="str">
            <v xml:space="preserve">広島県大竹市明治新開1番4 </v>
          </cell>
          <cell r="W265" t="str">
            <v>代表取締役社長</v>
          </cell>
          <cell r="X265" t="str">
            <v>戸田 俊行</v>
          </cell>
          <cell r="Y265">
            <v>40969</v>
          </cell>
          <cell r="Z265">
            <v>41638</v>
          </cell>
          <cell r="AA265" t="str">
            <v/>
          </cell>
          <cell r="AC265">
            <v>1500000000</v>
          </cell>
          <cell r="AD265">
            <v>0.33333333333333331</v>
          </cell>
          <cell r="AE265">
            <v>500000000</v>
          </cell>
          <cell r="AF265">
            <v>40969</v>
          </cell>
          <cell r="AG265">
            <v>41638</v>
          </cell>
          <cell r="AH265" t="str">
            <v/>
          </cell>
          <cell r="AI265">
            <v>1500000000</v>
          </cell>
          <cell r="AJ265">
            <v>1500000000</v>
          </cell>
          <cell r="AK265">
            <v>0.33333333333333331</v>
          </cell>
          <cell r="AL265">
            <v>500000000</v>
          </cell>
          <cell r="AM265">
            <v>40961</v>
          </cell>
          <cell r="AN265">
            <v>40960</v>
          </cell>
          <cell r="AO265">
            <v>40965</v>
          </cell>
          <cell r="AP265" t="str">
            <v>不要</v>
          </cell>
          <cell r="AQ265" t="str">
            <v/>
          </cell>
          <cell r="AR265" t="str">
            <v>高本</v>
          </cell>
          <cell r="AS265" t="str">
            <v>宮田</v>
          </cell>
          <cell r="AT265">
            <v>40966</v>
          </cell>
          <cell r="AU265">
            <v>40967</v>
          </cell>
          <cell r="AV265">
            <v>40969</v>
          </cell>
          <cell r="AW265" t="str">
            <v/>
          </cell>
          <cell r="AX265" t="str">
            <v/>
          </cell>
          <cell r="AY265" t="str">
            <v>広島県</v>
          </cell>
          <cell r="AZ265" t="str">
            <v>大竹市</v>
          </cell>
          <cell r="BA265" t="str">
            <v>明治新開1番4</v>
          </cell>
          <cell r="BC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広島県大竹市明治新開1番4</v>
          </cell>
          <cell r="ET265" t="str">
            <v/>
          </cell>
          <cell r="EU265" t="str">
            <v/>
          </cell>
          <cell r="EV265" t="str">
            <v/>
          </cell>
          <cell r="EW265" t="str">
            <v/>
          </cell>
          <cell r="EX265" t="str">
            <v/>
          </cell>
          <cell r="EY265" t="str">
            <v>広島県大竹市明治新開1番4</v>
          </cell>
          <cell r="EZ265" t="str">
            <v>なし</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1 電子機器の中核部品またはその材料</v>
          </cell>
          <cell r="I266" t="str">
            <v>蓄電池又はその材料</v>
          </cell>
          <cell r="J266" t="str">
            <v>大企業</v>
          </cell>
          <cell r="K266" t="str">
            <v>梶野</v>
          </cell>
          <cell r="L266" t="str">
            <v>中間</v>
          </cell>
          <cell r="M266" t="str">
            <v>非鉄課</v>
          </cell>
          <cell r="N266" t="str">
            <v>九州</v>
          </cell>
          <cell r="O266" t="str">
            <v xml:space="preserve">戸田工業株式会社
</v>
          </cell>
          <cell r="P266" t="str">
            <v/>
          </cell>
          <cell r="Q266" t="str">
            <v>代表取締役社長</v>
          </cell>
          <cell r="R266" t="str">
            <v>戸田　俊行</v>
          </cell>
          <cell r="S266" t="str">
            <v>0827-57-0055</v>
          </cell>
          <cell r="T266" t="str">
            <v/>
          </cell>
          <cell r="U266">
            <v>7390652</v>
          </cell>
          <cell r="V266" t="str">
            <v xml:space="preserve">広島県大竹市明治新開１番４ </v>
          </cell>
          <cell r="W266" t="str">
            <v>代表取締役社長</v>
          </cell>
          <cell r="X266" t="str">
            <v>戸田　俊行</v>
          </cell>
          <cell r="Y266" t="str">
            <v/>
          </cell>
          <cell r="Z266" t="str">
            <v/>
          </cell>
          <cell r="AA266" t="str">
            <v/>
          </cell>
          <cell r="AC266">
            <v>586200000</v>
          </cell>
          <cell r="AD266">
            <v>0.33333333333333331</v>
          </cell>
          <cell r="AE266">
            <v>195400000</v>
          </cell>
          <cell r="AF266" t="str">
            <v/>
          </cell>
          <cell r="AG266" t="str">
            <v/>
          </cell>
          <cell r="AH266" t="str">
            <v/>
          </cell>
          <cell r="AI266" t="str">
            <v/>
          </cell>
          <cell r="AJ266" t="str">
            <v/>
          </cell>
          <cell r="AK266">
            <v>0.33333333333333331</v>
          </cell>
          <cell r="AL266" t="str">
            <v/>
          </cell>
          <cell r="AM266" t="str">
            <v/>
          </cell>
          <cell r="AN266">
            <v>41061</v>
          </cell>
          <cell r="AO266">
            <v>41144</v>
          </cell>
          <cell r="AP266" t="str">
            <v/>
          </cell>
          <cell r="AQ266" t="str">
            <v/>
          </cell>
          <cell r="AR266" t="str">
            <v/>
          </cell>
          <cell r="AS266" t="str">
            <v/>
          </cell>
          <cell r="AT266" t="str">
            <v/>
          </cell>
          <cell r="AU266" t="str">
            <v/>
          </cell>
          <cell r="AV266" t="str">
            <v/>
          </cell>
          <cell r="AW266" t="str">
            <v/>
          </cell>
          <cell r="AX266" t="str">
            <v/>
          </cell>
          <cell r="AY266" t="str">
            <v>福岡県</v>
          </cell>
          <cell r="AZ266" t="str">
            <v>北九州市</v>
          </cell>
          <cell r="BA266" t="str">
            <v>若松区響町1-26</v>
          </cell>
          <cell r="BC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福岡県北九州市若松区響町1-26</v>
          </cell>
          <cell r="ET266" t="str">
            <v/>
          </cell>
          <cell r="EU266" t="str">
            <v/>
          </cell>
          <cell r="EV266" t="str">
            <v/>
          </cell>
          <cell r="EW266" t="str">
            <v/>
          </cell>
          <cell r="EX266" t="str">
            <v/>
          </cell>
          <cell r="EY266" t="str">
            <v>福岡県北九州市若松区響町1-26</v>
          </cell>
          <cell r="EZ266" t="str">
            <v>なし</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1 電子機器の中核部品またはその材料</v>
          </cell>
          <cell r="I267" t="str">
            <v>蓄電池又はその材料</v>
          </cell>
          <cell r="J267" t="str">
            <v>大企業</v>
          </cell>
          <cell r="K267" t="str">
            <v>梶野</v>
          </cell>
          <cell r="L267" t="str">
            <v>中間</v>
          </cell>
          <cell r="M267" t="str">
            <v>非鉄課</v>
          </cell>
          <cell r="N267" t="str">
            <v>九州</v>
          </cell>
          <cell r="O267" t="str">
            <v>戸田マテリアル株式会社</v>
          </cell>
          <cell r="P267" t="str">
            <v/>
          </cell>
          <cell r="Q267" t="str">
            <v>北九州工場長</v>
          </cell>
          <cell r="R267" t="str">
            <v>岩田　浩</v>
          </cell>
          <cell r="S267" t="str">
            <v>093-771-8050</v>
          </cell>
          <cell r="T267" t="str">
            <v>hiroshi_iwata@todakogyo.co.jp</v>
          </cell>
          <cell r="U267">
            <v>8080021</v>
          </cell>
          <cell r="V267" t="str">
            <v xml:space="preserve">福岡県北九州市若松区響町1-26 </v>
          </cell>
          <cell r="W267" t="str">
            <v>代表取締役社長</v>
          </cell>
          <cell r="X267" t="str">
            <v>河内　邦博</v>
          </cell>
          <cell r="Y267" t="str">
            <v/>
          </cell>
          <cell r="Z267" t="str">
            <v/>
          </cell>
          <cell r="AA267" t="str">
            <v/>
          </cell>
          <cell r="AC267">
            <v>586200000</v>
          </cell>
          <cell r="AD267">
            <v>0.33333333333333331</v>
          </cell>
          <cell r="AE267">
            <v>195400000</v>
          </cell>
          <cell r="AF267" t="str">
            <v/>
          </cell>
          <cell r="AG267" t="str">
            <v/>
          </cell>
          <cell r="AH267" t="str">
            <v/>
          </cell>
          <cell r="AI267" t="str">
            <v/>
          </cell>
          <cell r="AJ267" t="str">
            <v/>
          </cell>
          <cell r="AK267">
            <v>0.33333333333333331</v>
          </cell>
          <cell r="AL267" t="str">
            <v/>
          </cell>
          <cell r="AM267" t="str">
            <v/>
          </cell>
          <cell r="AN267">
            <v>41061</v>
          </cell>
          <cell r="AO267">
            <v>41144</v>
          </cell>
          <cell r="AP267" t="str">
            <v/>
          </cell>
          <cell r="AQ267" t="str">
            <v/>
          </cell>
          <cell r="AR267" t="str">
            <v/>
          </cell>
          <cell r="AS267" t="str">
            <v/>
          </cell>
          <cell r="AT267" t="str">
            <v/>
          </cell>
          <cell r="AU267" t="str">
            <v/>
          </cell>
          <cell r="AV267" t="str">
            <v/>
          </cell>
          <cell r="AW267" t="str">
            <v/>
          </cell>
          <cell r="AX267" t="str">
            <v/>
          </cell>
          <cell r="AY267" t="str">
            <v>福岡県</v>
          </cell>
          <cell r="AZ267" t="str">
            <v>北九州市</v>
          </cell>
          <cell r="BA267" t="str">
            <v>若松区響町1-26</v>
          </cell>
          <cell r="BC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福岡県北九州市若松区響町1-26</v>
          </cell>
          <cell r="ET267" t="str">
            <v/>
          </cell>
          <cell r="EU267" t="str">
            <v/>
          </cell>
          <cell r="EV267" t="str">
            <v/>
          </cell>
          <cell r="EW267" t="str">
            <v/>
          </cell>
          <cell r="EX267" t="str">
            <v/>
          </cell>
          <cell r="EY267" t="str">
            <v>福岡県北九州市若松区響町1-26</v>
          </cell>
          <cell r="EZ267" t="str">
            <v>なし</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3 その他先端分野</v>
          </cell>
          <cell r="I268" t="str">
            <v>加工技術</v>
          </cell>
          <cell r="J268" t="str">
            <v>大企業</v>
          </cell>
          <cell r="K268" t="str">
            <v>宮田</v>
          </cell>
          <cell r="L268" t="str">
            <v>米山</v>
          </cell>
          <cell r="M268" t="str">
            <v>産機課</v>
          </cell>
          <cell r="N268" t="str">
            <v>関東</v>
          </cell>
          <cell r="O268" t="str">
            <v>株式会社牧野フライス製作所</v>
          </cell>
          <cell r="P268" t="str">
            <v>厚木事業所　取締役</v>
          </cell>
          <cell r="Q268" t="str">
            <v>生産本部 本部長
生産本部　副本部長
生産本部 生産技術部 生産技術課長</v>
          </cell>
          <cell r="R268" t="str">
            <v>饗場　達明
原　邦夫
鷲崎　太一郎</v>
          </cell>
          <cell r="S268" t="str">
            <v>046-285-0720</v>
          </cell>
          <cell r="T268" t="str">
            <v>aibat@makino.co.jp
hara.kunio@makino.co.jp
washizaki@makino.co.jp</v>
          </cell>
          <cell r="U268">
            <v>2430303</v>
          </cell>
          <cell r="V268" t="str">
            <v xml:space="preserve">神奈川県愛甲郡愛甲町中津4023 </v>
          </cell>
          <cell r="W268" t="str">
            <v>取締役社長</v>
          </cell>
          <cell r="X268" t="str">
            <v>牧野　二郎</v>
          </cell>
          <cell r="Y268">
            <v>40994</v>
          </cell>
          <cell r="Z268">
            <v>41729</v>
          </cell>
          <cell r="AA268" t="str">
            <v/>
          </cell>
          <cell r="AC268">
            <v>6900000000</v>
          </cell>
          <cell r="AD268">
            <v>0.16666666666666666</v>
          </cell>
          <cell r="AE268">
            <v>1150000000</v>
          </cell>
          <cell r="AF268">
            <v>40994</v>
          </cell>
          <cell r="AG268">
            <v>41729</v>
          </cell>
          <cell r="AH268" t="str">
            <v/>
          </cell>
          <cell r="AI268">
            <v>18000000000</v>
          </cell>
          <cell r="AJ268">
            <v>6900000000</v>
          </cell>
          <cell r="AK268">
            <v>0.16666666666666666</v>
          </cell>
          <cell r="AL268">
            <v>1150000000</v>
          </cell>
          <cell r="AM268">
            <v>40988</v>
          </cell>
          <cell r="AN268">
            <v>40983</v>
          </cell>
          <cell r="AO268" t="str">
            <v>到着2012/3/23</v>
          </cell>
          <cell r="AP268" t="str">
            <v>不要</v>
          </cell>
          <cell r="AQ268" t="str">
            <v/>
          </cell>
          <cell r="AR268" t="str">
            <v>宮田</v>
          </cell>
          <cell r="AS268" t="str">
            <v>米山</v>
          </cell>
          <cell r="AT268">
            <v>41012</v>
          </cell>
          <cell r="AU268">
            <v>41015</v>
          </cell>
          <cell r="AV268">
            <v>41016</v>
          </cell>
          <cell r="AW268" t="str">
            <v/>
          </cell>
          <cell r="AX268" t="str">
            <v/>
          </cell>
          <cell r="AY268" t="str">
            <v>神奈川県</v>
          </cell>
          <cell r="AZ268" t="str">
            <v>愛甲郡</v>
          </cell>
          <cell r="BA268" t="str">
            <v>愛川町中津字桜台4009番外2筆</v>
          </cell>
          <cell r="BC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神奈川県愛甲郡愛川町中津字桜台4009番外2筆</v>
          </cell>
          <cell r="ET268" t="str">
            <v/>
          </cell>
          <cell r="EU268" t="str">
            <v/>
          </cell>
          <cell r="EV268" t="str">
            <v/>
          </cell>
          <cell r="EW268" t="str">
            <v/>
          </cell>
          <cell r="EX268" t="str">
            <v/>
          </cell>
          <cell r="EY268" t="str">
            <v>神奈川県愛甲郡愛川町中津字桜台4009番外2筆</v>
          </cell>
          <cell r="EZ268" t="str">
            <v>なし</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3 航空・宇宙産業の中核部品またはその材料</v>
          </cell>
          <cell r="I269" t="str">
            <v>ジェットエンジンの部品・材料</v>
          </cell>
          <cell r="J269" t="str">
            <v>中小企業</v>
          </cell>
          <cell r="K269" t="str">
            <v>栗生澤</v>
          </cell>
          <cell r="L269" t="str">
            <v>中田</v>
          </cell>
          <cell r="M269" t="str">
            <v>武器課</v>
          </cell>
          <cell r="N269" t="str">
            <v>関東</v>
          </cell>
          <cell r="O269" t="str">
            <v>三益工業株式会社</v>
          </cell>
          <cell r="P269" t="str">
            <v/>
          </cell>
          <cell r="Q269" t="str">
            <v>代表取締役</v>
          </cell>
          <cell r="R269" t="str">
            <v>中西　忠輔</v>
          </cell>
          <cell r="S269" t="str">
            <v>03-3763-0141</v>
          </cell>
          <cell r="T269" t="str">
            <v>tnakanishi@mmsk.co.jp</v>
          </cell>
          <cell r="U269">
            <v>1430014</v>
          </cell>
          <cell r="V269" t="str">
            <v xml:space="preserve">東京都大田区大森中1-17-23 </v>
          </cell>
          <cell r="W269" t="str">
            <v>代表取締役</v>
          </cell>
          <cell r="X269" t="str">
            <v>中西　忠輔</v>
          </cell>
          <cell r="Y269" t="str">
            <v/>
          </cell>
          <cell r="Z269" t="str">
            <v/>
          </cell>
          <cell r="AA269" t="str">
            <v/>
          </cell>
          <cell r="AC269">
            <v>184160000</v>
          </cell>
          <cell r="AD269">
            <v>0.33333333333333331</v>
          </cell>
          <cell r="AE269">
            <v>61386666</v>
          </cell>
          <cell r="AF269">
            <v>41030</v>
          </cell>
          <cell r="AG269">
            <v>41455</v>
          </cell>
          <cell r="AH269" t="str">
            <v/>
          </cell>
          <cell r="AI269">
            <v>150000000</v>
          </cell>
          <cell r="AJ269">
            <v>150000000</v>
          </cell>
          <cell r="AK269">
            <v>0.33333333333333331</v>
          </cell>
          <cell r="AL269">
            <v>50000000</v>
          </cell>
          <cell r="AM269">
            <v>41024</v>
          </cell>
          <cell r="AN269">
            <v>41025</v>
          </cell>
          <cell r="AO269" t="str">
            <v/>
          </cell>
          <cell r="AP269" t="str">
            <v>要</v>
          </cell>
          <cell r="AQ269" t="str">
            <v>・減額についてはMETI確認済み</v>
          </cell>
          <cell r="AR269" t="str">
            <v>栗生澤</v>
          </cell>
          <cell r="AS269" t="str">
            <v>中田</v>
          </cell>
          <cell r="AT269">
            <v>41043</v>
          </cell>
          <cell r="AU269">
            <v>41044</v>
          </cell>
          <cell r="AV269">
            <v>41044</v>
          </cell>
          <cell r="AW269" t="str">
            <v/>
          </cell>
          <cell r="AX269" t="str">
            <v/>
          </cell>
          <cell r="AY269" t="str">
            <v>栃木県</v>
          </cell>
          <cell r="AZ269" t="str">
            <v>那須塩原市</v>
          </cell>
          <cell r="BA269" t="str">
            <v>塩野崎207</v>
          </cell>
          <cell r="BC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栃木県那須塩原市塩野崎207</v>
          </cell>
          <cell r="ET269" t="str">
            <v/>
          </cell>
          <cell r="EU269" t="str">
            <v/>
          </cell>
          <cell r="EV269" t="str">
            <v/>
          </cell>
          <cell r="EW269" t="str">
            <v/>
          </cell>
          <cell r="EX269" t="str">
            <v/>
          </cell>
          <cell r="EY269" t="str">
            <v>栃木県那須塩原市塩野崎207</v>
          </cell>
          <cell r="EZ269" t="str">
            <v>なし</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2 自動車の中核部品またはその材料</v>
          </cell>
          <cell r="I270" t="str">
            <v>エンジン又はその部品・材料</v>
          </cell>
          <cell r="J270" t="str">
            <v>大企業</v>
          </cell>
          <cell r="K270" t="str">
            <v>中間</v>
          </cell>
          <cell r="L270" t="str">
            <v>梶野</v>
          </cell>
          <cell r="M270" t="str">
            <v>素形室</v>
          </cell>
          <cell r="N270" t="str">
            <v>中部</v>
          </cell>
          <cell r="O270" t="str">
            <v xml:space="preserve">大同メタル工業株式会社
</v>
          </cell>
          <cell r="P270" t="str">
            <v>経営・財務企画ユニット</v>
          </cell>
          <cell r="Q270" t="str">
            <v>資金グループリーダー　部長</v>
          </cell>
          <cell r="R270" t="str">
            <v>箸本 康二</v>
          </cell>
          <cell r="S270" t="str">
            <v>052-205-1405</v>
          </cell>
          <cell r="T270" t="str">
            <v>hashimoto.yasuji@daidometal.com</v>
          </cell>
          <cell r="U270">
            <v>5013219</v>
          </cell>
          <cell r="V270" t="str">
            <v xml:space="preserve">関市のぞみヶ丘8番地1 </v>
          </cell>
          <cell r="W270" t="str">
            <v>代表取締役社長</v>
          </cell>
          <cell r="X270" t="str">
            <v>樫山　恒太郎</v>
          </cell>
          <cell r="Y270" t="str">
            <v/>
          </cell>
          <cell r="Z270" t="str">
            <v/>
          </cell>
          <cell r="AA270" t="str">
            <v/>
          </cell>
          <cell r="AC270">
            <v>690000000</v>
          </cell>
          <cell r="AD270">
            <v>0.16666666666666666</v>
          </cell>
          <cell r="AE270">
            <v>115000000</v>
          </cell>
          <cell r="AF270">
            <v>41061</v>
          </cell>
          <cell r="AG270">
            <v>41723</v>
          </cell>
          <cell r="AH270" t="str">
            <v/>
          </cell>
          <cell r="AI270">
            <v>690000000</v>
          </cell>
          <cell r="AJ270">
            <v>690000000</v>
          </cell>
          <cell r="AK270">
            <v>0.16666666666666666</v>
          </cell>
          <cell r="AL270">
            <v>115000000</v>
          </cell>
          <cell r="AM270">
            <v>41142</v>
          </cell>
          <cell r="AN270">
            <v>41053</v>
          </cell>
          <cell r="AO270">
            <v>41144</v>
          </cell>
          <cell r="AP270" t="str">
            <v>不要</v>
          </cell>
          <cell r="AQ270"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0" t="str">
            <v>中間</v>
          </cell>
          <cell r="AS270" t="str">
            <v/>
          </cell>
          <cell r="AT270">
            <v>41170</v>
          </cell>
          <cell r="AU270">
            <v>41172</v>
          </cell>
          <cell r="AV270">
            <v>41176</v>
          </cell>
          <cell r="AW270" t="str">
            <v/>
          </cell>
          <cell r="AX270" t="str">
            <v/>
          </cell>
          <cell r="AY270" t="str">
            <v>岐阜県</v>
          </cell>
          <cell r="AZ270" t="str">
            <v>関市</v>
          </cell>
          <cell r="BA270" t="str">
            <v>のぞみヶ丘8-1</v>
          </cell>
          <cell r="BC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岐阜県関市のぞみヶ丘8-1</v>
          </cell>
          <cell r="ET270" t="str">
            <v/>
          </cell>
          <cell r="EU270" t="str">
            <v/>
          </cell>
          <cell r="EV270" t="str">
            <v/>
          </cell>
          <cell r="EW270" t="str">
            <v/>
          </cell>
          <cell r="EX270" t="str">
            <v/>
          </cell>
          <cell r="EY270" t="str">
            <v>岐阜県関市のぞみヶ丘8-1</v>
          </cell>
          <cell r="EZ270" t="str">
            <v>なし</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2 自動車の中核部品またはその材料</v>
          </cell>
          <cell r="I271" t="str">
            <v>エンジン又はその部品・材料</v>
          </cell>
          <cell r="J271" t="str">
            <v>大企業</v>
          </cell>
          <cell r="K271" t="str">
            <v>中間</v>
          </cell>
          <cell r="L271" t="str">
            <v>梶野</v>
          </cell>
          <cell r="M271" t="str">
            <v>素形室</v>
          </cell>
          <cell r="N271" t="str">
            <v>中部</v>
          </cell>
          <cell r="O271" t="str">
            <v>大同プレーンベアリング株式会社</v>
          </cell>
          <cell r="P271" t="str">
            <v/>
          </cell>
          <cell r="Q271" t="str">
            <v>工場長</v>
          </cell>
          <cell r="R271" t="str">
            <v>古川　智充</v>
          </cell>
          <cell r="S271" t="str">
            <v>0575-23-4083</v>
          </cell>
          <cell r="T271" t="str">
            <v>tom_furukawa@daidometal.com</v>
          </cell>
          <cell r="U271">
            <v>5013219</v>
          </cell>
          <cell r="V271" t="str">
            <v xml:space="preserve">関市のぞみヶ丘8番地1 </v>
          </cell>
          <cell r="W271" t="str">
            <v>代表取締役社長</v>
          </cell>
          <cell r="X271" t="str">
            <v>伊藤　則義</v>
          </cell>
          <cell r="Y271" t="str">
            <v/>
          </cell>
          <cell r="Z271" t="str">
            <v/>
          </cell>
          <cell r="AA271" t="str">
            <v/>
          </cell>
          <cell r="AC271">
            <v>690000000</v>
          </cell>
          <cell r="AD271">
            <v>0.16666666666666666</v>
          </cell>
          <cell r="AE271">
            <v>115000000</v>
          </cell>
          <cell r="AF271">
            <v>41061</v>
          </cell>
          <cell r="AG271">
            <v>41723</v>
          </cell>
          <cell r="AH271" t="str">
            <v/>
          </cell>
          <cell r="AI271">
            <v>690000000</v>
          </cell>
          <cell r="AJ271">
            <v>690000000</v>
          </cell>
          <cell r="AK271">
            <v>0.16666666666666666</v>
          </cell>
          <cell r="AL271">
            <v>115000000</v>
          </cell>
          <cell r="AM271">
            <v>41142</v>
          </cell>
          <cell r="AN271">
            <v>41053</v>
          </cell>
          <cell r="AO271">
            <v>41144</v>
          </cell>
          <cell r="AP271" t="str">
            <v>不要</v>
          </cell>
          <cell r="AQ271"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1" t="str">
            <v>中間</v>
          </cell>
          <cell r="AS271" t="str">
            <v/>
          </cell>
          <cell r="AT271">
            <v>41170</v>
          </cell>
          <cell r="AU271">
            <v>41172</v>
          </cell>
          <cell r="AV271">
            <v>41176</v>
          </cell>
          <cell r="AW271" t="str">
            <v/>
          </cell>
          <cell r="AX271" t="str">
            <v/>
          </cell>
          <cell r="AY271" t="str">
            <v>岐阜県</v>
          </cell>
          <cell r="AZ271" t="str">
            <v>関市</v>
          </cell>
          <cell r="BA271" t="str">
            <v>のぞみヶ丘8-1</v>
          </cell>
          <cell r="BC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岐阜県関市のぞみヶ丘8-1</v>
          </cell>
          <cell r="ET271" t="str">
            <v/>
          </cell>
          <cell r="EU271" t="str">
            <v/>
          </cell>
          <cell r="EV271" t="str">
            <v/>
          </cell>
          <cell r="EW271" t="str">
            <v/>
          </cell>
          <cell r="EX271" t="str">
            <v/>
          </cell>
          <cell r="EY271" t="str">
            <v>岐阜県関市のぞみヶ丘8-1</v>
          </cell>
          <cell r="EZ271" t="str">
            <v>なし</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1 グリーンイノベーション／エネルギー産業</v>
          </cell>
          <cell r="I272" t="str">
            <v>次世代照明又はその材料</v>
          </cell>
          <cell r="J272" t="str">
            <v>中小企業</v>
          </cell>
          <cell r="K272" t="str">
            <v>米山</v>
          </cell>
          <cell r="L272" t="str">
            <v>高本</v>
          </cell>
          <cell r="M272" t="str">
            <v>情通課</v>
          </cell>
          <cell r="N272" t="str">
            <v>東北</v>
          </cell>
          <cell r="O272" t="str">
            <v>株式会社阿部製作所</v>
          </cell>
          <cell r="P272" t="str">
            <v/>
          </cell>
          <cell r="Q272" t="str">
            <v>代表取締役</v>
          </cell>
          <cell r="R272" t="str">
            <v>阿部　文三</v>
          </cell>
          <cell r="S272" t="str">
            <v>0197-66-3121</v>
          </cell>
          <cell r="T272" t="str">
            <v>bunzo@abe-jp.com</v>
          </cell>
          <cell r="U272">
            <v>240002</v>
          </cell>
          <cell r="V272" t="str">
            <v xml:space="preserve">岩手県北上市北工業団地1番9号 </v>
          </cell>
          <cell r="W272" t="str">
            <v>代表取締役</v>
          </cell>
          <cell r="X272" t="str">
            <v>阿部　文三</v>
          </cell>
          <cell r="Y272" t="str">
            <v/>
          </cell>
          <cell r="Z272" t="str">
            <v/>
          </cell>
          <cell r="AA272" t="str">
            <v/>
          </cell>
          <cell r="AC272">
            <v>157300000</v>
          </cell>
          <cell r="AD272">
            <v>0.25</v>
          </cell>
          <cell r="AE272">
            <v>39325000</v>
          </cell>
          <cell r="AF272">
            <v>41091</v>
          </cell>
          <cell r="AG272">
            <v>41639</v>
          </cell>
          <cell r="AH272" t="str">
            <v/>
          </cell>
          <cell r="AI272">
            <v>153700000</v>
          </cell>
          <cell r="AJ272">
            <v>153700000</v>
          </cell>
          <cell r="AK272">
            <v>0.25</v>
          </cell>
          <cell r="AL272">
            <v>38425000</v>
          </cell>
          <cell r="AM272">
            <v>41060</v>
          </cell>
          <cell r="AN272">
            <v>41059</v>
          </cell>
          <cell r="AO272" t="str">
            <v/>
          </cell>
          <cell r="AP272" t="str">
            <v>不要</v>
          </cell>
          <cell r="AQ272" t="str">
            <v/>
          </cell>
          <cell r="AR272" t="str">
            <v>米山</v>
          </cell>
          <cell r="AS272" t="str">
            <v>高本</v>
          </cell>
          <cell r="AT272">
            <v>41086</v>
          </cell>
          <cell r="AU272">
            <v>41088</v>
          </cell>
          <cell r="AV272">
            <v>41088</v>
          </cell>
          <cell r="AW272" t="str">
            <v/>
          </cell>
          <cell r="AX272" t="str">
            <v/>
          </cell>
          <cell r="AY272" t="str">
            <v>岩手県</v>
          </cell>
          <cell r="AZ272" t="str">
            <v>北上市</v>
          </cell>
          <cell r="BA272" t="str">
            <v>北工業団地1番9号</v>
          </cell>
          <cell r="BC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cell r="EA272" t="str">
            <v/>
          </cell>
          <cell r="EB272" t="str">
            <v/>
          </cell>
          <cell r="EC272" t="str">
            <v/>
          </cell>
          <cell r="ED272" t="str">
            <v/>
          </cell>
          <cell r="EE272" t="str">
            <v/>
          </cell>
          <cell r="EF272" t="str">
            <v/>
          </cell>
          <cell r="EG272" t="str">
            <v/>
          </cell>
          <cell r="EH272" t="str">
            <v/>
          </cell>
          <cell r="EI272" t="str">
            <v/>
          </cell>
          <cell r="EJ272" t="str">
            <v/>
          </cell>
          <cell r="EK272" t="str">
            <v/>
          </cell>
          <cell r="EL272" t="str">
            <v/>
          </cell>
          <cell r="EM272" t="str">
            <v/>
          </cell>
          <cell r="EN272" t="str">
            <v/>
          </cell>
          <cell r="EO272" t="str">
            <v/>
          </cell>
          <cell r="EP272" t="str">
            <v/>
          </cell>
          <cell r="EQ272" t="str">
            <v/>
          </cell>
          <cell r="ER272" t="str">
            <v/>
          </cell>
          <cell r="ES272" t="str">
            <v>岩手県北上市北工業団地1番9号</v>
          </cell>
          <cell r="ET272" t="str">
            <v/>
          </cell>
          <cell r="EU272" t="str">
            <v/>
          </cell>
          <cell r="EV272" t="str">
            <v/>
          </cell>
          <cell r="EW272" t="str">
            <v/>
          </cell>
          <cell r="EX272" t="str">
            <v/>
          </cell>
          <cell r="EY272" t="str">
            <v>岩手県北上市北工業団地1番9号</v>
          </cell>
          <cell r="EZ272" t="str">
            <v>なし</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2 自動車の中核部品またはその材料</v>
          </cell>
          <cell r="I273" t="str">
            <v>エンジン又はその部品・材料</v>
          </cell>
          <cell r="J273" t="str">
            <v>大企業</v>
          </cell>
          <cell r="K273" t="str">
            <v>中間</v>
          </cell>
          <cell r="L273" t="str">
            <v>梶野</v>
          </cell>
          <cell r="M273" t="str">
            <v>素形室</v>
          </cell>
          <cell r="N273" t="str">
            <v>関東</v>
          </cell>
          <cell r="O273" t="str">
            <v>日産工機株式会社</v>
          </cell>
          <cell r="P273" t="str">
            <v>総務部</v>
          </cell>
          <cell r="Q273" t="str">
            <v>部長</v>
          </cell>
          <cell r="R273" t="str">
            <v>伊藤　浩</v>
          </cell>
          <cell r="S273" t="str">
            <v>0467-75-1711</v>
          </cell>
          <cell r="T273" t="str">
            <v>h-ito@nikkoh.co.jp</v>
          </cell>
          <cell r="U273">
            <v>2530105</v>
          </cell>
          <cell r="V273" t="str">
            <v xml:space="preserve">神奈川県高座郡寒川町岡田 6-6-1 </v>
          </cell>
          <cell r="W273" t="str">
            <v>代表取締役社長</v>
          </cell>
          <cell r="X273" t="str">
            <v>山本　芳正</v>
          </cell>
          <cell r="Y273">
            <v>40977</v>
          </cell>
          <cell r="Z273">
            <v>41333</v>
          </cell>
          <cell r="AA273" t="str">
            <v/>
          </cell>
          <cell r="AC273">
            <v>946500000</v>
          </cell>
          <cell r="AD273">
            <v>0.16666666666666666</v>
          </cell>
          <cell r="AE273">
            <v>157750000</v>
          </cell>
          <cell r="AF273">
            <v>40977</v>
          </cell>
          <cell r="AG273">
            <v>41333</v>
          </cell>
          <cell r="AH273" t="str">
            <v/>
          </cell>
          <cell r="AI273">
            <v>946500000</v>
          </cell>
          <cell r="AJ273">
            <v>946500000</v>
          </cell>
          <cell r="AK273">
            <v>0.16666666666666666</v>
          </cell>
          <cell r="AL273">
            <v>157749997</v>
          </cell>
          <cell r="AM273">
            <v>40961</v>
          </cell>
          <cell r="AN273">
            <v>40959</v>
          </cell>
          <cell r="AO273">
            <v>40966</v>
          </cell>
          <cell r="AP273" t="str">
            <v>要</v>
          </cell>
          <cell r="AQ273" t="str">
            <v/>
          </cell>
          <cell r="AR273" t="str">
            <v>中村</v>
          </cell>
          <cell r="AS273" t="str">
            <v>中間</v>
          </cell>
          <cell r="AT273">
            <v>40966</v>
          </cell>
          <cell r="AU273">
            <v>40967</v>
          </cell>
          <cell r="AV273">
            <v>40969</v>
          </cell>
          <cell r="AW273" t="str">
            <v/>
          </cell>
          <cell r="AX273" t="str">
            <v/>
          </cell>
          <cell r="AY273" t="str">
            <v>神奈川県</v>
          </cell>
          <cell r="AZ273" t="str">
            <v>高座郡</v>
          </cell>
          <cell r="BA273" t="str">
            <v>寒川町岡田6-6-1</v>
          </cell>
          <cell r="BC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神奈川県高座郡寒川町岡田6-6-1</v>
          </cell>
          <cell r="ET273" t="str">
            <v/>
          </cell>
          <cell r="EU273" t="str">
            <v/>
          </cell>
          <cell r="EV273" t="str">
            <v/>
          </cell>
          <cell r="EW273" t="str">
            <v/>
          </cell>
          <cell r="EX273" t="str">
            <v/>
          </cell>
          <cell r="EY273" t="str">
            <v>神奈川県高座郡寒川町岡田6-6-1</v>
          </cell>
          <cell r="EZ273" t="str">
            <v>なし</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5 機能性化学品</v>
          </cell>
          <cell r="I274" t="str">
            <v>その他の機能性化学品</v>
          </cell>
          <cell r="J274" t="str">
            <v>大企業</v>
          </cell>
          <cell r="K274" t="str">
            <v>中田</v>
          </cell>
          <cell r="L274" t="str">
            <v>栗生澤</v>
          </cell>
          <cell r="M274" t="str">
            <v>住宅課</v>
          </cell>
          <cell r="N274" t="str">
            <v>近畿</v>
          </cell>
          <cell r="O274" t="str">
            <v>パナホーム株式会社</v>
          </cell>
          <cell r="P274" t="str">
            <v>本社工場 事業管理グループ</v>
          </cell>
          <cell r="Q274" t="str">
            <v>チーフマネージャー</v>
          </cell>
          <cell r="R274" t="str">
            <v>黒崎　秀樹</v>
          </cell>
          <cell r="S274" t="str">
            <v>0749-45-1551</v>
          </cell>
          <cell r="T274" t="str">
            <v>h-kurosaki@nj.panahome.co.jp</v>
          </cell>
          <cell r="U274">
            <v>5608543</v>
          </cell>
          <cell r="V274" t="str">
            <v xml:space="preserve">大阪府豊中市新千里町1丁目1番4号 </v>
          </cell>
          <cell r="W274" t="str">
            <v>代表取締役社長</v>
          </cell>
          <cell r="X274" t="str">
            <v>藤井　康照</v>
          </cell>
          <cell r="Y274">
            <v>40931</v>
          </cell>
          <cell r="Z274">
            <v>41182</v>
          </cell>
          <cell r="AA274" t="str">
            <v/>
          </cell>
          <cell r="AC274">
            <v>570000000</v>
          </cell>
          <cell r="AD274">
            <v>0.33333333333333331</v>
          </cell>
          <cell r="AE274">
            <v>190000000</v>
          </cell>
          <cell r="AF274">
            <v>40931</v>
          </cell>
          <cell r="AG274">
            <v>41182</v>
          </cell>
          <cell r="AH274" t="str">
            <v/>
          </cell>
          <cell r="AI274">
            <v>570000000</v>
          </cell>
          <cell r="AJ274">
            <v>570000000</v>
          </cell>
          <cell r="AK274">
            <v>0.33333333333333331</v>
          </cell>
          <cell r="AL274">
            <v>190000000</v>
          </cell>
          <cell r="AM274">
            <v>40967</v>
          </cell>
          <cell r="AN274">
            <v>40970</v>
          </cell>
          <cell r="AO274" t="str">
            <v/>
          </cell>
          <cell r="AP274" t="str">
            <v>要</v>
          </cell>
          <cell r="AQ274" t="str">
            <v/>
          </cell>
          <cell r="AR274" t="str">
            <v>栗生澤</v>
          </cell>
          <cell r="AS274" t="str">
            <v>中田</v>
          </cell>
          <cell r="AT274">
            <v>40974</v>
          </cell>
          <cell r="AU274">
            <v>40975</v>
          </cell>
          <cell r="AV274">
            <v>40976</v>
          </cell>
          <cell r="AW274" t="str">
            <v>2012/8/23　事業完了遅れに関する事故報告書を受領</v>
          </cell>
          <cell r="AX274" t="str">
            <v/>
          </cell>
          <cell r="AY274" t="str">
            <v>滋賀県</v>
          </cell>
          <cell r="AZ274" t="str">
            <v>東近江市</v>
          </cell>
          <cell r="BA274" t="str">
            <v>下岸本町10番地</v>
          </cell>
          <cell r="BC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cell r="EA274" t="str">
            <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滋賀県東近江市下岸本町10番地</v>
          </cell>
          <cell r="ET274" t="str">
            <v/>
          </cell>
          <cell r="EU274" t="str">
            <v/>
          </cell>
          <cell r="EV274" t="str">
            <v/>
          </cell>
          <cell r="EW274" t="str">
            <v/>
          </cell>
          <cell r="EX274" t="str">
            <v/>
          </cell>
          <cell r="EY274" t="str">
            <v>滋賀県東近江市下岸本町10番地</v>
          </cell>
          <cell r="EZ274" t="str">
            <v>なし</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1 電子機器の中核部品またはその材料</v>
          </cell>
          <cell r="I275" t="str">
            <v>半導体又はその材料</v>
          </cell>
          <cell r="J275" t="str">
            <v>大企業</v>
          </cell>
          <cell r="K275" t="str">
            <v>栗生澤</v>
          </cell>
          <cell r="L275" t="str">
            <v>梶野</v>
          </cell>
          <cell r="M275" t="str">
            <v>情通課</v>
          </cell>
          <cell r="N275" t="str">
            <v>九州</v>
          </cell>
          <cell r="O275" t="str">
            <v>ソニーセミコンダクタ株式会社</v>
          </cell>
          <cell r="P275" t="str">
            <v>企画管理部門　長崎企画管理部</v>
          </cell>
          <cell r="Q275" t="str">
            <v>企画管理2課　統括課長</v>
          </cell>
          <cell r="R275" t="str">
            <v>吉冨　謙一</v>
          </cell>
          <cell r="S275" t="str">
            <v>0957-22-7180</v>
          </cell>
          <cell r="T275" t="str">
            <v>Kenichi.Yoshitomi@jp.sony.com</v>
          </cell>
          <cell r="U275">
            <v>8140001</v>
          </cell>
          <cell r="V275" t="str">
            <v xml:space="preserve">福岡県福岡市早良区百道浜2-3-2 </v>
          </cell>
          <cell r="W275" t="str">
            <v>代表取締役社長</v>
          </cell>
          <cell r="X275" t="str">
            <v>岡山　政紀</v>
          </cell>
          <cell r="Y275" t="str">
            <v/>
          </cell>
          <cell r="Z275" t="str">
            <v/>
          </cell>
          <cell r="AA275" t="str">
            <v/>
          </cell>
          <cell r="AC275">
            <v>45000000000</v>
          </cell>
          <cell r="AD275">
            <v>0.33333333333333331</v>
          </cell>
          <cell r="AE275">
            <v>15000000000</v>
          </cell>
          <cell r="AF275" t="str">
            <v>交付決定日</v>
          </cell>
          <cell r="AG275">
            <v>41729</v>
          </cell>
          <cell r="AH275" t="str">
            <v/>
          </cell>
          <cell r="AI275">
            <v>45000000000</v>
          </cell>
          <cell r="AJ275">
            <v>45000000000</v>
          </cell>
          <cell r="AK275">
            <v>0.33333333333333331</v>
          </cell>
          <cell r="AL275">
            <v>15000000000</v>
          </cell>
          <cell r="AM275">
            <v>41010</v>
          </cell>
          <cell r="AN275" t="str">
            <v/>
          </cell>
          <cell r="AO275" t="str">
            <v/>
          </cell>
          <cell r="AP275" t="str">
            <v>不要</v>
          </cell>
          <cell r="AQ275" t="str">
            <v/>
          </cell>
          <cell r="AR275" t="str">
            <v>栗生澤</v>
          </cell>
          <cell r="AS275" t="str">
            <v>梶野</v>
          </cell>
          <cell r="AT275">
            <v>41043</v>
          </cell>
          <cell r="AU275">
            <v>41040</v>
          </cell>
          <cell r="AV275">
            <v>41044</v>
          </cell>
          <cell r="AW275" t="str">
            <v/>
          </cell>
          <cell r="AX275" t="str">
            <v/>
          </cell>
          <cell r="AY275" t="str">
            <v>長崎県</v>
          </cell>
          <cell r="AZ275" t="str">
            <v>諫早市</v>
          </cell>
          <cell r="BA275" t="str">
            <v>津久葉町1883-43</v>
          </cell>
          <cell r="BC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長崎県諫早市津久葉町1883-43</v>
          </cell>
          <cell r="ET275" t="str">
            <v/>
          </cell>
          <cell r="EU275" t="str">
            <v/>
          </cell>
          <cell r="EV275" t="str">
            <v/>
          </cell>
          <cell r="EW275" t="str">
            <v/>
          </cell>
          <cell r="EX275" t="str">
            <v/>
          </cell>
          <cell r="EY275" t="str">
            <v>長崎県諫早市津久葉町1883-43</v>
          </cell>
          <cell r="EZ275" t="str">
            <v>なし</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6 その他</v>
          </cell>
          <cell r="I276" t="str">
            <v>建設機械等の部品</v>
          </cell>
          <cell r="J276" t="str">
            <v>中小企業</v>
          </cell>
          <cell r="K276" t="str">
            <v>中田</v>
          </cell>
          <cell r="L276" t="str">
            <v>栗生澤</v>
          </cell>
          <cell r="M276" t="str">
            <v>産機課</v>
          </cell>
          <cell r="N276" t="str">
            <v>関東</v>
          </cell>
          <cell r="O276" t="str">
            <v>日本アキュムレータ株式会社</v>
          </cell>
          <cell r="P276" t="str">
            <v/>
          </cell>
          <cell r="Q276" t="str">
            <v>相談役</v>
          </cell>
          <cell r="R276" t="str">
            <v>中曽　昭生</v>
          </cell>
          <cell r="S276" t="str">
            <v>054-367-1251</v>
          </cell>
          <cell r="T276" t="str">
            <v>a.nakaso@nacol.co.jp</v>
          </cell>
          <cell r="U276">
            <v>4240038</v>
          </cell>
          <cell r="V276" t="str">
            <v xml:space="preserve">静岡県静岡市清水区西久保415番地 </v>
          </cell>
          <cell r="W276" t="str">
            <v>代表取締役社長</v>
          </cell>
          <cell r="X276" t="str">
            <v>杉村　宣行</v>
          </cell>
          <cell r="Y276">
            <v>41000</v>
          </cell>
          <cell r="Z276">
            <v>41729</v>
          </cell>
          <cell r="AA276" t="str">
            <v/>
          </cell>
          <cell r="AC276">
            <v>286600000</v>
          </cell>
          <cell r="AD276">
            <v>0.33333333333333331</v>
          </cell>
          <cell r="AE276">
            <v>95533333</v>
          </cell>
          <cell r="AF276">
            <v>41000</v>
          </cell>
          <cell r="AG276">
            <v>41729</v>
          </cell>
          <cell r="AH276" t="str">
            <v/>
          </cell>
          <cell r="AI276">
            <v>675100000</v>
          </cell>
          <cell r="AJ276">
            <v>286600000</v>
          </cell>
          <cell r="AK276">
            <v>0.33333333333333331</v>
          </cell>
          <cell r="AL276">
            <v>95533333</v>
          </cell>
          <cell r="AM276">
            <v>40961</v>
          </cell>
          <cell r="AN276">
            <v>40962</v>
          </cell>
          <cell r="AO276">
            <v>40969</v>
          </cell>
          <cell r="AP276" t="str">
            <v>不要</v>
          </cell>
          <cell r="AQ276" t="str">
            <v/>
          </cell>
          <cell r="AR276" t="str">
            <v>栗生澤</v>
          </cell>
          <cell r="AS276" t="str">
            <v>中田</v>
          </cell>
          <cell r="AT276">
            <v>40974</v>
          </cell>
          <cell r="AU276">
            <v>40975</v>
          </cell>
          <cell r="AV276">
            <v>40976</v>
          </cell>
          <cell r="AW276" t="str">
            <v/>
          </cell>
          <cell r="AX276" t="str">
            <v/>
          </cell>
          <cell r="AY276" t="str">
            <v>静岡県</v>
          </cell>
          <cell r="AZ276" t="str">
            <v>静岡市</v>
          </cell>
          <cell r="BA276" t="str">
            <v>清水区庵原町2342-7</v>
          </cell>
          <cell r="BC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静岡県静岡市清水区庵原町2342-7</v>
          </cell>
          <cell r="ET276" t="str">
            <v/>
          </cell>
          <cell r="EU276" t="str">
            <v/>
          </cell>
          <cell r="EV276" t="str">
            <v/>
          </cell>
          <cell r="EW276" t="str">
            <v/>
          </cell>
          <cell r="EX276" t="str">
            <v/>
          </cell>
          <cell r="EY276" t="str">
            <v>静岡県静岡市清水区庵原町2342-7</v>
          </cell>
          <cell r="EZ276" t="str">
            <v>なし</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1 グリーンイノベーション／エネルギー産業</v>
          </cell>
          <cell r="I277" t="str">
            <v>太陽電池及び他の再生可能エネルギー</v>
          </cell>
          <cell r="J277" t="str">
            <v>中小企業</v>
          </cell>
          <cell r="K277" t="str">
            <v>高本</v>
          </cell>
          <cell r="L277" t="str">
            <v>米山</v>
          </cell>
          <cell r="M277" t="str">
            <v>非鉄課</v>
          </cell>
          <cell r="N277" t="str">
            <v/>
          </cell>
          <cell r="O277" t="str">
            <v>株式会社アクロス</v>
          </cell>
          <cell r="P277" t="str">
            <v/>
          </cell>
          <cell r="Q277" t="str">
            <v>代表取締役
-</v>
          </cell>
          <cell r="R277" t="str">
            <v>松野 年宏
上村慶太</v>
          </cell>
          <cell r="S277" t="str">
            <v>048-299-4501</v>
          </cell>
          <cell r="T277" t="str">
            <v>matsuno@across-cc.co.jp
k-kamimura@across-cc.co.jp</v>
          </cell>
          <cell r="U277" t="str">
            <v>335-0021</v>
          </cell>
          <cell r="V277" t="str">
            <v>埼玉県戸田市新曽芦原2235</v>
          </cell>
          <cell r="W277" t="str">
            <v>代表取締役</v>
          </cell>
          <cell r="X277" t="str">
            <v>松野 年宏</v>
          </cell>
          <cell r="Y277">
            <v>40968</v>
          </cell>
          <cell r="Z277">
            <v>41670</v>
          </cell>
          <cell r="AA277" t="str">
            <v/>
          </cell>
          <cell r="AC277">
            <v>1200000000</v>
          </cell>
          <cell r="AD277">
            <v>0.25</v>
          </cell>
          <cell r="AE277">
            <v>300000000</v>
          </cell>
          <cell r="AF277">
            <v>40968</v>
          </cell>
          <cell r="AG277">
            <v>41670</v>
          </cell>
          <cell r="AH277" t="str">
            <v/>
          </cell>
          <cell r="AI277">
            <v>1200000000</v>
          </cell>
          <cell r="AJ277">
            <v>1200000000</v>
          </cell>
          <cell r="AK277">
            <v>0.25</v>
          </cell>
          <cell r="AL277">
            <v>300000000</v>
          </cell>
          <cell r="AM277">
            <v>40949</v>
          </cell>
          <cell r="AN277">
            <v>40961</v>
          </cell>
          <cell r="AO277" t="str">
            <v/>
          </cell>
          <cell r="AP277" t="str">
            <v>要</v>
          </cell>
          <cell r="AQ277" t="str">
            <v/>
          </cell>
          <cell r="AR277" t="str">
            <v>高本</v>
          </cell>
          <cell r="AS277" t="str">
            <v>米山</v>
          </cell>
          <cell r="AT277">
            <v>40963</v>
          </cell>
          <cell r="AU277">
            <v>40966</v>
          </cell>
          <cell r="AV277">
            <v>40969</v>
          </cell>
          <cell r="AW277" t="str">
            <v>７～8月に中間検査希望</v>
          </cell>
          <cell r="AX277" t="str">
            <v/>
          </cell>
          <cell r="AY277" t="str">
            <v>福井県</v>
          </cell>
          <cell r="AZ277" t="str">
            <v>鯖江市</v>
          </cell>
          <cell r="BA277" t="str">
            <v>舟津町1-4-11</v>
          </cell>
          <cell r="BB277" t="str">
            <v>埼玉県</v>
          </cell>
          <cell r="BC277" t="str">
            <v>和光市</v>
          </cell>
          <cell r="BD277" t="str">
            <v>新倉7-4-61</v>
          </cell>
          <cell r="BE277" t="str">
            <v>埼玉県</v>
          </cell>
          <cell r="BF277" t="str">
            <v>戸田市</v>
          </cell>
          <cell r="BG277" t="str">
            <v>美女木3-17-1</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福井県鯖江市舟津町1-4-11</v>
          </cell>
          <cell r="ET277" t="str">
            <v>埼玉県和光市新倉7-4-61</v>
          </cell>
          <cell r="EU277" t="str">
            <v>埼玉県戸田市美女木3-17-1</v>
          </cell>
          <cell r="EV277" t="str">
            <v/>
          </cell>
          <cell r="EW277" t="str">
            <v/>
          </cell>
          <cell r="EX277" t="str">
            <v/>
          </cell>
          <cell r="EY277" t="str">
            <v>福井県鯖江市舟津町1-4-11
埼玉県和光市新倉7-4-61
埼玉県戸田市美女木3-17-1</v>
          </cell>
          <cell r="EZ277" t="str">
            <v>なし</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1 電子機器の中核部品またはその材料</v>
          </cell>
          <cell r="I278" t="str">
            <v>蓄電池又はその材料</v>
          </cell>
          <cell r="J278" t="str">
            <v>大企業</v>
          </cell>
          <cell r="K278" t="str">
            <v>中間</v>
          </cell>
          <cell r="L278" t="str">
            <v>梶野</v>
          </cell>
          <cell r="M278" t="str">
            <v>情通課</v>
          </cell>
          <cell r="N278" t="str">
            <v>関東</v>
          </cell>
          <cell r="O278" t="str">
            <v>Ｆ Ｄ Ｋ トワイセル株式会社</v>
          </cell>
          <cell r="P278" t="str">
            <v>企画戦略統括部企画部</v>
          </cell>
          <cell r="Q278" t="str">
            <v>部長</v>
          </cell>
          <cell r="R278" t="str">
            <v>古市　秀高</v>
          </cell>
          <cell r="S278" t="str">
            <v>027-361-7575</v>
          </cell>
          <cell r="T278" t="str">
            <v>hidetaka.furuichi@fdk.co.jp</v>
          </cell>
          <cell r="U278">
            <v>3700071</v>
          </cell>
          <cell r="V278" t="str">
            <v xml:space="preserve">群馬県高崎市小八木町307-2 </v>
          </cell>
          <cell r="W278" t="str">
            <v>代表取締役社長</v>
          </cell>
          <cell r="X278" t="str">
            <v>宮崎 德之</v>
          </cell>
          <cell r="Y278">
            <v>40969</v>
          </cell>
          <cell r="Z278">
            <v>41364</v>
          </cell>
          <cell r="AA278" t="str">
            <v/>
          </cell>
          <cell r="AC278">
            <v>672800000</v>
          </cell>
          <cell r="AD278">
            <v>0.16666666666666666</v>
          </cell>
          <cell r="AE278">
            <v>112133333</v>
          </cell>
          <cell r="AF278">
            <v>40969</v>
          </cell>
          <cell r="AG278">
            <v>41364</v>
          </cell>
          <cell r="AH278" t="str">
            <v/>
          </cell>
          <cell r="AI278">
            <v>672074000</v>
          </cell>
          <cell r="AJ278">
            <v>672074000</v>
          </cell>
          <cell r="AK278">
            <v>0.16666666666666666</v>
          </cell>
          <cell r="AL278">
            <v>112000000</v>
          </cell>
          <cell r="AM278">
            <v>40953</v>
          </cell>
          <cell r="AN278">
            <v>40955</v>
          </cell>
          <cell r="AO278" t="str">
            <v/>
          </cell>
          <cell r="AP278" t="str">
            <v>要</v>
          </cell>
          <cell r="AQ278" t="str">
            <v/>
          </cell>
          <cell r="AR278" t="str">
            <v>梶野</v>
          </cell>
          <cell r="AS278" t="str">
            <v>中間</v>
          </cell>
          <cell r="AT278">
            <v>40960</v>
          </cell>
          <cell r="AU278">
            <v>40961</v>
          </cell>
          <cell r="AV278">
            <v>40969</v>
          </cell>
          <cell r="AW278" t="str">
            <v/>
          </cell>
          <cell r="AX278" t="str">
            <v/>
          </cell>
          <cell r="AY278" t="str">
            <v>群馬県</v>
          </cell>
          <cell r="AZ278" t="str">
            <v>高崎市</v>
          </cell>
          <cell r="BA278" t="str">
            <v>小八木町307-2</v>
          </cell>
          <cell r="BC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cell r="EA278" t="str">
            <v/>
          </cell>
          <cell r="EB278" t="str">
            <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群馬県高崎市小八木町307-2</v>
          </cell>
          <cell r="ET278" t="str">
            <v/>
          </cell>
          <cell r="EU278" t="str">
            <v/>
          </cell>
          <cell r="EV278" t="str">
            <v/>
          </cell>
          <cell r="EW278" t="str">
            <v/>
          </cell>
          <cell r="EX278" t="str">
            <v/>
          </cell>
          <cell r="EY278" t="str">
            <v>群馬県高崎市小八木町307-2</v>
          </cell>
          <cell r="EZ278" t="str">
            <v>なし</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1 グリーンイノベーション／エネルギー産業</v>
          </cell>
          <cell r="I279" t="str">
            <v>エコカー又はその部品</v>
          </cell>
          <cell r="J279" t="str">
            <v>大企業</v>
          </cell>
          <cell r="K279" t="str">
            <v>米山</v>
          </cell>
          <cell r="L279" t="str">
            <v>高本</v>
          </cell>
          <cell r="M279" t="str">
            <v>自動車課</v>
          </cell>
          <cell r="N279" t="str">
            <v>北海道</v>
          </cell>
          <cell r="O279" t="str">
            <v>トヨタ自動車北海道株式会社</v>
          </cell>
          <cell r="P279" t="str">
            <v>経営管理部経理課</v>
          </cell>
          <cell r="Q279" t="str">
            <v>担当</v>
          </cell>
          <cell r="R279" t="str">
            <v>田中　淳彦</v>
          </cell>
          <cell r="S279" t="str">
            <v>0144-52-3333</v>
          </cell>
          <cell r="T279" t="str">
            <v>ah_tanaka@tmh.co.jp</v>
          </cell>
          <cell r="U279">
            <v>591393</v>
          </cell>
          <cell r="V279" t="str">
            <v xml:space="preserve">北海道苫小牧市字勇払145-1 </v>
          </cell>
          <cell r="W279" t="str">
            <v>取締役社長</v>
          </cell>
          <cell r="X279" t="str">
            <v>田中　義克</v>
          </cell>
          <cell r="Y279">
            <v>40969</v>
          </cell>
          <cell r="Z279">
            <v>41547</v>
          </cell>
          <cell r="AA279" t="str">
            <v/>
          </cell>
          <cell r="AC279">
            <v>7532456000</v>
          </cell>
          <cell r="AD279">
            <v>0.16666666666666666</v>
          </cell>
          <cell r="AE279">
            <v>1255409333</v>
          </cell>
          <cell r="AF279">
            <v>40969</v>
          </cell>
          <cell r="AG279">
            <v>41547</v>
          </cell>
          <cell r="AH279" t="str">
            <v/>
          </cell>
          <cell r="AI279">
            <v>7532456000</v>
          </cell>
          <cell r="AJ279">
            <v>2746200000</v>
          </cell>
          <cell r="AK279">
            <v>0.16666666666666666</v>
          </cell>
          <cell r="AL279">
            <v>457700000</v>
          </cell>
          <cell r="AM279">
            <v>40975</v>
          </cell>
          <cell r="AN279">
            <v>40959</v>
          </cell>
          <cell r="AO279">
            <v>40983</v>
          </cell>
          <cell r="AP279" t="str">
            <v>不要</v>
          </cell>
          <cell r="AQ279" t="str">
            <v/>
          </cell>
          <cell r="AR279" t="str">
            <v>米山</v>
          </cell>
          <cell r="AS279" t="str">
            <v>高本</v>
          </cell>
          <cell r="AT279">
            <v>40990</v>
          </cell>
          <cell r="AU279">
            <v>40991</v>
          </cell>
          <cell r="AV279">
            <v>40994</v>
          </cell>
          <cell r="AW279" t="str">
            <v/>
          </cell>
          <cell r="AX279" t="str">
            <v/>
          </cell>
          <cell r="AY279" t="str">
            <v>北海道</v>
          </cell>
          <cell r="AZ279" t="str">
            <v>苫小牧市</v>
          </cell>
          <cell r="BA279" t="str">
            <v>字勇払145-1</v>
          </cell>
          <cell r="BC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北海道苫小牧市字勇払145-1</v>
          </cell>
          <cell r="ET279" t="str">
            <v/>
          </cell>
          <cell r="EU279" t="str">
            <v/>
          </cell>
          <cell r="EV279" t="str">
            <v/>
          </cell>
          <cell r="EW279" t="str">
            <v/>
          </cell>
          <cell r="EX279" t="str">
            <v/>
          </cell>
          <cell r="EY279" t="str">
            <v>北海道苫小牧市字勇払145-1</v>
          </cell>
          <cell r="EZ279" t="str">
            <v>なし</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1 電子機器の中核部品またはその材料</v>
          </cell>
          <cell r="I280" t="str">
            <v>半導体又はその材料</v>
          </cell>
          <cell r="J280" t="str">
            <v>中小企業</v>
          </cell>
          <cell r="K280" t="str">
            <v>梶野</v>
          </cell>
          <cell r="L280" t="str">
            <v>中間</v>
          </cell>
          <cell r="M280" t="str">
            <v>化学課</v>
          </cell>
          <cell r="N280" t="str">
            <v>九州</v>
          </cell>
          <cell r="O280" t="str">
            <v>ステラ ケミファ株式会社</v>
          </cell>
          <cell r="P280" t="str">
            <v>総務部</v>
          </cell>
          <cell r="Q280" t="str">
            <v/>
          </cell>
          <cell r="R280" t="str">
            <v>河合　裕士</v>
          </cell>
          <cell r="S280" t="str">
            <v>06-4707-1511</v>
          </cell>
          <cell r="T280" t="str">
            <v>hkawai@stella-chemifa.co.jp</v>
          </cell>
          <cell r="U280">
            <v>5410047</v>
          </cell>
          <cell r="V280" t="str">
            <v xml:space="preserve">大阪市中央区淡路町三丁目６番３号 </v>
          </cell>
          <cell r="W280" t="str">
            <v>代表取締役</v>
          </cell>
          <cell r="X280" t="str">
            <v>深田　純子</v>
          </cell>
          <cell r="Y280" t="str">
            <v/>
          </cell>
          <cell r="Z280" t="str">
            <v/>
          </cell>
          <cell r="AA280" t="str">
            <v/>
          </cell>
          <cell r="AC280">
            <v>2720000000</v>
          </cell>
          <cell r="AD280">
            <v>0.33333333333333331</v>
          </cell>
          <cell r="AE280">
            <v>906666666</v>
          </cell>
          <cell r="AF280">
            <v>41182</v>
          </cell>
          <cell r="AG280">
            <v>41659</v>
          </cell>
          <cell r="AH280" t="str">
            <v/>
          </cell>
          <cell r="AI280">
            <v>3600000000</v>
          </cell>
          <cell r="AJ280">
            <v>2720000000</v>
          </cell>
          <cell r="AK280">
            <v>0.33333333333333331</v>
          </cell>
          <cell r="AL280">
            <v>906666666</v>
          </cell>
          <cell r="AM280">
            <v>41159</v>
          </cell>
          <cell r="AN280">
            <v>41061</v>
          </cell>
          <cell r="AO280">
            <v>41178</v>
          </cell>
          <cell r="AP280" t="str">
            <v>要</v>
          </cell>
          <cell r="AQ280" t="str">
            <v/>
          </cell>
          <cell r="AR280" t="str">
            <v>梶野</v>
          </cell>
          <cell r="AS280" t="str">
            <v>中間</v>
          </cell>
          <cell r="AT280">
            <v>41200</v>
          </cell>
          <cell r="AU280">
            <v>41182</v>
          </cell>
          <cell r="AV280">
            <v>41204</v>
          </cell>
          <cell r="AW280" t="str">
            <v/>
          </cell>
          <cell r="AX280" t="str">
            <v/>
          </cell>
          <cell r="AY280" t="str">
            <v>福岡県</v>
          </cell>
          <cell r="AZ280" t="str">
            <v>北九州市</v>
          </cell>
          <cell r="BA280" t="str">
            <v>八幡西区黒崎城石1-1</v>
          </cell>
          <cell r="BC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福岡県北九州市八幡西区黒崎城石1-1</v>
          </cell>
          <cell r="ET280" t="str">
            <v/>
          </cell>
          <cell r="EU280" t="str">
            <v/>
          </cell>
          <cell r="EV280" t="str">
            <v/>
          </cell>
          <cell r="EW280" t="str">
            <v/>
          </cell>
          <cell r="EX280" t="str">
            <v/>
          </cell>
          <cell r="EY280" t="str">
            <v>福岡県北九州市八幡西区黒崎城石1-1</v>
          </cell>
          <cell r="EZ280" t="str">
            <v>なし</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1 電子機器の中核部品またはその材料</v>
          </cell>
          <cell r="I281" t="str">
            <v>蓄電池又はその材料</v>
          </cell>
          <cell r="J281" t="str">
            <v>大企業</v>
          </cell>
          <cell r="K281" t="str">
            <v>梶野</v>
          </cell>
          <cell r="L281" t="str">
            <v>中間</v>
          </cell>
          <cell r="M281" t="str">
            <v>非鉄課</v>
          </cell>
          <cell r="N281" t="str">
            <v>中国</v>
          </cell>
          <cell r="O281" t="str">
            <v>戸田工業株式会社</v>
          </cell>
          <cell r="P281" t="str">
            <v>TEMAC R&amp;D部門</v>
          </cell>
          <cell r="Q281" t="str">
            <v>副部門長</v>
          </cell>
          <cell r="R281" t="str">
            <v>松本　和順</v>
          </cell>
          <cell r="S281" t="str">
            <v>0836-89-0007</v>
          </cell>
          <cell r="T281" t="str">
            <v>Kazutoshi_Matsumoto@todakogyo.co.jp</v>
          </cell>
          <cell r="U281">
            <v>7390652</v>
          </cell>
          <cell r="V281" t="str">
            <v xml:space="preserve">広島県大竹市明治新開１番４ </v>
          </cell>
          <cell r="W281" t="str">
            <v>代表取締役社長</v>
          </cell>
          <cell r="X281" t="str">
            <v>戸田　俊行</v>
          </cell>
          <cell r="Y281" t="str">
            <v/>
          </cell>
          <cell r="Z281" t="str">
            <v/>
          </cell>
          <cell r="AA281" t="str">
            <v/>
          </cell>
          <cell r="AC281">
            <v>1362000000</v>
          </cell>
          <cell r="AD281">
            <v>0.16666666666666666</v>
          </cell>
          <cell r="AE281">
            <v>227000000</v>
          </cell>
          <cell r="AF281">
            <v>41334</v>
          </cell>
          <cell r="AG281">
            <v>41729</v>
          </cell>
          <cell r="AH281" t="str">
            <v/>
          </cell>
          <cell r="AI281">
            <v>1800000000</v>
          </cell>
          <cell r="AJ281">
            <v>1362000000</v>
          </cell>
          <cell r="AK281">
            <v>0.16666666666666666</v>
          </cell>
          <cell r="AL281">
            <v>227000000</v>
          </cell>
          <cell r="AM281">
            <v>41060</v>
          </cell>
          <cell r="AN281" t="str">
            <v/>
          </cell>
          <cell r="AO281" t="str">
            <v/>
          </cell>
          <cell r="AP281" t="str">
            <v>要</v>
          </cell>
          <cell r="AQ281" t="str">
            <v/>
          </cell>
          <cell r="AR281" t="str">
            <v/>
          </cell>
          <cell r="AS281" t="str">
            <v/>
          </cell>
          <cell r="AT281">
            <v>41086</v>
          </cell>
          <cell r="AU281">
            <v>41088</v>
          </cell>
          <cell r="AV281">
            <v>41088</v>
          </cell>
          <cell r="AW281" t="str">
            <v>・7/10辞退連絡あり。</v>
          </cell>
          <cell r="AX281" t="str">
            <v/>
          </cell>
          <cell r="AY281" t="str">
            <v>山口県</v>
          </cell>
          <cell r="AZ281" t="str">
            <v>山陽小野田市</v>
          </cell>
          <cell r="BA281" t="str">
            <v>新沖1-1</v>
          </cell>
          <cell r="BC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v>1</v>
          </cell>
          <cell r="ES281" t="str">
            <v>山口県山陽小野田市新沖1-1</v>
          </cell>
          <cell r="ET281" t="str">
            <v/>
          </cell>
          <cell r="EU281" t="str">
            <v/>
          </cell>
          <cell r="EV281" t="str">
            <v/>
          </cell>
          <cell r="EW281" t="str">
            <v/>
          </cell>
          <cell r="EX281" t="str">
            <v/>
          </cell>
          <cell r="EY281" t="str">
            <v>山口県山陽小野田市新沖1-1</v>
          </cell>
          <cell r="EZ281" t="str">
            <v>なし</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1 電子機器の中核部品またはその材料</v>
          </cell>
          <cell r="I282" t="str">
            <v>蓄電池又はその材料</v>
          </cell>
          <cell r="J282" t="str">
            <v>大企業</v>
          </cell>
          <cell r="K282" t="str">
            <v>梶野</v>
          </cell>
          <cell r="L282" t="str">
            <v>中間</v>
          </cell>
          <cell r="M282" t="str">
            <v>非鉄課</v>
          </cell>
          <cell r="N282" t="str">
            <v>中国</v>
          </cell>
          <cell r="O282" t="str">
            <v>戸田マテリアル株式会社</v>
          </cell>
          <cell r="P282" t="str">
            <v/>
          </cell>
          <cell r="Q282" t="str">
            <v>代表取締役社長</v>
          </cell>
          <cell r="R282" t="str">
            <v>河内　邦博</v>
          </cell>
          <cell r="S282" t="str">
            <v>0836-89-0007</v>
          </cell>
          <cell r="T282" t="str">
            <v/>
          </cell>
          <cell r="U282">
            <v>7560847</v>
          </cell>
          <cell r="V282" t="str">
            <v xml:space="preserve">山口県山陽小野田市新沖一丁目１番１ </v>
          </cell>
          <cell r="W282" t="str">
            <v>代表取締役社長</v>
          </cell>
          <cell r="X282" t="str">
            <v>河内　邦博</v>
          </cell>
          <cell r="Y282" t="str">
            <v/>
          </cell>
          <cell r="Z282" t="str">
            <v/>
          </cell>
          <cell r="AA282" t="str">
            <v/>
          </cell>
          <cell r="AC282">
            <v>1362000000</v>
          </cell>
          <cell r="AD282">
            <v>0.16666666666666666</v>
          </cell>
          <cell r="AE282">
            <v>227000000</v>
          </cell>
          <cell r="AF282">
            <v>41334</v>
          </cell>
          <cell r="AG282">
            <v>41729</v>
          </cell>
          <cell r="AH282" t="str">
            <v/>
          </cell>
          <cell r="AI282">
            <v>1800000000</v>
          </cell>
          <cell r="AJ282">
            <v>1362000000</v>
          </cell>
          <cell r="AK282">
            <v>0.16666666666666666</v>
          </cell>
          <cell r="AL282">
            <v>227000000</v>
          </cell>
          <cell r="AM282">
            <v>41060</v>
          </cell>
          <cell r="AN282" t="str">
            <v/>
          </cell>
          <cell r="AO282" t="str">
            <v/>
          </cell>
          <cell r="AP282" t="str">
            <v>要</v>
          </cell>
          <cell r="AQ282" t="str">
            <v/>
          </cell>
          <cell r="AR282" t="str">
            <v/>
          </cell>
          <cell r="AS282" t="str">
            <v/>
          </cell>
          <cell r="AT282">
            <v>41086</v>
          </cell>
          <cell r="AU282">
            <v>41088</v>
          </cell>
          <cell r="AV282">
            <v>41088</v>
          </cell>
          <cell r="AW282" t="str">
            <v>・7/10辞退連絡あり。</v>
          </cell>
          <cell r="AX282" t="str">
            <v/>
          </cell>
          <cell r="AY282" t="str">
            <v>山口県</v>
          </cell>
          <cell r="AZ282" t="str">
            <v>山陽小野田市</v>
          </cell>
          <cell r="BA282" t="str">
            <v>新沖1-1</v>
          </cell>
          <cell r="BC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v>1</v>
          </cell>
          <cell r="ES282" t="str">
            <v>山口県山陽小野田市新沖1-1</v>
          </cell>
          <cell r="ET282" t="str">
            <v/>
          </cell>
          <cell r="EU282" t="str">
            <v/>
          </cell>
          <cell r="EV282" t="str">
            <v/>
          </cell>
          <cell r="EW282" t="str">
            <v/>
          </cell>
          <cell r="EX282" t="str">
            <v/>
          </cell>
          <cell r="EY282" t="str">
            <v>山口県山陽小野田市新沖1-1</v>
          </cell>
          <cell r="EZ282" t="str">
            <v>なし</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1 グリーンイノベーション／エネルギー産業</v>
          </cell>
          <cell r="I283" t="str">
            <v>太陽電池及び他の再生可能エネルギー</v>
          </cell>
          <cell r="J283" t="str">
            <v>大企業</v>
          </cell>
          <cell r="K283" t="str">
            <v>米山</v>
          </cell>
          <cell r="L283" t="str">
            <v>高本</v>
          </cell>
          <cell r="M283" t="str">
            <v>情通課</v>
          </cell>
          <cell r="N283" t="str">
            <v>東北</v>
          </cell>
          <cell r="O283" t="str">
            <v>ソーラーフロンティア株式会社</v>
          </cell>
          <cell r="P283" t="str">
            <v/>
          </cell>
          <cell r="Q283" t="str">
            <v>執行役員 社長室長</v>
          </cell>
          <cell r="R283" t="str">
            <v>田井　利幸</v>
          </cell>
          <cell r="S283" t="str">
            <v>03-5531-5855</v>
          </cell>
          <cell r="T283" t="str">
            <v>T.Tai@solar-frontier.com</v>
          </cell>
          <cell r="U283">
            <v>1350091</v>
          </cell>
          <cell r="V283" t="str">
            <v>東京都港区台場２－３－２  台場フロンティアビル</v>
          </cell>
          <cell r="W283" t="str">
            <v>代表取締役社長</v>
          </cell>
          <cell r="X283" t="str">
            <v>亀田　繁明</v>
          </cell>
          <cell r="Y283" t="str">
            <v/>
          </cell>
          <cell r="Z283" t="str">
            <v/>
          </cell>
          <cell r="AA283" t="str">
            <v/>
          </cell>
          <cell r="AC283">
            <v>32100000000</v>
          </cell>
          <cell r="AD283">
            <v>0.25</v>
          </cell>
          <cell r="AE283">
            <v>8025000000</v>
          </cell>
          <cell r="AF283">
            <v>41000</v>
          </cell>
          <cell r="AG283">
            <v>42094</v>
          </cell>
          <cell r="AH283" t="str">
            <v>○</v>
          </cell>
          <cell r="AI283">
            <v>40100000000</v>
          </cell>
          <cell r="AJ283">
            <v>32100000000</v>
          </cell>
          <cell r="AK283">
            <v>0.25</v>
          </cell>
          <cell r="AL283">
            <v>8025000000</v>
          </cell>
          <cell r="AM283">
            <v>41017</v>
          </cell>
          <cell r="AN283">
            <v>41017</v>
          </cell>
          <cell r="AO283">
            <v>41017</v>
          </cell>
          <cell r="AP283" t="str">
            <v>不要</v>
          </cell>
          <cell r="AQ283" t="str">
            <v>事業終了がH26.3.31以降の案件。2012/4/19METI連絡済み。</v>
          </cell>
          <cell r="AR283" t="str">
            <v>米山</v>
          </cell>
          <cell r="AS283" t="str">
            <v>高本</v>
          </cell>
          <cell r="AT283">
            <v>41026</v>
          </cell>
          <cell r="AU283">
            <v>41029</v>
          </cell>
          <cell r="AV283">
            <v>41031</v>
          </cell>
          <cell r="AW283" t="str">
            <v/>
          </cell>
          <cell r="AX283" t="str">
            <v/>
          </cell>
          <cell r="AY283" t="str">
            <v>宮城県</v>
          </cell>
          <cell r="AZ283" t="str">
            <v>黒川郡</v>
          </cell>
          <cell r="BA283" t="str">
            <v>大衡村中央平3番</v>
          </cell>
          <cell r="BC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宮城県黒川郡大衡村中央平3番</v>
          </cell>
          <cell r="ET283" t="str">
            <v/>
          </cell>
          <cell r="EU283" t="str">
            <v/>
          </cell>
          <cell r="EV283" t="str">
            <v/>
          </cell>
          <cell r="EW283" t="str">
            <v/>
          </cell>
          <cell r="EX283" t="str">
            <v/>
          </cell>
          <cell r="EY283" t="str">
            <v>宮城県黒川郡大衡村中央平3番</v>
          </cell>
          <cell r="EZ283" t="str">
            <v>なし</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1 グリーンイノベーション／エネルギー産業</v>
          </cell>
          <cell r="I284" t="str">
            <v>蓄電地又はその部品</v>
          </cell>
          <cell r="J284" t="str">
            <v>大企業</v>
          </cell>
          <cell r="K284" t="str">
            <v>中間</v>
          </cell>
          <cell r="L284" t="str">
            <v>梶野</v>
          </cell>
          <cell r="M284" t="str">
            <v>自動車課</v>
          </cell>
          <cell r="N284" t="str">
            <v>関東</v>
          </cell>
          <cell r="O284" t="str">
            <v>プライムアースE Vエナジー株式会社</v>
          </cell>
          <cell r="P284" t="str">
            <v>経営管理部経理グループ</v>
          </cell>
          <cell r="Q284" t="str">
            <v>グループ長</v>
          </cell>
          <cell r="R284" t="str">
            <v>徳永 陽一郎</v>
          </cell>
          <cell r="S284" t="str">
            <v>053-577-5896</v>
          </cell>
          <cell r="T284" t="str">
            <v>tokunaga@peve.co.jp</v>
          </cell>
          <cell r="U284">
            <v>4310422</v>
          </cell>
          <cell r="V284" t="str">
            <v xml:space="preserve">静岡県湖西市 岡崎２０番地 </v>
          </cell>
          <cell r="W284" t="str">
            <v>代表取締役社長</v>
          </cell>
          <cell r="X284" t="str">
            <v>林 芳郎</v>
          </cell>
          <cell r="Y284">
            <v>41183</v>
          </cell>
          <cell r="Z284">
            <v>42004</v>
          </cell>
          <cell r="AA284" t="str">
            <v>○</v>
          </cell>
          <cell r="AC284">
            <v>39454000000</v>
          </cell>
          <cell r="AD284">
            <v>0.16666666666666666</v>
          </cell>
          <cell r="AE284">
            <v>6575666666</v>
          </cell>
          <cell r="AF284">
            <v>41183</v>
          </cell>
          <cell r="AG284">
            <v>42004</v>
          </cell>
          <cell r="AH284" t="str">
            <v>○</v>
          </cell>
          <cell r="AI284">
            <v>48171000000</v>
          </cell>
          <cell r="AJ284">
            <v>39454000000</v>
          </cell>
          <cell r="AK284">
            <v>0.16666666666666666</v>
          </cell>
          <cell r="AL284">
            <v>6575666666</v>
          </cell>
          <cell r="AM284">
            <v>40954</v>
          </cell>
          <cell r="AN284">
            <v>40956</v>
          </cell>
          <cell r="AO284">
            <v>40962</v>
          </cell>
          <cell r="AP284" t="str">
            <v>不要</v>
          </cell>
          <cell r="AQ284" t="str">
            <v>完了日の件について理由書をお書きいただくよう依頼中→理由書をMETI田枝さんに送付（4/17）</v>
          </cell>
          <cell r="AR284" t="str">
            <v>梶野</v>
          </cell>
          <cell r="AS284" t="str">
            <v>中間</v>
          </cell>
          <cell r="AT284">
            <v>40963</v>
          </cell>
          <cell r="AU284">
            <v>40966</v>
          </cell>
          <cell r="AV284">
            <v>40969</v>
          </cell>
          <cell r="AW284" t="str">
            <v/>
          </cell>
          <cell r="AX284" t="str">
            <v/>
          </cell>
          <cell r="AY284" t="str">
            <v>静岡県</v>
          </cell>
          <cell r="AZ284" t="str">
            <v>湖西市</v>
          </cell>
          <cell r="BA284" t="str">
            <v>岡崎20番地</v>
          </cell>
          <cell r="BC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静岡県湖西市岡崎20番地</v>
          </cell>
          <cell r="ET284" t="str">
            <v/>
          </cell>
          <cell r="EU284" t="str">
            <v/>
          </cell>
          <cell r="EV284" t="str">
            <v/>
          </cell>
          <cell r="EW284" t="str">
            <v/>
          </cell>
          <cell r="EX284" t="str">
            <v/>
          </cell>
          <cell r="EY284" t="str">
            <v>静岡県湖西市岡崎20番地</v>
          </cell>
          <cell r="EZ284" t="str">
            <v>なし</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2 自動車の中核部品またはその材料</v>
          </cell>
          <cell r="I285" t="str">
            <v>自動車用蓄電池又はその材料</v>
          </cell>
          <cell r="J285" t="str">
            <v>大企業</v>
          </cell>
          <cell r="K285" t="str">
            <v>中間</v>
          </cell>
          <cell r="L285" t="str">
            <v>梶野</v>
          </cell>
          <cell r="M285" t="str">
            <v>自動車課</v>
          </cell>
          <cell r="N285" t="str">
            <v>中部</v>
          </cell>
          <cell r="O285" t="str">
            <v>プライムアースＥ Ｖ エナジー株式会社</v>
          </cell>
          <cell r="P285" t="str">
            <v>経営管理部経理グループ</v>
          </cell>
          <cell r="Q285" t="str">
            <v>グループ長</v>
          </cell>
          <cell r="R285" t="str">
            <v>徳永　陽一郎</v>
          </cell>
          <cell r="S285" t="str">
            <v>053-577-5896</v>
          </cell>
          <cell r="T285" t="str">
            <v>tokunaga@peve.co.jp</v>
          </cell>
          <cell r="U285">
            <v>4310422</v>
          </cell>
          <cell r="V285" t="str">
            <v xml:space="preserve">静岡県湖西市岡崎２０番地 </v>
          </cell>
          <cell r="W285" t="str">
            <v>代表取締役社長</v>
          </cell>
          <cell r="X285" t="str">
            <v>林　芳郎</v>
          </cell>
          <cell r="Y285">
            <v>40973</v>
          </cell>
          <cell r="Z285">
            <v>41182</v>
          </cell>
          <cell r="AA285" t="str">
            <v/>
          </cell>
          <cell r="AC285">
            <v>151340000</v>
          </cell>
          <cell r="AD285">
            <v>0.16666666666666666</v>
          </cell>
          <cell r="AE285">
            <v>25223333</v>
          </cell>
          <cell r="AF285">
            <v>40973</v>
          </cell>
          <cell r="AG285">
            <v>41182</v>
          </cell>
          <cell r="AH285" t="str">
            <v/>
          </cell>
          <cell r="AI285">
            <v>127000000</v>
          </cell>
          <cell r="AJ285">
            <v>120000000</v>
          </cell>
          <cell r="AK285">
            <v>0.16666666666666666</v>
          </cell>
          <cell r="AL285">
            <v>20000000</v>
          </cell>
          <cell r="AM285">
            <v>40954</v>
          </cell>
          <cell r="AN285">
            <v>40956</v>
          </cell>
          <cell r="AO285">
            <v>40962</v>
          </cell>
          <cell r="AP285" t="str">
            <v>不要</v>
          </cell>
          <cell r="AQ285" t="str">
            <v/>
          </cell>
          <cell r="AR285" t="str">
            <v>梶野</v>
          </cell>
          <cell r="AS285" t="str">
            <v>中間</v>
          </cell>
          <cell r="AT285">
            <v>40963</v>
          </cell>
          <cell r="AU285">
            <v>40966</v>
          </cell>
          <cell r="AV285">
            <v>40969</v>
          </cell>
          <cell r="AW285" t="str">
            <v/>
          </cell>
          <cell r="AX285" t="str">
            <v/>
          </cell>
          <cell r="AY285" t="str">
            <v>愛知県</v>
          </cell>
          <cell r="AZ285" t="str">
            <v>豊田市</v>
          </cell>
          <cell r="BA285" t="str">
            <v>貞宝町7番地</v>
          </cell>
          <cell r="BC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愛知県豊田市貞宝町7番地</v>
          </cell>
          <cell r="ET285" t="str">
            <v/>
          </cell>
          <cell r="EU285" t="str">
            <v/>
          </cell>
          <cell r="EV285" t="str">
            <v/>
          </cell>
          <cell r="EW285" t="str">
            <v/>
          </cell>
          <cell r="EX285" t="str">
            <v/>
          </cell>
          <cell r="EY285" t="str">
            <v>愛知県豊田市貞宝町7番地</v>
          </cell>
          <cell r="EZ285" t="str">
            <v>なし</v>
          </cell>
        </row>
        <row r="286">
          <cell r="A286" t="str">
            <v>7550000</v>
          </cell>
          <cell r="B286">
            <v>755</v>
          </cell>
          <cell r="C286">
            <v>0</v>
          </cell>
          <cell r="D286" t="str">
            <v>A</v>
          </cell>
          <cell r="E286" t="str">
            <v>一次</v>
          </cell>
          <cell r="F286" t="str">
            <v>ダウ化工株式会社</v>
          </cell>
          <cell r="G286" t="str">
            <v>高性能断熱材生産設備の導入</v>
          </cell>
          <cell r="H286" t="str">
            <v>5 機能性化学品</v>
          </cell>
          <cell r="I286" t="str">
            <v>その他の機能性化学品</v>
          </cell>
          <cell r="J286" t="str">
            <v>大企業</v>
          </cell>
          <cell r="K286" t="str">
            <v>栗生澤</v>
          </cell>
          <cell r="L286" t="str">
            <v>宮田</v>
          </cell>
          <cell r="M286" t="str">
            <v>住宅課</v>
          </cell>
          <cell r="N286" t="str">
            <v>北海道</v>
          </cell>
          <cell r="O286" t="str">
            <v>ダウ化工株式会社</v>
          </cell>
          <cell r="P286" t="str">
            <v>プロジェクトマネジャー兼製造技術部</v>
          </cell>
          <cell r="Q286" t="str">
            <v>部長</v>
          </cell>
          <cell r="R286" t="str">
            <v>山田　道男</v>
          </cell>
          <cell r="S286" t="str">
            <v>0289-76-0664</v>
          </cell>
          <cell r="T286" t="str">
            <v>YAMADA3@DOW.COM</v>
          </cell>
          <cell r="U286">
            <v>3220014</v>
          </cell>
          <cell r="V286" t="str">
            <v xml:space="preserve">栃木県鹿沼市さつき町11-1 </v>
          </cell>
          <cell r="W286" t="str">
            <v>代表取締役</v>
          </cell>
          <cell r="X286" t="str">
            <v>スポット・ケートプラカーン</v>
          </cell>
          <cell r="Y286">
            <v>40969</v>
          </cell>
          <cell r="Z286">
            <v>41305</v>
          </cell>
          <cell r="AA286" t="str">
            <v/>
          </cell>
          <cell r="AC286">
            <v>287500000</v>
          </cell>
          <cell r="AD286">
            <v>0.16666666666666666</v>
          </cell>
          <cell r="AE286">
            <v>47916666</v>
          </cell>
          <cell r="AF286">
            <v>40969</v>
          </cell>
          <cell r="AG286">
            <v>41305</v>
          </cell>
          <cell r="AH286" t="str">
            <v/>
          </cell>
          <cell r="AI286">
            <v>351500000</v>
          </cell>
          <cell r="AJ286">
            <v>287500000</v>
          </cell>
          <cell r="AK286">
            <v>0.16666666666666666</v>
          </cell>
          <cell r="AL286">
            <v>47916663</v>
          </cell>
          <cell r="AM286">
            <v>40967</v>
          </cell>
          <cell r="AN286">
            <v>40959</v>
          </cell>
          <cell r="AO286">
            <v>40969</v>
          </cell>
          <cell r="AP286" t="str">
            <v>不要</v>
          </cell>
          <cell r="AQ286" t="str">
            <v/>
          </cell>
          <cell r="AR286" t="str">
            <v>栗生澤</v>
          </cell>
          <cell r="AS286" t="str">
            <v>宮田</v>
          </cell>
          <cell r="AT286">
            <v>40974</v>
          </cell>
          <cell r="AU286">
            <v>40975</v>
          </cell>
          <cell r="AV286">
            <v>40976</v>
          </cell>
          <cell r="AW286" t="str">
            <v/>
          </cell>
          <cell r="AX286" t="str">
            <v/>
          </cell>
          <cell r="AY286" t="str">
            <v>北海道</v>
          </cell>
          <cell r="AZ286" t="str">
            <v>北広島市</v>
          </cell>
          <cell r="BA286" t="str">
            <v>市中央六丁目14番3号</v>
          </cell>
          <cell r="BC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北海道北広島市市中央六丁目14番3号</v>
          </cell>
          <cell r="ET286" t="str">
            <v/>
          </cell>
          <cell r="EU286" t="str">
            <v/>
          </cell>
          <cell r="EV286" t="str">
            <v/>
          </cell>
          <cell r="EW286" t="str">
            <v/>
          </cell>
          <cell r="EX286" t="str">
            <v/>
          </cell>
          <cell r="EY286" t="str">
            <v>北海道北広島市市中央六丁目14番3号</v>
          </cell>
          <cell r="EZ286" t="str">
            <v>なし</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グリーンイノベーション／エネルギー産業</v>
          </cell>
          <cell r="I287" t="str">
            <v>省エネ素材 の製造</v>
          </cell>
          <cell r="J287" t="str">
            <v>中小企業</v>
          </cell>
          <cell r="K287" t="str">
            <v>中田</v>
          </cell>
          <cell r="L287" t="str">
            <v>宮田</v>
          </cell>
          <cell r="M287" t="str">
            <v/>
          </cell>
          <cell r="N287" t="str">
            <v/>
          </cell>
          <cell r="O287" t="str">
            <v>EIF西日本株式会社</v>
          </cell>
          <cell r="P287" t="str">
            <v/>
          </cell>
          <cell r="Q287" t="str">
            <v>代表取締役</v>
          </cell>
          <cell r="R287" t="str">
            <v>内藤 喜泰</v>
          </cell>
          <cell r="S287" t="str">
            <v>0868-28-1182</v>
          </cell>
          <cell r="T287" t="str">
            <v>naitoy@funai.co.jp</v>
          </cell>
          <cell r="U287">
            <v>1500036</v>
          </cell>
          <cell r="V287" t="str">
            <v>東京都渋谷区南平台町１６－２９ グリーン南平台２F</v>
          </cell>
          <cell r="W287" t="str">
            <v>代表取締役</v>
          </cell>
          <cell r="X287" t="str">
            <v>内藤 喜泰</v>
          </cell>
          <cell r="Y287">
            <v>41001</v>
          </cell>
          <cell r="Z287">
            <v>41105</v>
          </cell>
          <cell r="AA287" t="str">
            <v/>
          </cell>
          <cell r="AC287">
            <v>698047840</v>
          </cell>
          <cell r="AD287">
            <v>0.5</v>
          </cell>
          <cell r="AE287">
            <v>349023920</v>
          </cell>
          <cell r="AF287">
            <v>41001</v>
          </cell>
          <cell r="AG287">
            <v>41105</v>
          </cell>
          <cell r="AH287" t="str">
            <v/>
          </cell>
          <cell r="AI287">
            <v>697469080</v>
          </cell>
          <cell r="AJ287">
            <v>697469080</v>
          </cell>
          <cell r="AK287">
            <v>0.5</v>
          </cell>
          <cell r="AL287">
            <v>348734540</v>
          </cell>
          <cell r="AM287">
            <v>40980</v>
          </cell>
          <cell r="AN287">
            <v>40975</v>
          </cell>
          <cell r="AO287">
            <v>40997</v>
          </cell>
          <cell r="AP287" t="str">
            <v>要</v>
          </cell>
          <cell r="AQ287" t="str">
            <v>実質的にEIFの単独事業。EIFは2011年12月設立のため、H23年度決算見込みのみ見て判断。黒字のため、収益納付要と判断。</v>
          </cell>
          <cell r="AR287" t="str">
            <v>宮田</v>
          </cell>
          <cell r="AS287" t="str">
            <v>中田</v>
          </cell>
          <cell r="AT287">
            <v>41001</v>
          </cell>
          <cell r="AU287">
            <v>41002</v>
          </cell>
          <cell r="AV287">
            <v>41003</v>
          </cell>
          <cell r="AW287" t="str">
            <v/>
          </cell>
          <cell r="AX287" t="str">
            <v/>
          </cell>
          <cell r="AY287" t="str">
            <v>岡山県</v>
          </cell>
          <cell r="AZ287" t="str">
            <v xml:space="preserve">津山市 </v>
          </cell>
          <cell r="BA287" t="str">
            <v>神戸88番地</v>
          </cell>
          <cell r="BB287" t="str">
            <v>東京都</v>
          </cell>
          <cell r="BC287" t="str">
            <v>渋谷区</v>
          </cell>
          <cell r="BD287" t="str">
            <v/>
          </cell>
          <cell r="BE287" t="str">
            <v>大阪府</v>
          </cell>
          <cell r="BF287" t="str">
            <v>大東市</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岡山県津山市 神戸88番地</v>
          </cell>
          <cell r="ET287" t="str">
            <v>東京都渋谷区</v>
          </cell>
          <cell r="EU287" t="str">
            <v>大阪府大東市</v>
          </cell>
          <cell r="EV287" t="str">
            <v/>
          </cell>
          <cell r="EW287" t="str">
            <v/>
          </cell>
          <cell r="EX287" t="str">
            <v/>
          </cell>
          <cell r="EY287" t="str">
            <v>岡山県津山市 神戸88番地
東京都渋谷区
大阪府大東市</v>
          </cell>
          <cell r="EZ287" t="str">
            <v>なし</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グリーンイノベーション／エネルギー産業</v>
          </cell>
          <cell r="I288" t="str">
            <v>省エネ素材 の製造</v>
          </cell>
          <cell r="J288" t="str">
            <v>中小企業</v>
          </cell>
          <cell r="K288" t="str">
            <v>中田</v>
          </cell>
          <cell r="L288" t="str">
            <v>宮田</v>
          </cell>
          <cell r="M288" t="str">
            <v/>
          </cell>
          <cell r="N288" t="str">
            <v/>
          </cell>
          <cell r="O288" t="str">
            <v>株式会社環境経営総合研究所</v>
          </cell>
          <cell r="P288" t="str">
            <v/>
          </cell>
          <cell r="Q288" t="str">
            <v>代表取締役</v>
          </cell>
          <cell r="R288" t="str">
            <v>松下 敬通</v>
          </cell>
          <cell r="S288" t="str">
            <v>090-5405-7919</v>
          </cell>
          <cell r="T288" t="str">
            <v>matsushita@ecobioplastics.jp</v>
          </cell>
          <cell r="U288">
            <v>7080015</v>
          </cell>
          <cell r="V288" t="str">
            <v xml:space="preserve">岡山県津山市神戸88 番地 </v>
          </cell>
          <cell r="W288" t="str">
            <v>代表取締役</v>
          </cell>
          <cell r="X288" t="str">
            <v>松下 敬通</v>
          </cell>
          <cell r="Y288">
            <v>41001</v>
          </cell>
          <cell r="Z288">
            <v>41105</v>
          </cell>
          <cell r="AA288" t="str">
            <v/>
          </cell>
          <cell r="AC288">
            <v>698047840</v>
          </cell>
          <cell r="AD288">
            <v>0.5</v>
          </cell>
          <cell r="AE288">
            <v>349023920</v>
          </cell>
          <cell r="AF288">
            <v>41001</v>
          </cell>
          <cell r="AG288">
            <v>41105</v>
          </cell>
          <cell r="AH288" t="str">
            <v/>
          </cell>
          <cell r="AI288">
            <v>697469080</v>
          </cell>
          <cell r="AJ288">
            <v>697469080</v>
          </cell>
          <cell r="AK288">
            <v>0.5</v>
          </cell>
          <cell r="AL288">
            <v>348734540</v>
          </cell>
          <cell r="AM288">
            <v>40980</v>
          </cell>
          <cell r="AN288">
            <v>40975</v>
          </cell>
          <cell r="AO288">
            <v>40997</v>
          </cell>
          <cell r="AP288" t="str">
            <v>要</v>
          </cell>
          <cell r="AQ288" t="str">
            <v>実質的にEIFの単独事業。EIFは2011年12月設立のため、H23年度決算見込みのみ見て判断。黒字のため、収益納付要と判断。</v>
          </cell>
          <cell r="AR288" t="str">
            <v>宮田</v>
          </cell>
          <cell r="AS288" t="str">
            <v>中田</v>
          </cell>
          <cell r="AT288">
            <v>41001</v>
          </cell>
          <cell r="AU288">
            <v>41002</v>
          </cell>
          <cell r="AV288">
            <v>41003</v>
          </cell>
          <cell r="AW288" t="str">
            <v/>
          </cell>
          <cell r="AX288" t="str">
            <v/>
          </cell>
          <cell r="AY288" t="str">
            <v>岡山県</v>
          </cell>
          <cell r="AZ288" t="str">
            <v xml:space="preserve">津山市 </v>
          </cell>
          <cell r="BA288" t="str">
            <v>神戸88番地</v>
          </cell>
          <cell r="BB288" t="str">
            <v>東京都</v>
          </cell>
          <cell r="BC288" t="str">
            <v>渋谷区</v>
          </cell>
          <cell r="BD288" t="str">
            <v/>
          </cell>
          <cell r="BE288" t="str">
            <v>大阪府</v>
          </cell>
          <cell r="BF288" t="str">
            <v>大東市</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cell r="EA288" t="str">
            <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岡山県津山市 神戸88番地</v>
          </cell>
          <cell r="ET288" t="str">
            <v>東京都渋谷区</v>
          </cell>
          <cell r="EU288" t="str">
            <v>大阪府大東市</v>
          </cell>
          <cell r="EV288" t="str">
            <v/>
          </cell>
          <cell r="EW288" t="str">
            <v/>
          </cell>
          <cell r="EX288" t="str">
            <v/>
          </cell>
          <cell r="EY288" t="str">
            <v>岡山県津山市 神戸88番地
東京都渋谷区
大阪府大東市</v>
          </cell>
          <cell r="EZ288" t="str">
            <v>なし</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グリーンイノベーション／エネルギー産業</v>
          </cell>
          <cell r="I289" t="str">
            <v>省エネ素材 の製造</v>
          </cell>
          <cell r="J289" t="str">
            <v>中小企業</v>
          </cell>
          <cell r="K289" t="str">
            <v>中田</v>
          </cell>
          <cell r="L289" t="str">
            <v>宮田</v>
          </cell>
          <cell r="M289" t="str">
            <v/>
          </cell>
          <cell r="N289" t="str">
            <v/>
          </cell>
          <cell r="O289" t="str">
            <v>船井電機株式会社</v>
          </cell>
          <cell r="P289" t="str">
            <v>新規事業部</v>
          </cell>
          <cell r="Q289" t="str">
            <v>部長</v>
          </cell>
          <cell r="R289" t="str">
            <v>鈴木 伸二</v>
          </cell>
          <cell r="S289" t="str">
            <v>080-3116-1990</v>
          </cell>
          <cell r="T289" t="str">
            <v>suzukis@funai.co.jp</v>
          </cell>
          <cell r="U289">
            <v>5740013</v>
          </cell>
          <cell r="V289" t="str">
            <v xml:space="preserve">大阪府大東市中垣内7丁目７番1 号 </v>
          </cell>
          <cell r="W289" t="str">
            <v>代表取締役執行役員社長</v>
          </cell>
          <cell r="X289" t="str">
            <v>林 朝則</v>
          </cell>
          <cell r="Y289">
            <v>41001</v>
          </cell>
          <cell r="Z289">
            <v>41105</v>
          </cell>
          <cell r="AA289" t="str">
            <v/>
          </cell>
          <cell r="AC289">
            <v>698047840</v>
          </cell>
          <cell r="AD289">
            <v>0.5</v>
          </cell>
          <cell r="AE289">
            <v>349023920</v>
          </cell>
          <cell r="AF289">
            <v>41001</v>
          </cell>
          <cell r="AG289">
            <v>41105</v>
          </cell>
          <cell r="AH289" t="str">
            <v/>
          </cell>
          <cell r="AI289">
            <v>697469080</v>
          </cell>
          <cell r="AJ289">
            <v>697469080</v>
          </cell>
          <cell r="AK289">
            <v>0.5</v>
          </cell>
          <cell r="AL289">
            <v>348734540</v>
          </cell>
          <cell r="AM289">
            <v>40980</v>
          </cell>
          <cell r="AN289">
            <v>40975</v>
          </cell>
          <cell r="AO289">
            <v>40997</v>
          </cell>
          <cell r="AP289" t="str">
            <v>要</v>
          </cell>
          <cell r="AQ289" t="str">
            <v>実質的にEIFの単独事業。EIFは2011年12月設立のため、H23年度決算見込みのみ見て判断。黒字のため、収益納付要と判断。</v>
          </cell>
          <cell r="AR289" t="str">
            <v>宮田</v>
          </cell>
          <cell r="AS289" t="str">
            <v>中田</v>
          </cell>
          <cell r="AT289">
            <v>41001</v>
          </cell>
          <cell r="AU289">
            <v>41002</v>
          </cell>
          <cell r="AV289">
            <v>41003</v>
          </cell>
          <cell r="AW289" t="str">
            <v/>
          </cell>
          <cell r="AX289" t="str">
            <v/>
          </cell>
          <cell r="AY289" t="str">
            <v>岡山県</v>
          </cell>
          <cell r="AZ289" t="str">
            <v xml:space="preserve">津山市 </v>
          </cell>
          <cell r="BA289" t="str">
            <v>神戸88番地</v>
          </cell>
          <cell r="BB289" t="str">
            <v>東京都</v>
          </cell>
          <cell r="BC289" t="str">
            <v>渋谷区</v>
          </cell>
          <cell r="BD289" t="str">
            <v/>
          </cell>
          <cell r="BE289" t="str">
            <v>大阪府</v>
          </cell>
          <cell r="BF289" t="str">
            <v>大東市</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岡山県津山市 神戸88番地</v>
          </cell>
          <cell r="ET289" t="str">
            <v>東京都渋谷区</v>
          </cell>
          <cell r="EU289" t="str">
            <v>大阪府大東市</v>
          </cell>
          <cell r="EV289" t="str">
            <v/>
          </cell>
          <cell r="EW289" t="str">
            <v/>
          </cell>
          <cell r="EX289" t="str">
            <v/>
          </cell>
          <cell r="EY289" t="str">
            <v>岡山県津山市 神戸88番地
東京都渋谷区
大阪府大東市</v>
          </cell>
          <cell r="EZ289" t="str">
            <v>なし</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1 グリーンイノベーション／エネルギー産業</v>
          </cell>
          <cell r="I290" t="str">
            <v>エコカー又はその部品</v>
          </cell>
          <cell r="J290" t="str">
            <v>大企業</v>
          </cell>
          <cell r="K290" t="str">
            <v>米山</v>
          </cell>
          <cell r="L290" t="str">
            <v>高本</v>
          </cell>
          <cell r="M290" t="str">
            <v>自動車課</v>
          </cell>
          <cell r="N290" t="str">
            <v>関東</v>
          </cell>
          <cell r="O290" t="str">
            <v>富士重工業株式会社</v>
          </cell>
          <cell r="P290" t="str">
            <v>群馬製作所　生産技術管理部</v>
          </cell>
          <cell r="Q290" t="str">
            <v>部長</v>
          </cell>
          <cell r="R290" t="str">
            <v>為谷 利明</v>
          </cell>
          <cell r="S290" t="str">
            <v>0276-26-3163</v>
          </cell>
          <cell r="T290" t="str">
            <v>tamegait@gun.subaru-fhi.co.jp</v>
          </cell>
          <cell r="U290">
            <v>3730028</v>
          </cell>
          <cell r="V290" t="str">
            <v xml:space="preserve">群馬県太田市スバル町１ 番１ 号 </v>
          </cell>
          <cell r="W290" t="str">
            <v>代表取締役社長</v>
          </cell>
          <cell r="X290" t="str">
            <v>吉永 泰之</v>
          </cell>
          <cell r="Y290">
            <v>40905</v>
          </cell>
          <cell r="Z290">
            <v>41729</v>
          </cell>
          <cell r="AA290" t="str">
            <v/>
          </cell>
          <cell r="AC290">
            <v>18147000000</v>
          </cell>
          <cell r="AD290">
            <v>0.16666666666666666</v>
          </cell>
          <cell r="AE290">
            <v>3024500000</v>
          </cell>
          <cell r="AF290">
            <v>40905</v>
          </cell>
          <cell r="AG290">
            <v>41729</v>
          </cell>
          <cell r="AH290" t="str">
            <v/>
          </cell>
          <cell r="AI290">
            <v>21318000000</v>
          </cell>
          <cell r="AJ290">
            <v>18147000000</v>
          </cell>
          <cell r="AK290">
            <v>0.16666666666666666</v>
          </cell>
          <cell r="AL290">
            <v>3024500000</v>
          </cell>
          <cell r="AM290">
            <v>40981</v>
          </cell>
          <cell r="AN290">
            <v>40987</v>
          </cell>
          <cell r="AO290" t="str">
            <v/>
          </cell>
          <cell r="AP290" t="str">
            <v>不要</v>
          </cell>
          <cell r="AQ290" t="str">
            <v/>
          </cell>
          <cell r="AR290" t="str">
            <v>米山</v>
          </cell>
          <cell r="AS290" t="str">
            <v>高本</v>
          </cell>
          <cell r="AT290">
            <v>41001</v>
          </cell>
          <cell r="AU290">
            <v>41002</v>
          </cell>
          <cell r="AV290">
            <v>41003</v>
          </cell>
          <cell r="AW290" t="str">
            <v/>
          </cell>
          <cell r="AX290" t="str">
            <v/>
          </cell>
          <cell r="AY290" t="str">
            <v>群馬県</v>
          </cell>
          <cell r="AZ290" t="str">
            <v>邑楽郡</v>
          </cell>
          <cell r="BA290" t="str">
            <v>大泉町いずみ1丁目1番1号</v>
          </cell>
          <cell r="BB290" t="str">
            <v>群馬県</v>
          </cell>
          <cell r="BC290" t="str">
            <v>太田市</v>
          </cell>
          <cell r="BD290" t="str">
            <v>スバル町1番1号</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群馬県邑楽郡大泉町いずみ1丁目1番1号</v>
          </cell>
          <cell r="ET290" t="str">
            <v>群馬県太田市スバル町1番1号</v>
          </cell>
          <cell r="EU290" t="str">
            <v/>
          </cell>
          <cell r="EV290" t="str">
            <v/>
          </cell>
          <cell r="EW290" t="str">
            <v/>
          </cell>
          <cell r="EX290" t="str">
            <v/>
          </cell>
          <cell r="EY290" t="str">
            <v>群馬県邑楽郡大泉町いずみ1丁目1番1号
群馬県太田市スバル町1番1号</v>
          </cell>
          <cell r="EZ290" t="str">
            <v>なし</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航空・宇宙産業の中核部品又はその材料</v>
          </cell>
          <cell r="I291" t="str">
            <v>翼その他の中核部品・材料 の製造</v>
          </cell>
          <cell r="J291" t="str">
            <v>中小企業</v>
          </cell>
          <cell r="K291" t="str">
            <v>宮田</v>
          </cell>
          <cell r="L291" t="str">
            <v>中田</v>
          </cell>
          <cell r="M291" t="str">
            <v/>
          </cell>
          <cell r="N291" t="str">
            <v>関東</v>
          </cell>
          <cell r="O291" t="str">
            <v>有限会社矢崎製作所</v>
          </cell>
          <cell r="P291" t="str">
            <v/>
          </cell>
          <cell r="Q291" t="str">
            <v>専務取締役</v>
          </cell>
          <cell r="R291" t="str">
            <v>矢崎　孝弘</v>
          </cell>
          <cell r="S291" t="str">
            <v>0265-22-6564</v>
          </cell>
          <cell r="T291" t="str">
            <v>info@yasaki.co.jp</v>
          </cell>
          <cell r="U291">
            <v>3993202</v>
          </cell>
          <cell r="V291" t="str">
            <v xml:space="preserve">長野県下伊那郡豊丘村神稲9268-1 </v>
          </cell>
          <cell r="W291" t="str">
            <v>代表取締役</v>
          </cell>
          <cell r="X291" t="str">
            <v>矢崎隆司</v>
          </cell>
          <cell r="Y291" t="str">
            <v/>
          </cell>
          <cell r="Z291" t="str">
            <v/>
          </cell>
          <cell r="AA291" t="str">
            <v/>
          </cell>
          <cell r="AC291">
            <v>306000000</v>
          </cell>
          <cell r="AD291">
            <v>0.66666666666666663</v>
          </cell>
          <cell r="AE291">
            <v>204000000</v>
          </cell>
          <cell r="AF291">
            <v>41061</v>
          </cell>
          <cell r="AG291">
            <v>41729</v>
          </cell>
          <cell r="AH291" t="str">
            <v/>
          </cell>
          <cell r="AI291">
            <v>306000000</v>
          </cell>
          <cell r="AJ291">
            <v>306000000</v>
          </cell>
          <cell r="AK291">
            <v>0.66666666666666663</v>
          </cell>
          <cell r="AL291">
            <v>204000000</v>
          </cell>
          <cell r="AM291">
            <v>41046</v>
          </cell>
          <cell r="AN291">
            <v>41050</v>
          </cell>
          <cell r="AO291" t="str">
            <v/>
          </cell>
          <cell r="AP291" t="str">
            <v>不要</v>
          </cell>
          <cell r="AQ291" t="str">
            <v>矢﨑は交付決定通知書未発送の可能性あり･･･</v>
          </cell>
          <cell r="AR291" t="str">
            <v>宮田</v>
          </cell>
          <cell r="AS291" t="str">
            <v>中田</v>
          </cell>
          <cell r="AT291">
            <v>41074</v>
          </cell>
          <cell r="AU291">
            <v>41075</v>
          </cell>
          <cell r="AV291">
            <v>41078</v>
          </cell>
          <cell r="AW291" t="str">
            <v/>
          </cell>
          <cell r="AX291" t="str">
            <v/>
          </cell>
          <cell r="AY291" t="str">
            <v>長野県</v>
          </cell>
          <cell r="AZ291" t="str">
            <v>飯田市</v>
          </cell>
          <cell r="BA291" t="str">
            <v>羽場権現1172</v>
          </cell>
          <cell r="BB291" t="str">
            <v>長野県</v>
          </cell>
          <cell r="BC291" t="str">
            <v>下伊那郡</v>
          </cell>
          <cell r="BD291" t="str">
            <v>豊丘村神稲9268-1</v>
          </cell>
          <cell r="BE291" t="str">
            <v>長野県</v>
          </cell>
          <cell r="BF291" t="str">
            <v>飯田市</v>
          </cell>
          <cell r="BG291" t="str">
            <v>山本4075番地</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長野県飯田市羽場権現1172</v>
          </cell>
          <cell r="ET291" t="str">
            <v>長野県下伊那郡豊丘村神稲9268-1</v>
          </cell>
          <cell r="EU291" t="str">
            <v>長野県飯田市山本4075番地</v>
          </cell>
          <cell r="EV291" t="str">
            <v/>
          </cell>
          <cell r="EW291" t="str">
            <v/>
          </cell>
          <cell r="EX291" t="str">
            <v/>
          </cell>
          <cell r="EY291" t="str">
            <v>長野県飯田市羽場権現1172
長野県下伊那郡豊丘村神稲9268-1
長野県飯田市山本4075番地</v>
          </cell>
          <cell r="EZ291" t="str">
            <v>なし</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航空・宇宙産業の中核部品又はその材料</v>
          </cell>
          <cell r="I292" t="str">
            <v>翼その他の中核部品・材料 の製造</v>
          </cell>
          <cell r="J292" t="str">
            <v>中小企業</v>
          </cell>
          <cell r="K292" t="str">
            <v>宮田</v>
          </cell>
          <cell r="L292" t="str">
            <v>中田</v>
          </cell>
          <cell r="M292" t="str">
            <v/>
          </cell>
          <cell r="N292" t="str">
            <v>関東</v>
          </cell>
          <cell r="O292" t="str">
            <v>株式会社浜島精機</v>
          </cell>
          <cell r="P292" t="str">
            <v/>
          </cell>
          <cell r="Q292" t="str">
            <v>代表取締役社長</v>
          </cell>
          <cell r="R292" t="str">
            <v>浜島　保人</v>
          </cell>
          <cell r="S292" t="str">
            <v>0265-25-6289</v>
          </cell>
          <cell r="T292" t="str">
            <v>yhamashima@hamashima-ss.co.jp</v>
          </cell>
          <cell r="U292">
            <v>3950067</v>
          </cell>
          <cell r="V292" t="str">
            <v xml:space="preserve">長野県飯田市羽場権現１１７２ </v>
          </cell>
          <cell r="W292" t="str">
            <v>代表取締役</v>
          </cell>
          <cell r="X292" t="str">
            <v>浜島保人</v>
          </cell>
          <cell r="Y292" t="str">
            <v/>
          </cell>
          <cell r="Z292" t="str">
            <v/>
          </cell>
          <cell r="AA292" t="str">
            <v/>
          </cell>
          <cell r="AC292">
            <v>306000000</v>
          </cell>
          <cell r="AD292">
            <v>0.66666666666666663</v>
          </cell>
          <cell r="AE292">
            <v>204000000</v>
          </cell>
          <cell r="AF292">
            <v>41061</v>
          </cell>
          <cell r="AG292">
            <v>41729</v>
          </cell>
          <cell r="AH292" t="str">
            <v/>
          </cell>
          <cell r="AI292">
            <v>306000000</v>
          </cell>
          <cell r="AJ292">
            <v>306000000</v>
          </cell>
          <cell r="AK292">
            <v>0.66666666666666663</v>
          </cell>
          <cell r="AL292">
            <v>204000000</v>
          </cell>
          <cell r="AM292">
            <v>41046</v>
          </cell>
          <cell r="AN292">
            <v>41050</v>
          </cell>
          <cell r="AO292" t="str">
            <v/>
          </cell>
          <cell r="AP292" t="str">
            <v>不要</v>
          </cell>
          <cell r="AQ292" t="str">
            <v>矢﨑は交付決定通知書未発送の可能性あり･･･</v>
          </cell>
          <cell r="AR292" t="str">
            <v>宮田</v>
          </cell>
          <cell r="AS292" t="str">
            <v>中田</v>
          </cell>
          <cell r="AT292">
            <v>41074</v>
          </cell>
          <cell r="AU292">
            <v>41075</v>
          </cell>
          <cell r="AV292">
            <v>41078</v>
          </cell>
          <cell r="AW292" t="str">
            <v/>
          </cell>
          <cell r="AX292" t="str">
            <v/>
          </cell>
          <cell r="AY292" t="str">
            <v>長野県</v>
          </cell>
          <cell r="AZ292" t="str">
            <v>飯田市</v>
          </cell>
          <cell r="BA292" t="str">
            <v>羽場権現1172</v>
          </cell>
          <cell r="BB292" t="str">
            <v>長野県</v>
          </cell>
          <cell r="BC292" t="str">
            <v>下伊那郡</v>
          </cell>
          <cell r="BD292" t="str">
            <v>豊丘村神稲9268-1</v>
          </cell>
          <cell r="BE292" t="str">
            <v>長野県</v>
          </cell>
          <cell r="BF292" t="str">
            <v>飯田市</v>
          </cell>
          <cell r="BG292" t="str">
            <v>山本4075番地</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長野県飯田市羽場権現1172</v>
          </cell>
          <cell r="ET292" t="str">
            <v>長野県下伊那郡豊丘村神稲9268-1</v>
          </cell>
          <cell r="EU292" t="str">
            <v>長野県飯田市山本4075番地</v>
          </cell>
          <cell r="EV292" t="str">
            <v/>
          </cell>
          <cell r="EW292" t="str">
            <v/>
          </cell>
          <cell r="EX292" t="str">
            <v/>
          </cell>
          <cell r="EY292" t="str">
            <v>長野県飯田市羽場権現1172
長野県下伊那郡豊丘村神稲9268-1
長野県飯田市山本4075番地</v>
          </cell>
          <cell r="EZ292" t="str">
            <v>なし</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航空・宇宙産業の中核部品又はその材料</v>
          </cell>
          <cell r="I293" t="str">
            <v>翼その他の中核部品・材料 の製造</v>
          </cell>
          <cell r="J293" t="str">
            <v>中小企業</v>
          </cell>
          <cell r="K293" t="str">
            <v>宮田</v>
          </cell>
          <cell r="L293" t="str">
            <v>中田</v>
          </cell>
          <cell r="M293" t="str">
            <v/>
          </cell>
          <cell r="N293" t="str">
            <v>関東</v>
          </cell>
          <cell r="O293" t="str">
            <v>クロダ精機株式会社</v>
          </cell>
          <cell r="P293" t="str">
            <v/>
          </cell>
          <cell r="Q293" t="str">
            <v>代表取締役社長</v>
          </cell>
          <cell r="R293" t="str">
            <v>山本 学</v>
          </cell>
          <cell r="S293" t="str">
            <v>0265-35-1101</v>
          </cell>
          <cell r="T293" t="str">
            <v>info@kurodaseiki.co.jp</v>
          </cell>
          <cell r="U293">
            <v>3950244</v>
          </cell>
          <cell r="V293" t="str">
            <v xml:space="preserve">長野県飯田市山本4075 番地 </v>
          </cell>
          <cell r="W293" t="str">
            <v>代表取締役社長</v>
          </cell>
          <cell r="X293" t="str">
            <v>山本 学</v>
          </cell>
          <cell r="Y293" t="str">
            <v/>
          </cell>
          <cell r="Z293" t="str">
            <v/>
          </cell>
          <cell r="AA293" t="str">
            <v/>
          </cell>
          <cell r="AC293">
            <v>306000000</v>
          </cell>
          <cell r="AD293">
            <v>0.66666666666666663</v>
          </cell>
          <cell r="AE293">
            <v>204000000</v>
          </cell>
          <cell r="AF293">
            <v>41061</v>
          </cell>
          <cell r="AG293">
            <v>41729</v>
          </cell>
          <cell r="AH293" t="str">
            <v/>
          </cell>
          <cell r="AI293">
            <v>306000000</v>
          </cell>
          <cell r="AJ293">
            <v>306000000</v>
          </cell>
          <cell r="AK293">
            <v>0.66666666666666663</v>
          </cell>
          <cell r="AL293">
            <v>204000000</v>
          </cell>
          <cell r="AM293">
            <v>41046</v>
          </cell>
          <cell r="AN293">
            <v>41050</v>
          </cell>
          <cell r="AO293" t="str">
            <v/>
          </cell>
          <cell r="AP293" t="str">
            <v>不要</v>
          </cell>
          <cell r="AQ293" t="str">
            <v>矢﨑は交付決定通知書未発送の可能性あり･･･</v>
          </cell>
          <cell r="AR293" t="str">
            <v>宮田</v>
          </cell>
          <cell r="AS293" t="str">
            <v>中田</v>
          </cell>
          <cell r="AT293">
            <v>41074</v>
          </cell>
          <cell r="AU293">
            <v>41075</v>
          </cell>
          <cell r="AV293">
            <v>41078</v>
          </cell>
          <cell r="AW293" t="str">
            <v/>
          </cell>
          <cell r="AX293" t="str">
            <v/>
          </cell>
          <cell r="AY293" t="str">
            <v>長野県</v>
          </cell>
          <cell r="AZ293" t="str">
            <v>飯田市</v>
          </cell>
          <cell r="BA293" t="str">
            <v>羽場権現1172</v>
          </cell>
          <cell r="BB293" t="str">
            <v>長野県</v>
          </cell>
          <cell r="BC293" t="str">
            <v>下伊那郡</v>
          </cell>
          <cell r="BD293" t="str">
            <v>豊丘村神稲9268-1</v>
          </cell>
          <cell r="BE293" t="str">
            <v>長野県</v>
          </cell>
          <cell r="BF293" t="str">
            <v>飯田市</v>
          </cell>
          <cell r="BG293" t="str">
            <v>山本4075番地</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長野県飯田市羽場権現1172</v>
          </cell>
          <cell r="ET293" t="str">
            <v>長野県下伊那郡豊丘村神稲9268-1</v>
          </cell>
          <cell r="EU293" t="str">
            <v>長野県飯田市山本4075番地</v>
          </cell>
          <cell r="EV293" t="str">
            <v/>
          </cell>
          <cell r="EW293" t="str">
            <v/>
          </cell>
          <cell r="EX293" t="str">
            <v/>
          </cell>
          <cell r="EY293" t="str">
            <v>長野県飯田市羽場権現1172
長野県下伊那郡豊丘村神稲9268-1
長野県飯田市山本4075番地</v>
          </cell>
          <cell r="EZ293" t="str">
            <v>なし</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1.電子電機の中核部品又はその材料</v>
          </cell>
          <cell r="I294" t="str">
            <v>半導体又はその材料</v>
          </cell>
          <cell r="J294" t="str">
            <v>中小企業</v>
          </cell>
          <cell r="K294" t="str">
            <v>梶野</v>
          </cell>
          <cell r="L294" t="str">
            <v>秋葉</v>
          </cell>
          <cell r="M294" t="str">
            <v>非鉄課</v>
          </cell>
          <cell r="N294" t="str">
            <v>九州</v>
          </cell>
          <cell r="O294" t="str">
            <v>株式会社オジックテクノロジーズ</v>
          </cell>
          <cell r="P294" t="str">
            <v>総務部</v>
          </cell>
          <cell r="Q294" t="str">
            <v>部長</v>
          </cell>
          <cell r="R294" t="str">
            <v>与田　英雄</v>
          </cell>
          <cell r="S294" t="str">
            <v>096-352-4450</v>
          </cell>
          <cell r="T294" t="str">
            <v>ogic@ogic.ne.jp</v>
          </cell>
          <cell r="U294">
            <v>8600079</v>
          </cell>
          <cell r="V294" t="str">
            <v>熊本県熊本市西区上熊本2-9-9</v>
          </cell>
          <cell r="W294" t="str">
            <v>代表取締役社長</v>
          </cell>
          <cell r="X294" t="str">
            <v>金森　秀一</v>
          </cell>
          <cell r="Y294">
            <v>41105</v>
          </cell>
          <cell r="Z294">
            <v>41698</v>
          </cell>
          <cell r="AA294" t="str">
            <v/>
          </cell>
          <cell r="AC294">
            <v>346000000</v>
          </cell>
          <cell r="AD294">
            <v>0.5</v>
          </cell>
          <cell r="AE294">
            <v>173000000</v>
          </cell>
          <cell r="AF294" t="str">
            <v/>
          </cell>
          <cell r="AG294" t="str">
            <v/>
          </cell>
          <cell r="AH294" t="str">
            <v/>
          </cell>
          <cell r="AI294" t="str">
            <v/>
          </cell>
          <cell r="AJ294" t="str">
            <v/>
          </cell>
          <cell r="AK294">
            <v>0.5</v>
          </cell>
          <cell r="AL294" t="str">
            <v/>
          </cell>
          <cell r="AM294" t="str">
            <v/>
          </cell>
          <cell r="AN294">
            <v>41170</v>
          </cell>
          <cell r="AO294" t="str">
            <v/>
          </cell>
          <cell r="AP294" t="str">
            <v/>
          </cell>
          <cell r="AQ294" t="str">
            <v/>
          </cell>
          <cell r="AR294" t="str">
            <v/>
          </cell>
          <cell r="AS294" t="str">
            <v/>
          </cell>
          <cell r="AT294" t="str">
            <v/>
          </cell>
          <cell r="AU294" t="str">
            <v/>
          </cell>
          <cell r="AV294" t="str">
            <v/>
          </cell>
          <cell r="AW294" t="str">
            <v/>
          </cell>
          <cell r="AX294" t="str">
            <v/>
          </cell>
          <cell r="AY294" t="str">
            <v>熊本県</v>
          </cell>
          <cell r="AZ294" t="str">
            <v>合志市</v>
          </cell>
          <cell r="BA294" t="str">
            <v>福原1-22　セミコンテクノパーク</v>
          </cell>
          <cell r="BC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熊本県合志市福原1-22　セミコンテクノパーク</v>
          </cell>
          <cell r="ET294" t="str">
            <v/>
          </cell>
          <cell r="EU294" t="str">
            <v/>
          </cell>
          <cell r="EV294" t="str">
            <v/>
          </cell>
          <cell r="EW294" t="str">
            <v/>
          </cell>
          <cell r="EX294" t="str">
            <v/>
          </cell>
          <cell r="EY294" t="str">
            <v>熊本県合志市福原1-22　セミコンテクノパーク</v>
          </cell>
          <cell r="EZ294" t="str">
            <v>なし</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6.その他</v>
          </cell>
          <cell r="I295" t="str">
            <v>その他</v>
          </cell>
          <cell r="J295" t="str">
            <v>大企業</v>
          </cell>
          <cell r="K295" t="str">
            <v>高本</v>
          </cell>
          <cell r="L295" t="str">
            <v>中間</v>
          </cell>
          <cell r="M295" t="str">
            <v>住宅課</v>
          </cell>
          <cell r="N295" t="str">
            <v>関東</v>
          </cell>
          <cell r="O295" t="str">
            <v>ニチアス株式会社</v>
          </cell>
          <cell r="P295" t="str">
            <v>技術本部　ロックウール事業推進室</v>
          </cell>
          <cell r="Q295" t="str">
            <v/>
          </cell>
          <cell r="R295" t="str">
            <v>福島　康典</v>
          </cell>
          <cell r="S295" t="str">
            <v>03-3433-7250</v>
          </cell>
          <cell r="T295" t="str">
            <v>fukushima-ys@nichias.co.jp</v>
          </cell>
          <cell r="U295">
            <v>1058555</v>
          </cell>
          <cell r="V295" t="str">
            <v>東京都港区芝大門1丁目1番26号</v>
          </cell>
          <cell r="W295" t="str">
            <v>代表取締役社長</v>
          </cell>
          <cell r="X295" t="str">
            <v>浅田　啓起</v>
          </cell>
          <cell r="Y295">
            <v>41122</v>
          </cell>
          <cell r="Z295">
            <v>41547</v>
          </cell>
          <cell r="AA295" t="str">
            <v/>
          </cell>
          <cell r="AC295">
            <v>2133000000</v>
          </cell>
          <cell r="AD295">
            <v>0.16666666666666666</v>
          </cell>
          <cell r="AE295">
            <v>355500000</v>
          </cell>
          <cell r="AF295">
            <v>41141</v>
          </cell>
          <cell r="AG295">
            <v>41547</v>
          </cell>
          <cell r="AH295" t="str">
            <v/>
          </cell>
          <cell r="AI295">
            <v>3106000000</v>
          </cell>
          <cell r="AJ295">
            <v>2133000000</v>
          </cell>
          <cell r="AK295">
            <v>0.16666666666666666</v>
          </cell>
          <cell r="AL295">
            <v>355500000</v>
          </cell>
          <cell r="AM295" t="str">
            <v/>
          </cell>
          <cell r="AN295">
            <v>41134</v>
          </cell>
          <cell r="AO295">
            <v>41135</v>
          </cell>
          <cell r="AP295" t="str">
            <v>不要</v>
          </cell>
          <cell r="AQ295" t="str">
            <v/>
          </cell>
          <cell r="AR295" t="str">
            <v>高本</v>
          </cell>
          <cell r="AS295" t="str">
            <v>中間</v>
          </cell>
          <cell r="AT295">
            <v>41138</v>
          </cell>
          <cell r="AU295">
            <v>41141</v>
          </cell>
          <cell r="AV295">
            <v>41152</v>
          </cell>
          <cell r="AW295" t="str">
            <v/>
          </cell>
          <cell r="AX295" t="str">
            <v/>
          </cell>
          <cell r="AY295" t="str">
            <v>千葉県</v>
          </cell>
          <cell r="AZ295" t="str">
            <v>君津市</v>
          </cell>
          <cell r="BA295" t="str">
            <v>君津1番地</v>
          </cell>
          <cell r="BC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千葉県君津市君津1番地</v>
          </cell>
          <cell r="ET295" t="str">
            <v/>
          </cell>
          <cell r="EU295" t="str">
            <v/>
          </cell>
          <cell r="EV295" t="str">
            <v/>
          </cell>
          <cell r="EW295" t="str">
            <v/>
          </cell>
          <cell r="EX295" t="str">
            <v/>
          </cell>
          <cell r="EY295" t="str">
            <v>千葉県君津市君津1番地</v>
          </cell>
          <cell r="EZ295" t="str">
            <v>なし</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6.その他</v>
          </cell>
          <cell r="I296" t="str">
            <v>建設機械等の部品</v>
          </cell>
          <cell r="J296" t="str">
            <v>大企業</v>
          </cell>
          <cell r="K296" t="str">
            <v>高本</v>
          </cell>
          <cell r="L296" t="str">
            <v>中田</v>
          </cell>
          <cell r="M296" t="str">
            <v>産機課</v>
          </cell>
          <cell r="N296" t="str">
            <v>中部</v>
          </cell>
          <cell r="O296" t="str">
            <v>カヤバ工業株式会社</v>
          </cell>
          <cell r="P296" t="str">
            <v>ＨＣ事業本部　岐阜南工場　管理部</v>
          </cell>
          <cell r="Q296" t="str">
            <v xml:space="preserve">
専任課長</v>
          </cell>
          <cell r="R296" t="str">
            <v>中井　恒治</v>
          </cell>
          <cell r="S296" t="str">
            <v>0574-26-1430</v>
          </cell>
          <cell r="T296" t="str">
            <v>nakai-kou@kyb.co.jp</v>
          </cell>
          <cell r="U296">
            <v>5090297</v>
          </cell>
          <cell r="V296" t="str">
            <v>岐阜県可児市土田505</v>
          </cell>
          <cell r="W296" t="str">
            <v>代表取締役社長　執行役員</v>
          </cell>
          <cell r="X296" t="str">
            <v>臼井　政夫</v>
          </cell>
          <cell r="Y296" t="str">
            <v>交付決定日以降</v>
          </cell>
          <cell r="Z296">
            <v>41547</v>
          </cell>
          <cell r="AA296" t="str">
            <v/>
          </cell>
          <cell r="AC296">
            <v>580000000</v>
          </cell>
          <cell r="AD296">
            <v>0.25</v>
          </cell>
          <cell r="AE296">
            <v>145000000</v>
          </cell>
          <cell r="AF296" t="str">
            <v/>
          </cell>
          <cell r="AG296" t="str">
            <v/>
          </cell>
          <cell r="AH296" t="str">
            <v/>
          </cell>
          <cell r="AI296" t="str">
            <v/>
          </cell>
          <cell r="AJ296" t="str">
            <v/>
          </cell>
          <cell r="AK296">
            <v>0.25</v>
          </cell>
          <cell r="AL296" t="str">
            <v/>
          </cell>
          <cell r="AM296" t="str">
            <v/>
          </cell>
          <cell r="AN296" t="str">
            <v/>
          </cell>
          <cell r="AO296" t="str">
            <v/>
          </cell>
          <cell r="AP296" t="str">
            <v/>
          </cell>
          <cell r="AQ296" t="str">
            <v>対象外経費についての精査等で時間を要している。現状をメールで早急に報告する（先方：高木さん、H24.10.25）→高本が電話確認。</v>
          </cell>
          <cell r="AR296" t="str">
            <v/>
          </cell>
          <cell r="AS296" t="str">
            <v/>
          </cell>
          <cell r="AT296" t="str">
            <v/>
          </cell>
          <cell r="AU296" t="str">
            <v/>
          </cell>
          <cell r="AV296" t="str">
            <v/>
          </cell>
          <cell r="AW296" t="str">
            <v/>
          </cell>
          <cell r="AX296" t="str">
            <v/>
          </cell>
          <cell r="AY296" t="str">
            <v>岐阜県</v>
          </cell>
          <cell r="AZ296" t="str">
            <v>可児市</v>
          </cell>
          <cell r="BA296" t="str">
            <v>土田505</v>
          </cell>
          <cell r="BC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cell r="EA296" t="str">
            <v/>
          </cell>
          <cell r="EB296" t="str">
            <v/>
          </cell>
          <cell r="EC296" t="str">
            <v/>
          </cell>
          <cell r="ED296" t="str">
            <v/>
          </cell>
          <cell r="EE296" t="str">
            <v/>
          </cell>
          <cell r="EF296" t="str">
            <v/>
          </cell>
          <cell r="EG296" t="str">
            <v/>
          </cell>
          <cell r="EH296" t="str">
            <v/>
          </cell>
          <cell r="EI296" t="str">
            <v/>
          </cell>
          <cell r="EJ296" t="str">
            <v/>
          </cell>
          <cell r="EK296" t="str">
            <v/>
          </cell>
          <cell r="EL296" t="str">
            <v/>
          </cell>
          <cell r="EM296" t="str">
            <v/>
          </cell>
          <cell r="EN296" t="str">
            <v/>
          </cell>
          <cell r="EO296" t="str">
            <v/>
          </cell>
          <cell r="EP296" t="str">
            <v/>
          </cell>
          <cell r="EQ296" t="str">
            <v/>
          </cell>
          <cell r="ER296" t="str">
            <v/>
          </cell>
          <cell r="ES296" t="str">
            <v>岐阜県可児市土田505</v>
          </cell>
          <cell r="ET296" t="str">
            <v/>
          </cell>
          <cell r="EU296" t="str">
            <v/>
          </cell>
          <cell r="EV296" t="str">
            <v/>
          </cell>
          <cell r="EW296" t="str">
            <v/>
          </cell>
          <cell r="EX296" t="str">
            <v/>
          </cell>
          <cell r="EY296" t="str">
            <v>岐阜県可児市土田505</v>
          </cell>
          <cell r="EZ296" t="str">
            <v>なし</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v>
          </cell>
          <cell r="H297" t="str">
            <v>3.航空・宇宙産業の中核部品又はその材料</v>
          </cell>
          <cell r="I297" t="str">
            <v>ジェットエンジンの部品・材料</v>
          </cell>
          <cell r="J297" t="str">
            <v>中小企業</v>
          </cell>
          <cell r="K297" t="str">
            <v>宮田</v>
          </cell>
          <cell r="L297" t="str">
            <v>中間</v>
          </cell>
          <cell r="M297" t="str">
            <v>武器課</v>
          </cell>
          <cell r="N297" t="str">
            <v>関東</v>
          </cell>
          <cell r="O297" t="str">
            <v>株式会社　吉増製作所</v>
          </cell>
          <cell r="P297" t="str">
            <v/>
          </cell>
          <cell r="Q297" t="str">
            <v>常務取締役</v>
          </cell>
          <cell r="R297" t="str">
            <v>山崎　潔</v>
          </cell>
          <cell r="S297" t="str">
            <v>042-558-2151</v>
          </cell>
          <cell r="T297" t="str">
            <v>k-yamazaki@yoshimasu.com</v>
          </cell>
          <cell r="U297">
            <v>1970815</v>
          </cell>
          <cell r="V297" t="str">
            <v>東京都あきる野市ニ宮東三丁目6番地14</v>
          </cell>
          <cell r="W297" t="str">
            <v>代表取締役</v>
          </cell>
          <cell r="X297" t="str">
            <v>吉増　武昭</v>
          </cell>
          <cell r="Y297">
            <v>41122</v>
          </cell>
          <cell r="Z297">
            <v>41729</v>
          </cell>
          <cell r="AA297" t="str">
            <v/>
          </cell>
          <cell r="AC297">
            <v>266700000</v>
          </cell>
          <cell r="AD297">
            <v>0.4</v>
          </cell>
          <cell r="AE297">
            <v>106680000</v>
          </cell>
          <cell r="AF297">
            <v>41131</v>
          </cell>
          <cell r="AG297">
            <v>41729</v>
          </cell>
          <cell r="AH297" t="str">
            <v/>
          </cell>
          <cell r="AI297">
            <v>382700000</v>
          </cell>
          <cell r="AJ297">
            <v>266700000</v>
          </cell>
          <cell r="AK297">
            <v>0.4</v>
          </cell>
          <cell r="AL297">
            <v>106680000</v>
          </cell>
          <cell r="AM297">
            <v>41117</v>
          </cell>
          <cell r="AN297">
            <v>41117</v>
          </cell>
          <cell r="AO297">
            <v>41117</v>
          </cell>
          <cell r="AP297" t="str">
            <v>不要</v>
          </cell>
          <cell r="AQ297" t="str">
            <v/>
          </cell>
          <cell r="AR297" t="str">
            <v>宮田</v>
          </cell>
          <cell r="AS297" t="str">
            <v>中間</v>
          </cell>
          <cell r="AT297">
            <v>41155</v>
          </cell>
          <cell r="AU297">
            <v>41137</v>
          </cell>
          <cell r="AV297">
            <v>41159</v>
          </cell>
          <cell r="AW297" t="str">
            <v/>
          </cell>
          <cell r="AX297" t="str">
            <v/>
          </cell>
          <cell r="AY297" t="str">
            <v>東京都</v>
          </cell>
          <cell r="AZ297" t="str">
            <v>あきる野市</v>
          </cell>
          <cell r="BA297" t="str">
            <v>ニ宮東3-6-14</v>
          </cell>
          <cell r="BB297" t="str">
            <v>新潟県</v>
          </cell>
          <cell r="BC297" t="str">
            <v>村上市</v>
          </cell>
          <cell r="BD297" t="str">
            <v>坪根字中ノ谷521-8</v>
          </cell>
          <cell r="BE297" t="str">
            <v>東京都</v>
          </cell>
          <cell r="BF297" t="str">
            <v>あきる野市</v>
          </cell>
          <cell r="BG297" t="str">
            <v>二宮東3-7-11</v>
          </cell>
          <cell r="BH297" t="str">
            <v>東京都</v>
          </cell>
          <cell r="BI297" t="str">
            <v>あきる野市</v>
          </cell>
          <cell r="BJ297" t="str">
            <v>二宮東2-2-15</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東京都あきる野市ニ宮東3-6-14</v>
          </cell>
          <cell r="ET297" t="str">
            <v>新潟県村上市坪根字中ノ谷521-8</v>
          </cell>
          <cell r="EU297" t="str">
            <v>東京都あきる野市二宮東3-7-11</v>
          </cell>
          <cell r="EV297" t="str">
            <v>東京都あきる野市二宮東2-2-15</v>
          </cell>
          <cell r="EW297" t="str">
            <v/>
          </cell>
          <cell r="EX297" t="str">
            <v/>
          </cell>
          <cell r="EY297" t="str">
            <v>東京都あきる野市ニ宮東3-6-14
新潟県村上市坪根字中ノ谷521-8
東京都あきる野市二宮東3-7-11
東京都あきる野市二宮東2-2-15</v>
          </cell>
          <cell r="EZ297" t="str">
            <v>なし</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v>
          </cell>
          <cell r="H298" t="str">
            <v>3.航空・宇宙産業の中核部品又はその材料</v>
          </cell>
          <cell r="I298" t="str">
            <v>ジェットエンジンの部品・材料</v>
          </cell>
          <cell r="J298" t="str">
            <v>中小企業</v>
          </cell>
          <cell r="K298" t="str">
            <v>宮田</v>
          </cell>
          <cell r="L298" t="str">
            <v>中間</v>
          </cell>
          <cell r="M298" t="str">
            <v>武器課</v>
          </cell>
          <cell r="N298" t="str">
            <v>関東</v>
          </cell>
          <cell r="O298" t="str">
            <v>株式会社　アセック</v>
          </cell>
          <cell r="P298" t="str">
            <v/>
          </cell>
          <cell r="Q298" t="str">
            <v/>
          </cell>
          <cell r="R298" t="str">
            <v/>
          </cell>
          <cell r="S298" t="str">
            <v/>
          </cell>
          <cell r="T298" t="str">
            <v/>
          </cell>
          <cell r="U298" t="str">
            <v/>
          </cell>
          <cell r="V298" t="str">
            <v/>
          </cell>
          <cell r="W298" t="str">
            <v>代表取締役</v>
          </cell>
          <cell r="X298" t="str">
            <v>吉増　武昭</v>
          </cell>
          <cell r="Y298">
            <v>41122</v>
          </cell>
          <cell r="Z298">
            <v>41729</v>
          </cell>
          <cell r="AA298" t="str">
            <v/>
          </cell>
          <cell r="AC298">
            <v>266700000</v>
          </cell>
          <cell r="AD298">
            <v>0.4</v>
          </cell>
          <cell r="AE298">
            <v>106680000</v>
          </cell>
          <cell r="AF298">
            <v>41131</v>
          </cell>
          <cell r="AG298">
            <v>41729</v>
          </cell>
          <cell r="AH298" t="str">
            <v/>
          </cell>
          <cell r="AI298">
            <v>382700000</v>
          </cell>
          <cell r="AJ298">
            <v>266700000</v>
          </cell>
          <cell r="AK298">
            <v>0.4</v>
          </cell>
          <cell r="AL298">
            <v>106680000</v>
          </cell>
          <cell r="AM298">
            <v>41117</v>
          </cell>
          <cell r="AN298">
            <v>41117</v>
          </cell>
          <cell r="AO298">
            <v>41117</v>
          </cell>
          <cell r="AP298" t="str">
            <v>不要</v>
          </cell>
          <cell r="AQ298" t="str">
            <v/>
          </cell>
          <cell r="AR298" t="str">
            <v>宮田</v>
          </cell>
          <cell r="AS298" t="str">
            <v>中間</v>
          </cell>
          <cell r="AT298">
            <v>41155</v>
          </cell>
          <cell r="AU298">
            <v>41137</v>
          </cell>
          <cell r="AV298">
            <v>41159</v>
          </cell>
          <cell r="AW298" t="str">
            <v/>
          </cell>
          <cell r="AX298" t="str">
            <v/>
          </cell>
          <cell r="AY298" t="str">
            <v>東京都</v>
          </cell>
          <cell r="AZ298" t="str">
            <v>あきる野市</v>
          </cell>
          <cell r="BA298" t="str">
            <v>ニ宮東3-6-14</v>
          </cell>
          <cell r="BB298" t="str">
            <v>新潟県</v>
          </cell>
          <cell r="BC298" t="str">
            <v>村上市</v>
          </cell>
          <cell r="BD298" t="str">
            <v>坪根字中ノ谷521-8</v>
          </cell>
          <cell r="BE298" t="str">
            <v>東京都</v>
          </cell>
          <cell r="BF298" t="str">
            <v>あきる野市</v>
          </cell>
          <cell r="BG298" t="str">
            <v>二宮東3-7-11</v>
          </cell>
          <cell r="BH298" t="str">
            <v>東京都</v>
          </cell>
          <cell r="BI298" t="str">
            <v>あきる野市</v>
          </cell>
          <cell r="BJ298" t="str">
            <v>二宮東2-2-15</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t="str">
            <v/>
          </cell>
          <cell r="DW298" t="str">
            <v/>
          </cell>
          <cell r="DX298" t="str">
            <v/>
          </cell>
          <cell r="DY298" t="str">
            <v/>
          </cell>
          <cell r="DZ298" t="str">
            <v/>
          </cell>
          <cell r="EA298" t="str">
            <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東京都あきる野市ニ宮東3-6-14</v>
          </cell>
          <cell r="ET298" t="str">
            <v>新潟県村上市坪根字中ノ谷521-8</v>
          </cell>
          <cell r="EU298" t="str">
            <v>東京都あきる野市二宮東3-7-11</v>
          </cell>
          <cell r="EV298" t="str">
            <v>東京都あきる野市二宮東2-2-15</v>
          </cell>
          <cell r="EW298" t="str">
            <v/>
          </cell>
          <cell r="EX298" t="str">
            <v/>
          </cell>
          <cell r="EY298" t="str">
            <v>東京都あきる野市ニ宮東3-6-14
新潟県村上市坪根字中ノ谷521-8
東京都あきる野市二宮東3-7-11
東京都あきる野市二宮東2-2-15</v>
          </cell>
          <cell r="EZ298" t="str">
            <v>なし</v>
          </cell>
        </row>
        <row r="299">
          <cell r="A299" t="str">
            <v>A10070</v>
          </cell>
          <cell r="B299" t="str">
            <v>A1007</v>
          </cell>
          <cell r="C299">
            <v>0</v>
          </cell>
          <cell r="D299" t="str">
            <v>A</v>
          </cell>
          <cell r="E299" t="str">
            <v>二次</v>
          </cell>
          <cell r="F299" t="str">
            <v>特殊発條興業株式会社</v>
          </cell>
          <cell r="G299" t="str">
            <v>ばね座金国内生産移管</v>
          </cell>
          <cell r="H299" t="str">
            <v>2.自動車の中核部品又はその材料</v>
          </cell>
          <cell r="I299" t="str">
            <v>その他の部品・材料</v>
          </cell>
          <cell r="J299" t="str">
            <v>大企業</v>
          </cell>
          <cell r="K299" t="str">
            <v>中田</v>
          </cell>
          <cell r="L299" t="str">
            <v>梶野</v>
          </cell>
          <cell r="M299" t="str">
            <v>自動車課</v>
          </cell>
          <cell r="N299" t="str">
            <v>近畿</v>
          </cell>
          <cell r="O299" t="str">
            <v>特殊発條興業株式会社</v>
          </cell>
          <cell r="P299" t="str">
            <v/>
          </cell>
          <cell r="Q299" t="str">
            <v>管理本部長</v>
          </cell>
          <cell r="R299" t="str">
            <v>渡部　達彦</v>
          </cell>
          <cell r="S299" t="str">
            <v>072-782-6968</v>
          </cell>
          <cell r="T299" t="str">
            <v>t-watanabe@tokuhatsu.co.jp</v>
          </cell>
          <cell r="U299">
            <v>6640837</v>
          </cell>
          <cell r="V299" t="str">
            <v>兵庫県伊丹市北河原1-1-1</v>
          </cell>
          <cell r="W299" t="str">
            <v>代表取締役社長</v>
          </cell>
          <cell r="X299" t="str">
            <v>日輪　法文</v>
          </cell>
          <cell r="Y299">
            <v>41153</v>
          </cell>
          <cell r="Z299">
            <v>42094</v>
          </cell>
          <cell r="AA299" t="str">
            <v>○</v>
          </cell>
          <cell r="AC299">
            <v>289600000</v>
          </cell>
          <cell r="AD299">
            <v>0.16666666666666666</v>
          </cell>
          <cell r="AE299">
            <v>48266666</v>
          </cell>
          <cell r="AF299" t="str">
            <v/>
          </cell>
          <cell r="AG299" t="str">
            <v/>
          </cell>
          <cell r="AH299" t="str">
            <v/>
          </cell>
          <cell r="AI299" t="str">
            <v/>
          </cell>
          <cell r="AJ299" t="str">
            <v/>
          </cell>
          <cell r="AK299">
            <v>0.16666666666666666</v>
          </cell>
          <cell r="AL299" t="str">
            <v/>
          </cell>
          <cell r="AM299" t="str">
            <v/>
          </cell>
          <cell r="AN299">
            <v>41173</v>
          </cell>
          <cell r="AO299">
            <v>41177</v>
          </cell>
          <cell r="AP299" t="str">
            <v/>
          </cell>
          <cell r="AQ299" t="str">
            <v>H27.3までの期間延長を希望
ＭＥＴＩに理由書を確認中（9/24梶野さんから）</v>
          </cell>
          <cell r="AR299" t="str">
            <v>中田</v>
          </cell>
          <cell r="AS299" t="str">
            <v>梶野</v>
          </cell>
          <cell r="AT299" t="str">
            <v/>
          </cell>
          <cell r="AU299" t="str">
            <v/>
          </cell>
          <cell r="AV299" t="str">
            <v/>
          </cell>
          <cell r="AW299" t="str">
            <v>期間延長予定のため。理由書作成を依頼（9/24）</v>
          </cell>
          <cell r="AX299" t="str">
            <v/>
          </cell>
          <cell r="AY299" t="str">
            <v>兵庫県</v>
          </cell>
          <cell r="AZ299" t="str">
            <v>三田市</v>
          </cell>
          <cell r="BA299" t="str">
            <v>北摂三田第二テクノパーク　三田工場</v>
          </cell>
          <cell r="BC299" t="str">
            <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兵庫県三田市北摂三田第二テクノパーク　三田工場</v>
          </cell>
          <cell r="ET299" t="str">
            <v/>
          </cell>
          <cell r="EU299" t="str">
            <v/>
          </cell>
          <cell r="EV299" t="str">
            <v/>
          </cell>
          <cell r="EW299" t="str">
            <v/>
          </cell>
          <cell r="EX299" t="str">
            <v/>
          </cell>
          <cell r="EY299" t="str">
            <v>兵庫県三田市北摂三田第二テクノパーク　三田工場</v>
          </cell>
          <cell r="EZ299" t="str">
            <v>なし</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2.自動車の中核部品又はその材料</v>
          </cell>
          <cell r="I300" t="str">
            <v>自動車用蓄電池又はその材料</v>
          </cell>
          <cell r="J300" t="str">
            <v>大企業</v>
          </cell>
          <cell r="K300" t="str">
            <v>梶野</v>
          </cell>
          <cell r="L300" t="str">
            <v>徳重</v>
          </cell>
          <cell r="M300" t="str">
            <v>非鉄課
化学課</v>
          </cell>
          <cell r="N300" t="str">
            <v>関東</v>
          </cell>
          <cell r="O300" t="str">
            <v>電気化学工業株式会社</v>
          </cell>
          <cell r="P300" t="str">
            <v>化学品事業部　事業企画部</v>
          </cell>
          <cell r="Q300" t="str">
            <v>部長</v>
          </cell>
          <cell r="R300" t="str">
            <v>石塚　芳己</v>
          </cell>
          <cell r="S300" t="str">
            <v>03-5290-5271</v>
          </cell>
          <cell r="T300" t="str">
            <v>yoshimi-ishizuka@denka.co.jp</v>
          </cell>
          <cell r="U300">
            <v>1038338</v>
          </cell>
          <cell r="V300" t="str">
            <v>東京都中央区日本橋室町2-1-1（日本橋三井タワー）</v>
          </cell>
          <cell r="W300" t="str">
            <v>代表取締役社長　兼　社長執行役員</v>
          </cell>
          <cell r="X300" t="str">
            <v>吉髙　紳介</v>
          </cell>
          <cell r="Y300">
            <v>41197</v>
          </cell>
          <cell r="Z300">
            <v>41912</v>
          </cell>
          <cell r="AA300" t="str">
            <v>○</v>
          </cell>
          <cell r="AC300">
            <v>2586000000</v>
          </cell>
          <cell r="AD300">
            <v>0.25</v>
          </cell>
          <cell r="AE300">
            <v>646500000</v>
          </cell>
          <cell r="AF300" t="str">
            <v/>
          </cell>
          <cell r="AG300" t="str">
            <v/>
          </cell>
          <cell r="AH300" t="str">
            <v/>
          </cell>
          <cell r="AI300" t="str">
            <v/>
          </cell>
          <cell r="AJ300" t="str">
            <v/>
          </cell>
          <cell r="AK300">
            <v>0.25</v>
          </cell>
          <cell r="AL300" t="str">
            <v/>
          </cell>
          <cell r="AM300" t="str">
            <v/>
          </cell>
          <cell r="AN300">
            <v>41178</v>
          </cell>
          <cell r="AO300" t="str">
            <v/>
          </cell>
          <cell r="AP300" t="str">
            <v/>
          </cell>
          <cell r="AQ300" t="str">
            <v/>
          </cell>
          <cell r="AR300" t="str">
            <v/>
          </cell>
          <cell r="AS300" t="str">
            <v/>
          </cell>
          <cell r="AT300" t="str">
            <v/>
          </cell>
          <cell r="AU300" t="str">
            <v/>
          </cell>
          <cell r="AV300" t="str">
            <v/>
          </cell>
          <cell r="AW300" t="str">
            <v/>
          </cell>
          <cell r="AX300" t="str">
            <v/>
          </cell>
          <cell r="AY300" t="str">
            <v>千葉県</v>
          </cell>
          <cell r="AZ300" t="str">
            <v>市原市</v>
          </cell>
          <cell r="BA300" t="str">
            <v xml:space="preserve">五井南海岸6 </v>
          </cell>
          <cell r="BC300" t="str">
            <v/>
          </cell>
          <cell r="BQ300" t="str">
            <v/>
          </cell>
          <cell r="BR300" t="str">
            <v/>
          </cell>
          <cell r="BS300" t="str">
            <v/>
          </cell>
          <cell r="BT300" t="str">
            <v/>
          </cell>
          <cell r="BU300" t="str">
            <v/>
          </cell>
          <cell r="BV300" t="str">
            <v/>
          </cell>
          <cell r="BW300" t="str">
            <v/>
          </cell>
          <cell r="BX300" t="str">
            <v/>
          </cell>
          <cell r="BY300" t="str">
            <v/>
          </cell>
          <cell r="BZ300" t="str">
            <v/>
          </cell>
          <cell r="CA300" t="str">
            <v/>
          </cell>
          <cell r="CB300" t="str">
            <v/>
          </cell>
          <cell r="CC300" t="str">
            <v/>
          </cell>
          <cell r="CD300" t="str">
            <v/>
          </cell>
          <cell r="CE300" t="str">
            <v/>
          </cell>
          <cell r="CF300" t="str">
            <v/>
          </cell>
          <cell r="CG300" t="str">
            <v/>
          </cell>
          <cell r="CH300" t="str">
            <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xml:space="preserve">千葉県市原市五井南海岸6 </v>
          </cell>
          <cell r="ET300" t="str">
            <v/>
          </cell>
          <cell r="EU300" t="str">
            <v/>
          </cell>
          <cell r="EV300" t="str">
            <v/>
          </cell>
          <cell r="EW300" t="str">
            <v/>
          </cell>
          <cell r="EX300" t="str">
            <v/>
          </cell>
          <cell r="EY300" t="str">
            <v xml:space="preserve">千葉県市原市五井南海岸6 </v>
          </cell>
          <cell r="EZ300" t="str">
            <v>なし</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2.自動車の中核部品又はその材料</v>
          </cell>
          <cell r="I301" t="str">
            <v>エンジン又はその部品・材料</v>
          </cell>
          <cell r="J301" t="str">
            <v>中小企業</v>
          </cell>
          <cell r="K301" t="str">
            <v>梶野</v>
          </cell>
          <cell r="L301" t="str">
            <v>徳重</v>
          </cell>
          <cell r="M301" t="str">
            <v>自動車課</v>
          </cell>
          <cell r="N301" t="str">
            <v>関東</v>
          </cell>
          <cell r="O301" t="str">
            <v>株式会社小松精機工作所</v>
          </cell>
          <cell r="P301" t="str">
            <v>常務取締役　製造部</v>
          </cell>
          <cell r="Q301" t="str">
            <v>部長</v>
          </cell>
          <cell r="R301" t="str">
            <v>小松隆史</v>
          </cell>
          <cell r="S301" t="str">
            <v>0266-52-6100</v>
          </cell>
          <cell r="T301" t="str">
            <v>takafumi@komatsuseiki.co.jp</v>
          </cell>
          <cell r="U301">
            <v>3920012</v>
          </cell>
          <cell r="V301" t="str">
            <v>長野県諏訪市大字四賀942-2</v>
          </cell>
          <cell r="W301" t="str">
            <v>代表取締役社長</v>
          </cell>
          <cell r="X301" t="str">
            <v>小松　誠</v>
          </cell>
          <cell r="Y301">
            <v>41091</v>
          </cell>
          <cell r="Z301">
            <v>41364</v>
          </cell>
          <cell r="AA301" t="str">
            <v/>
          </cell>
          <cell r="AC301">
            <v>673250000</v>
          </cell>
          <cell r="AD301">
            <v>0.4</v>
          </cell>
          <cell r="AE301">
            <v>269300000</v>
          </cell>
          <cell r="AF301">
            <v>41148</v>
          </cell>
          <cell r="AG301">
            <v>41639</v>
          </cell>
          <cell r="AH301" t="str">
            <v/>
          </cell>
          <cell r="AI301">
            <v>853455000</v>
          </cell>
          <cell r="AJ301">
            <v>627444000</v>
          </cell>
          <cell r="AK301">
            <v>0.4</v>
          </cell>
          <cell r="AL301">
            <v>250977600</v>
          </cell>
          <cell r="AM301">
            <v>41141</v>
          </cell>
          <cell r="AN301" t="str">
            <v/>
          </cell>
          <cell r="AO301" t="str">
            <v/>
          </cell>
          <cell r="AP301" t="str">
            <v>要</v>
          </cell>
          <cell r="AQ301" t="str">
            <v>・応募時点からの減額については、METI吉川様確認済み</v>
          </cell>
          <cell r="AR301" t="str">
            <v>梶野</v>
          </cell>
          <cell r="AS301" t="str">
            <v>徳重</v>
          </cell>
          <cell r="AT301">
            <v>41170</v>
          </cell>
          <cell r="AU301">
            <v>41148</v>
          </cell>
          <cell r="AV301">
            <v>41173</v>
          </cell>
          <cell r="AW301" t="str">
            <v/>
          </cell>
          <cell r="AX301" t="str">
            <v/>
          </cell>
          <cell r="AY301" t="str">
            <v>長野県</v>
          </cell>
          <cell r="AZ301" t="str">
            <v>諏訪市</v>
          </cell>
          <cell r="BA301" t="str">
            <v>大字四賀942-2</v>
          </cell>
          <cell r="BC301" t="str">
            <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長野県諏訪市大字四賀942-2</v>
          </cell>
          <cell r="ET301" t="str">
            <v/>
          </cell>
          <cell r="EU301" t="str">
            <v/>
          </cell>
          <cell r="EV301" t="str">
            <v/>
          </cell>
          <cell r="EW301" t="str">
            <v/>
          </cell>
          <cell r="EX301" t="str">
            <v/>
          </cell>
          <cell r="EY301" t="str">
            <v>長野県諏訪市大字四賀942-2</v>
          </cell>
          <cell r="EZ301" t="str">
            <v>なし</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2.自動車の中核部品又はその材料</v>
          </cell>
          <cell r="I302" t="str">
            <v>その他の部品・材料</v>
          </cell>
          <cell r="J302" t="str">
            <v>中小企業</v>
          </cell>
          <cell r="K302" t="str">
            <v>梶野</v>
          </cell>
          <cell r="L302" t="str">
            <v>徳重</v>
          </cell>
          <cell r="M302" t="str">
            <v>素形材室</v>
          </cell>
          <cell r="N302" t="str">
            <v>関東</v>
          </cell>
          <cell r="O302" t="str">
            <v>浅川熱処理株式会社</v>
          </cell>
          <cell r="P302" t="str">
            <v/>
          </cell>
          <cell r="Q302" t="str">
            <v xml:space="preserve">補助事業リーダー　役職製造部長
補助事業サブリーダー　生産技術課長
</v>
          </cell>
          <cell r="R302" t="str">
            <v>土肥善伸
竹田文彦</v>
          </cell>
          <cell r="S302" t="str">
            <v xml:space="preserve"> 055-275-5231
 055-275-5231</v>
          </cell>
          <cell r="T302" t="str">
            <v>asakawa@netushori.co.jp
takeda.asakawa@netushori.co.jp</v>
          </cell>
          <cell r="U302">
            <v>4093853</v>
          </cell>
          <cell r="V302" t="str">
            <v>山梨県中巨摩郡昭和町築地新居1584-2</v>
          </cell>
          <cell r="W302" t="str">
            <v>代表取締役</v>
          </cell>
          <cell r="X302" t="str">
            <v>齊藤　基樹</v>
          </cell>
          <cell r="Y302">
            <v>41122</v>
          </cell>
          <cell r="Z302">
            <v>41364</v>
          </cell>
          <cell r="AA302" t="str">
            <v/>
          </cell>
          <cell r="AC302">
            <v>167400000</v>
          </cell>
          <cell r="AD302">
            <v>0.4</v>
          </cell>
          <cell r="AE302">
            <v>66960000</v>
          </cell>
          <cell r="AF302">
            <v>41136</v>
          </cell>
          <cell r="AG302">
            <v>41333</v>
          </cell>
          <cell r="AH302" t="str">
            <v/>
          </cell>
          <cell r="AI302">
            <v>167400000</v>
          </cell>
          <cell r="AJ302">
            <v>167400000</v>
          </cell>
          <cell r="AK302">
            <v>0.4</v>
          </cell>
          <cell r="AL302">
            <v>66960000</v>
          </cell>
          <cell r="AM302" t="str">
            <v/>
          </cell>
          <cell r="AN302">
            <v>41122</v>
          </cell>
          <cell r="AO302">
            <v>41122</v>
          </cell>
          <cell r="AP302" t="str">
            <v>要</v>
          </cell>
          <cell r="AQ302" t="str">
            <v/>
          </cell>
          <cell r="AR302" t="str">
            <v>梶野</v>
          </cell>
          <cell r="AS302" t="str">
            <v>徳重</v>
          </cell>
          <cell r="AT302">
            <v>41138</v>
          </cell>
          <cell r="AU302">
            <v>41136</v>
          </cell>
          <cell r="AV302">
            <v>41145</v>
          </cell>
          <cell r="AW302" t="str">
            <v/>
          </cell>
          <cell r="AX302" t="str">
            <v/>
          </cell>
          <cell r="AY302" t="str">
            <v>山梨県</v>
          </cell>
          <cell r="AZ302" t="str">
            <v>中巨摩郡昭和町</v>
          </cell>
          <cell r="BA302" t="str">
            <v>築地新居1584-2</v>
          </cell>
          <cell r="BC302" t="str">
            <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t="str">
            <v/>
          </cell>
          <cell r="DW302" t="str">
            <v/>
          </cell>
          <cell r="DX302" t="str">
            <v/>
          </cell>
          <cell r="DY302" t="str">
            <v/>
          </cell>
          <cell r="DZ302" t="str">
            <v/>
          </cell>
          <cell r="EA302" t="str">
            <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山梨県中巨摩郡昭和町築地新居1584-2</v>
          </cell>
          <cell r="ET302" t="str">
            <v/>
          </cell>
          <cell r="EU302" t="str">
            <v/>
          </cell>
          <cell r="EV302" t="str">
            <v/>
          </cell>
          <cell r="EW302" t="str">
            <v/>
          </cell>
          <cell r="EX302" t="str">
            <v/>
          </cell>
          <cell r="EY302" t="str">
            <v>山梨県中巨摩郡昭和町築地新居1584-2</v>
          </cell>
          <cell r="EZ302" t="str">
            <v>なし</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2.自動車の中核部品又はその材料</v>
          </cell>
          <cell r="I303" t="str">
            <v>エンジン又はその部品・材料</v>
          </cell>
          <cell r="J303" t="str">
            <v>中小企業</v>
          </cell>
          <cell r="K303" t="str">
            <v>中田</v>
          </cell>
          <cell r="L303" t="str">
            <v>梶野</v>
          </cell>
          <cell r="M303" t="str">
            <v>自動車課</v>
          </cell>
          <cell r="N303" t="str">
            <v>九州</v>
          </cell>
          <cell r="O303" t="str">
            <v>株式会社フジ技研</v>
          </cell>
          <cell r="P303" t="str">
            <v/>
          </cell>
          <cell r="Q303" t="str">
            <v>専務取締役　</v>
          </cell>
          <cell r="R303" t="str">
            <v>関山英司</v>
          </cell>
          <cell r="S303" t="str">
            <v>053-583-3340</v>
          </cell>
          <cell r="T303" t="str">
            <v>cad-kfg@snow.ocn.ne.jp</v>
          </cell>
          <cell r="U303">
            <v>4340015</v>
          </cell>
          <cell r="V303" t="str">
            <v>静岡県浜松市浜北区於呂4195-30</v>
          </cell>
          <cell r="W303" t="str">
            <v>代表取締役</v>
          </cell>
          <cell r="X303" t="str">
            <v>河合　正明</v>
          </cell>
          <cell r="Y303">
            <v>41113</v>
          </cell>
          <cell r="Z303">
            <v>41305</v>
          </cell>
          <cell r="AA303" t="str">
            <v/>
          </cell>
          <cell r="AC303">
            <v>73228500</v>
          </cell>
          <cell r="AD303">
            <v>0.33333333333333331</v>
          </cell>
          <cell r="AE303">
            <v>24409500</v>
          </cell>
          <cell r="AF303">
            <v>41183</v>
          </cell>
          <cell r="AG303">
            <v>41333</v>
          </cell>
          <cell r="AH303" t="str">
            <v/>
          </cell>
          <cell r="AI303">
            <v>94900000</v>
          </cell>
          <cell r="AJ303">
            <v>69500000</v>
          </cell>
          <cell r="AK303">
            <v>0.33333333333333331</v>
          </cell>
          <cell r="AL303">
            <v>23166663</v>
          </cell>
          <cell r="AM303">
            <v>41162</v>
          </cell>
          <cell r="AN303">
            <v>41170</v>
          </cell>
          <cell r="AO303">
            <v>41183</v>
          </cell>
          <cell r="AP303" t="str">
            <v>不要</v>
          </cell>
          <cell r="AQ303" t="str">
            <v>9/10中田
応募時からの減額については、機種変更及び仕様変更によるもの。（METI確認依頼を以てMETIご報告）</v>
          </cell>
          <cell r="AR303" t="str">
            <v>中田</v>
          </cell>
          <cell r="AS303" t="str">
            <v/>
          </cell>
          <cell r="AT303">
            <v>41207</v>
          </cell>
          <cell r="AU303">
            <v>41179</v>
          </cell>
          <cell r="AV303" t="str">
            <v/>
          </cell>
          <cell r="AW303" t="str">
            <v/>
          </cell>
          <cell r="AX303" t="str">
            <v/>
          </cell>
          <cell r="AY303" t="str">
            <v>熊本県</v>
          </cell>
          <cell r="AZ303" t="str">
            <v>菊池郡大津町</v>
          </cell>
          <cell r="BA303" t="str">
            <v>大字杉水字長山980-10</v>
          </cell>
          <cell r="BC303" t="str">
            <v/>
          </cell>
          <cell r="BQ303" t="str">
            <v/>
          </cell>
          <cell r="BR303" t="str">
            <v/>
          </cell>
          <cell r="BS303" t="str">
            <v/>
          </cell>
          <cell r="BT303" t="str">
            <v/>
          </cell>
          <cell r="BU303" t="str">
            <v/>
          </cell>
          <cell r="BV303" t="str">
            <v/>
          </cell>
          <cell r="BW303" t="str">
            <v/>
          </cell>
          <cell r="BX303" t="str">
            <v/>
          </cell>
          <cell r="BY303" t="str">
            <v/>
          </cell>
          <cell r="BZ303" t="str">
            <v/>
          </cell>
          <cell r="CA303" t="str">
            <v/>
          </cell>
          <cell r="CB303" t="str">
            <v/>
          </cell>
          <cell r="CC303" t="str">
            <v/>
          </cell>
          <cell r="CD303" t="str">
            <v/>
          </cell>
          <cell r="CE303" t="str">
            <v/>
          </cell>
          <cell r="CF303" t="str">
            <v/>
          </cell>
          <cell r="CG303" t="str">
            <v/>
          </cell>
          <cell r="CH303" t="str">
            <v/>
          </cell>
          <cell r="CI303" t="str">
            <v/>
          </cell>
          <cell r="CJ303" t="str">
            <v/>
          </cell>
          <cell r="CK303" t="str">
            <v/>
          </cell>
          <cell r="CL303" t="str">
            <v/>
          </cell>
          <cell r="CM303" t="str">
            <v/>
          </cell>
          <cell r="CN303" t="str">
            <v/>
          </cell>
          <cell r="CO303" t="str">
            <v/>
          </cell>
          <cell r="CP303" t="str">
            <v/>
          </cell>
          <cell r="CQ303" t="str">
            <v/>
          </cell>
          <cell r="CR303" t="str">
            <v/>
          </cell>
          <cell r="CS303" t="str">
            <v/>
          </cell>
          <cell r="CT303" t="str">
            <v/>
          </cell>
          <cell r="CU303" t="str">
            <v/>
          </cell>
          <cell r="CV303" t="str">
            <v/>
          </cell>
          <cell r="CW303" t="str">
            <v/>
          </cell>
          <cell r="CX303" t="str">
            <v/>
          </cell>
          <cell r="CY303" t="str">
            <v/>
          </cell>
          <cell r="CZ303" t="str">
            <v/>
          </cell>
          <cell r="DA303" t="str">
            <v/>
          </cell>
          <cell r="DB303" t="str">
            <v/>
          </cell>
          <cell r="DC303" t="str">
            <v/>
          </cell>
          <cell r="DD303" t="str">
            <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熊本県菊池郡大津町大字杉水字長山980-10</v>
          </cell>
          <cell r="ET303" t="str">
            <v/>
          </cell>
          <cell r="EU303" t="str">
            <v/>
          </cell>
          <cell r="EV303" t="str">
            <v/>
          </cell>
          <cell r="EW303" t="str">
            <v/>
          </cell>
          <cell r="EX303" t="str">
            <v/>
          </cell>
          <cell r="EY303" t="str">
            <v>熊本県菊池郡大津町大字杉水字長山980-10</v>
          </cell>
          <cell r="EZ303" t="str">
            <v>なし</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1.電子電機の中核部品又はその材料</v>
          </cell>
          <cell r="I304" t="str">
            <v>半導体又はその材料</v>
          </cell>
          <cell r="J304" t="str">
            <v>中小企業</v>
          </cell>
          <cell r="K304" t="str">
            <v>梶野</v>
          </cell>
          <cell r="L304" t="str">
            <v>秋葉</v>
          </cell>
          <cell r="M304" t="str">
            <v>非鉄課</v>
          </cell>
          <cell r="N304" t="str">
            <v>近畿</v>
          </cell>
          <cell r="O304" t="str">
            <v>住江織物株式会社</v>
          </cell>
          <cell r="P304" t="str">
            <v>経営企画室　</v>
          </cell>
          <cell r="Q304" t="str">
            <v>取締役室長</v>
          </cell>
          <cell r="R304" t="str">
            <v>飯田　均</v>
          </cell>
          <cell r="S304" t="str">
            <v>06-6251-6803</v>
          </cell>
          <cell r="T304" t="str">
            <v>hitoshi_iida@sin.suminoe.co.jp</v>
          </cell>
          <cell r="U304">
            <v>5428504</v>
          </cell>
          <cell r="V304" t="str">
            <v>大阪市中央区南船場3-11-20</v>
          </cell>
          <cell r="W304" t="str">
            <v>代表取締役社長</v>
          </cell>
          <cell r="X304" t="str">
            <v>井上　誠</v>
          </cell>
          <cell r="Y304">
            <v>41121</v>
          </cell>
          <cell r="Z304">
            <v>41364</v>
          </cell>
          <cell r="AA304" t="str">
            <v/>
          </cell>
          <cell r="AC304">
            <v>2934000000</v>
          </cell>
          <cell r="AD304">
            <v>0.4</v>
          </cell>
          <cell r="AE304">
            <v>1173600000</v>
          </cell>
          <cell r="AF304" t="str">
            <v/>
          </cell>
          <cell r="AG304" t="str">
            <v/>
          </cell>
          <cell r="AH304" t="str">
            <v/>
          </cell>
          <cell r="AI304" t="str">
            <v/>
          </cell>
          <cell r="AJ304" t="str">
            <v/>
          </cell>
          <cell r="AK304">
            <v>0.4</v>
          </cell>
          <cell r="AL304" t="str">
            <v/>
          </cell>
          <cell r="AM304" t="str">
            <v/>
          </cell>
          <cell r="AN304">
            <v>41179</v>
          </cell>
          <cell r="AO304" t="str">
            <v/>
          </cell>
          <cell r="AP304" t="str">
            <v/>
          </cell>
          <cell r="AQ304" t="str">
            <v/>
          </cell>
          <cell r="AR304" t="str">
            <v/>
          </cell>
          <cell r="AS304" t="str">
            <v/>
          </cell>
          <cell r="AT304" t="str">
            <v/>
          </cell>
          <cell r="AU304" t="str">
            <v/>
          </cell>
          <cell r="AV304" t="str">
            <v/>
          </cell>
          <cell r="AW304" t="str">
            <v/>
          </cell>
          <cell r="AX304" t="str">
            <v/>
          </cell>
          <cell r="AY304" t="str">
            <v>大阪府</v>
          </cell>
          <cell r="AZ304" t="str">
            <v>和泉市</v>
          </cell>
          <cell r="BA304" t="str">
            <v>あゆみ野2-3-7</v>
          </cell>
          <cell r="BB304" t="str">
            <v>奈良県</v>
          </cell>
          <cell r="BC304" t="str">
            <v>生駒郡安堵町</v>
          </cell>
          <cell r="BD304" t="str">
            <v>大字窪田634-1</v>
          </cell>
          <cell r="BQ304" t="str">
            <v/>
          </cell>
          <cell r="BR304" t="str">
            <v/>
          </cell>
          <cell r="BS304" t="str">
            <v/>
          </cell>
          <cell r="BT304" t="str">
            <v/>
          </cell>
          <cell r="BU304" t="str">
            <v/>
          </cell>
          <cell r="BV304" t="str">
            <v/>
          </cell>
          <cell r="BW304" t="str">
            <v/>
          </cell>
          <cell r="BX304" t="str">
            <v/>
          </cell>
          <cell r="BY304" t="str">
            <v/>
          </cell>
          <cell r="BZ304" t="str">
            <v/>
          </cell>
          <cell r="CA304" t="str">
            <v/>
          </cell>
          <cell r="CB304" t="str">
            <v/>
          </cell>
          <cell r="CC304" t="str">
            <v/>
          </cell>
          <cell r="CD304" t="str">
            <v/>
          </cell>
          <cell r="CE304" t="str">
            <v/>
          </cell>
          <cell r="CF304" t="str">
            <v/>
          </cell>
          <cell r="CG304" t="str">
            <v/>
          </cell>
          <cell r="CH304" t="str">
            <v/>
          </cell>
          <cell r="CI304" t="str">
            <v/>
          </cell>
          <cell r="CJ304" t="str">
            <v/>
          </cell>
          <cell r="CK304" t="str">
            <v/>
          </cell>
          <cell r="CL304" t="str">
            <v/>
          </cell>
          <cell r="CM304" t="str">
            <v/>
          </cell>
          <cell r="CN304" t="str">
            <v/>
          </cell>
          <cell r="CO304" t="str">
            <v/>
          </cell>
          <cell r="CP304" t="str">
            <v/>
          </cell>
          <cell r="CQ304" t="str">
            <v/>
          </cell>
          <cell r="CR304" t="str">
            <v/>
          </cell>
          <cell r="CS304" t="str">
            <v/>
          </cell>
          <cell r="CT304" t="str">
            <v/>
          </cell>
          <cell r="CU304" t="str">
            <v/>
          </cell>
          <cell r="CV304" t="str">
            <v/>
          </cell>
          <cell r="CW304" t="str">
            <v/>
          </cell>
          <cell r="CX304" t="str">
            <v/>
          </cell>
          <cell r="CY304" t="str">
            <v/>
          </cell>
          <cell r="CZ304" t="str">
            <v/>
          </cell>
          <cell r="DA304" t="str">
            <v/>
          </cell>
          <cell r="DB304" t="str">
            <v/>
          </cell>
          <cell r="DC304" t="str">
            <v/>
          </cell>
          <cell r="DD304" t="str">
            <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大阪府和泉市あゆみ野2-3-7</v>
          </cell>
          <cell r="ET304" t="str">
            <v>奈良県生駒郡安堵町大字窪田634-1</v>
          </cell>
          <cell r="EU304" t="str">
            <v/>
          </cell>
          <cell r="EV304" t="str">
            <v/>
          </cell>
          <cell r="EW304" t="str">
            <v/>
          </cell>
          <cell r="EX304" t="str">
            <v/>
          </cell>
          <cell r="EY304" t="str">
            <v>大阪府和泉市あゆみ野2-3-7
奈良県生駒郡安堵町大字窪田634-1</v>
          </cell>
          <cell r="EZ304" t="str">
            <v>なし</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1.電子電機の中核部品又はその材料</v>
          </cell>
          <cell r="I305" t="str">
            <v>半導体又はその材料</v>
          </cell>
          <cell r="J305" t="str">
            <v>中小企業</v>
          </cell>
          <cell r="K305" t="str">
            <v>梶野</v>
          </cell>
          <cell r="L305" t="str">
            <v>秋葉</v>
          </cell>
          <cell r="M305" t="str">
            <v>非鉄課</v>
          </cell>
          <cell r="N305" t="str">
            <v>近畿</v>
          </cell>
          <cell r="O305" t="str">
            <v>株式会社中村超硬</v>
          </cell>
          <cell r="P305" t="str">
            <v>経営統括部</v>
          </cell>
          <cell r="Q305" t="str">
            <v/>
          </cell>
          <cell r="R305" t="str">
            <v>松井 孝治</v>
          </cell>
          <cell r="S305" t="str">
            <v>072-274-0007</v>
          </cell>
          <cell r="T305" t="str">
            <v>k-matsui@nakamura-gp.co.jp</v>
          </cell>
          <cell r="U305" t="str">
            <v/>
          </cell>
          <cell r="V305" t="str">
            <v/>
          </cell>
          <cell r="W305" t="str">
            <v>代表取締役社長</v>
          </cell>
          <cell r="X305" t="str">
            <v>井上　誠</v>
          </cell>
          <cell r="Y305">
            <v>41121</v>
          </cell>
          <cell r="Z305">
            <v>41364</v>
          </cell>
          <cell r="AA305" t="str">
            <v/>
          </cell>
          <cell r="AC305">
            <v>2934000000</v>
          </cell>
          <cell r="AD305">
            <v>0.4</v>
          </cell>
          <cell r="AE305">
            <v>1173600000</v>
          </cell>
          <cell r="AF305" t="str">
            <v/>
          </cell>
          <cell r="AG305" t="str">
            <v/>
          </cell>
          <cell r="AH305" t="str">
            <v/>
          </cell>
          <cell r="AI305" t="str">
            <v/>
          </cell>
          <cell r="AJ305" t="str">
            <v/>
          </cell>
          <cell r="AK305">
            <v>0.4</v>
          </cell>
          <cell r="AL305" t="str">
            <v/>
          </cell>
          <cell r="AM305" t="str">
            <v/>
          </cell>
          <cell r="AN305">
            <v>41179</v>
          </cell>
          <cell r="AO305" t="str">
            <v/>
          </cell>
          <cell r="AP305" t="str">
            <v/>
          </cell>
          <cell r="AQ305" t="str">
            <v/>
          </cell>
          <cell r="AR305" t="str">
            <v/>
          </cell>
          <cell r="AS305" t="str">
            <v/>
          </cell>
          <cell r="AT305" t="str">
            <v/>
          </cell>
          <cell r="AU305" t="str">
            <v/>
          </cell>
          <cell r="AV305" t="str">
            <v/>
          </cell>
          <cell r="AW305" t="str">
            <v/>
          </cell>
          <cell r="AX305" t="str">
            <v/>
          </cell>
          <cell r="AY305" t="str">
            <v>大阪府</v>
          </cell>
          <cell r="AZ305" t="str">
            <v>和泉市</v>
          </cell>
          <cell r="BA305" t="str">
            <v>あゆみ野2-3-7</v>
          </cell>
          <cell r="BB305" t="str">
            <v>奈良県</v>
          </cell>
          <cell r="BC305" t="str">
            <v>生駒郡安堵町</v>
          </cell>
          <cell r="BD305" t="str">
            <v>大字窪田634-1</v>
          </cell>
          <cell r="BQ305" t="str">
            <v/>
          </cell>
          <cell r="BR305" t="str">
            <v/>
          </cell>
          <cell r="BS305" t="str">
            <v/>
          </cell>
          <cell r="BT305" t="str">
            <v/>
          </cell>
          <cell r="BU305" t="str">
            <v/>
          </cell>
          <cell r="BV305" t="str">
            <v/>
          </cell>
          <cell r="BW305" t="str">
            <v/>
          </cell>
          <cell r="BX305" t="str">
            <v/>
          </cell>
          <cell r="BY305" t="str">
            <v/>
          </cell>
          <cell r="BZ305" t="str">
            <v/>
          </cell>
          <cell r="CA305" t="str">
            <v/>
          </cell>
          <cell r="CB305" t="str">
            <v/>
          </cell>
          <cell r="CC305" t="str">
            <v/>
          </cell>
          <cell r="CD305" t="str">
            <v/>
          </cell>
          <cell r="CE305" t="str">
            <v/>
          </cell>
          <cell r="CF305" t="str">
            <v/>
          </cell>
          <cell r="CG305" t="str">
            <v/>
          </cell>
          <cell r="CH305" t="str">
            <v/>
          </cell>
          <cell r="CI305" t="str">
            <v/>
          </cell>
          <cell r="CJ305" t="str">
            <v/>
          </cell>
          <cell r="CK305" t="str">
            <v/>
          </cell>
          <cell r="CL305" t="str">
            <v/>
          </cell>
          <cell r="CM305" t="str">
            <v/>
          </cell>
          <cell r="CN305" t="str">
            <v/>
          </cell>
          <cell r="CO305" t="str">
            <v/>
          </cell>
          <cell r="CP305" t="str">
            <v/>
          </cell>
          <cell r="CQ305" t="str">
            <v/>
          </cell>
          <cell r="CR305" t="str">
            <v/>
          </cell>
          <cell r="CS305" t="str">
            <v/>
          </cell>
          <cell r="CT305" t="str">
            <v/>
          </cell>
          <cell r="CU305" t="str">
            <v/>
          </cell>
          <cell r="CV305" t="str">
            <v/>
          </cell>
          <cell r="CW305" t="str">
            <v/>
          </cell>
          <cell r="CX305" t="str">
            <v/>
          </cell>
          <cell r="CY305" t="str">
            <v/>
          </cell>
          <cell r="CZ305" t="str">
            <v/>
          </cell>
          <cell r="DA305" t="str">
            <v/>
          </cell>
          <cell r="DB305" t="str">
            <v/>
          </cell>
          <cell r="DC305" t="str">
            <v/>
          </cell>
          <cell r="DD305" t="str">
            <v/>
          </cell>
          <cell r="DE305" t="str">
            <v/>
          </cell>
          <cell r="DF305" t="str">
            <v/>
          </cell>
          <cell r="DG305" t="str">
            <v/>
          </cell>
          <cell r="DH305" t="str">
            <v/>
          </cell>
          <cell r="DI305" t="str">
            <v/>
          </cell>
          <cell r="DJ305" t="str">
            <v/>
          </cell>
          <cell r="DK305" t="str">
            <v/>
          </cell>
          <cell r="DL305" t="str">
            <v/>
          </cell>
          <cell r="DM305" t="str">
            <v/>
          </cell>
          <cell r="DN305" t="str">
            <v/>
          </cell>
          <cell r="DO305" t="str">
            <v/>
          </cell>
          <cell r="DP305" t="str">
            <v/>
          </cell>
          <cell r="DQ305" t="str">
            <v/>
          </cell>
          <cell r="DR305" t="str">
            <v/>
          </cell>
          <cell r="DS305" t="str">
            <v/>
          </cell>
          <cell r="DT305" t="str">
            <v/>
          </cell>
          <cell r="DU305" t="str">
            <v/>
          </cell>
          <cell r="DV305" t="str">
            <v/>
          </cell>
          <cell r="DW305" t="str">
            <v/>
          </cell>
          <cell r="DX305" t="str">
            <v/>
          </cell>
          <cell r="DY305" t="str">
            <v/>
          </cell>
          <cell r="DZ305" t="str">
            <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大阪府和泉市あゆみ野2-3-7</v>
          </cell>
          <cell r="ET305" t="str">
            <v>奈良県生駒郡安堵町大字窪田634-1</v>
          </cell>
          <cell r="EU305" t="str">
            <v/>
          </cell>
          <cell r="EV305" t="str">
            <v/>
          </cell>
          <cell r="EW305" t="str">
            <v/>
          </cell>
          <cell r="EX305" t="str">
            <v/>
          </cell>
          <cell r="EY305" t="str">
            <v>大阪府和泉市あゆみ野2-3-7
奈良県生駒郡安堵町大字窪田634-1</v>
          </cell>
          <cell r="EZ305" t="str">
            <v>なし</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1.電子電機の中核部品又はその材料</v>
          </cell>
          <cell r="I306" t="str">
            <v>半導体又はその材料</v>
          </cell>
          <cell r="J306" t="str">
            <v>中小企業</v>
          </cell>
          <cell r="K306" t="str">
            <v>梶野</v>
          </cell>
          <cell r="L306" t="str">
            <v>秋葉</v>
          </cell>
          <cell r="M306" t="str">
            <v>非鉄課</v>
          </cell>
          <cell r="N306" t="str">
            <v>近畿</v>
          </cell>
          <cell r="O306" t="str">
            <v>ニッセイ・リース株式会社</v>
          </cell>
          <cell r="P306" t="str">
            <v>大阪支店</v>
          </cell>
          <cell r="Q306" t="str">
            <v>営業課長</v>
          </cell>
          <cell r="R306" t="str">
            <v>堀井　久稔</v>
          </cell>
          <cell r="S306" t="str">
            <v>06-6226-0278</v>
          </cell>
          <cell r="T306" t="str">
            <v>h.horii@nissay-lease.co.jp</v>
          </cell>
          <cell r="U306" t="str">
            <v/>
          </cell>
          <cell r="V306" t="str">
            <v/>
          </cell>
          <cell r="W306" t="str">
            <v>代表取締役社長</v>
          </cell>
          <cell r="X306" t="str">
            <v>武田　嘉和</v>
          </cell>
          <cell r="Y306">
            <v>41121</v>
          </cell>
          <cell r="Z306">
            <v>41364</v>
          </cell>
          <cell r="AA306" t="str">
            <v/>
          </cell>
          <cell r="AC306">
            <v>2934000000</v>
          </cell>
          <cell r="AD306">
            <v>0.4</v>
          </cell>
          <cell r="AE306">
            <v>1173600000</v>
          </cell>
          <cell r="AF306" t="str">
            <v/>
          </cell>
          <cell r="AG306" t="str">
            <v/>
          </cell>
          <cell r="AH306" t="str">
            <v/>
          </cell>
          <cell r="AI306" t="str">
            <v/>
          </cell>
          <cell r="AJ306" t="str">
            <v/>
          </cell>
          <cell r="AK306">
            <v>0.4</v>
          </cell>
          <cell r="AL306" t="str">
            <v/>
          </cell>
          <cell r="AM306" t="str">
            <v/>
          </cell>
          <cell r="AN306">
            <v>41179</v>
          </cell>
          <cell r="AO306" t="str">
            <v/>
          </cell>
          <cell r="AP306" t="str">
            <v/>
          </cell>
          <cell r="AQ306" t="str">
            <v/>
          </cell>
          <cell r="AR306" t="str">
            <v/>
          </cell>
          <cell r="AS306" t="str">
            <v/>
          </cell>
          <cell r="AT306" t="str">
            <v/>
          </cell>
          <cell r="AU306" t="str">
            <v/>
          </cell>
          <cell r="AV306" t="str">
            <v/>
          </cell>
          <cell r="AW306" t="str">
            <v/>
          </cell>
          <cell r="AX306" t="str">
            <v/>
          </cell>
          <cell r="AY306" t="str">
            <v>大阪府</v>
          </cell>
          <cell r="AZ306" t="str">
            <v>和泉市</v>
          </cell>
          <cell r="BA306" t="str">
            <v>あゆみ野2-3-7</v>
          </cell>
          <cell r="BB306" t="str">
            <v>奈良県</v>
          </cell>
          <cell r="BC306" t="str">
            <v>生駒郡安堵町</v>
          </cell>
          <cell r="BD306" t="str">
            <v>大字窪田634-1</v>
          </cell>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大阪府和泉市あゆみ野2-3-7</v>
          </cell>
          <cell r="ET306" t="str">
            <v>奈良県生駒郡安堵町大字窪田634-1</v>
          </cell>
          <cell r="EU306" t="str">
            <v/>
          </cell>
          <cell r="EV306" t="str">
            <v/>
          </cell>
          <cell r="EW306" t="str">
            <v/>
          </cell>
          <cell r="EX306" t="str">
            <v/>
          </cell>
          <cell r="EY306" t="str">
            <v>大阪府和泉市あゆみ野2-3-7
奈良県生駒郡安堵町大字窪田634-1</v>
          </cell>
          <cell r="EZ306" t="str">
            <v>なし</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4.金属加工製品</v>
          </cell>
          <cell r="I307" t="str">
            <v>その他の金属製品</v>
          </cell>
          <cell r="J307" t="str">
            <v>大企業</v>
          </cell>
          <cell r="K307" t="str">
            <v>宮田</v>
          </cell>
          <cell r="L307" t="str">
            <v>徳重</v>
          </cell>
          <cell r="M307" t="str">
            <v>非鉄課</v>
          </cell>
          <cell r="N307" t="str">
            <v>近畿</v>
          </cell>
          <cell r="O307" t="str">
            <v>株式会社大阪チタニウムテクノロジーズ</v>
          </cell>
          <cell r="P307" t="str">
            <v>技術部技術管理グループ</v>
          </cell>
          <cell r="Q307" t="str">
            <v>グループ長</v>
          </cell>
          <cell r="R307" t="str">
            <v>堀　雅彦</v>
          </cell>
          <cell r="S307" t="str">
            <v>06-6413-4316</v>
          </cell>
          <cell r="T307" t="str">
            <v>mhori@osaka-ti.co.jp</v>
          </cell>
          <cell r="U307">
            <v>6608533</v>
          </cell>
          <cell r="V307" t="str">
            <v>兵庫県尼崎市東浜町1番地</v>
          </cell>
          <cell r="W307" t="str">
            <v>代表取締役社長</v>
          </cell>
          <cell r="X307" t="str">
            <v>西澤　庄藏</v>
          </cell>
          <cell r="Y307">
            <v>41122</v>
          </cell>
          <cell r="Z307">
            <v>42004</v>
          </cell>
          <cell r="AA307" t="str">
            <v>○</v>
          </cell>
          <cell r="AC307">
            <v>3222000000</v>
          </cell>
          <cell r="AD307">
            <v>0.33333333333333331</v>
          </cell>
          <cell r="AE307">
            <v>1074000000</v>
          </cell>
          <cell r="AF307" t="str">
            <v>交付決定日</v>
          </cell>
          <cell r="AG307">
            <v>42004</v>
          </cell>
          <cell r="AH307" t="str">
            <v>○</v>
          </cell>
          <cell r="AI307">
            <v>3615000000</v>
          </cell>
          <cell r="AJ307">
            <v>3222000000</v>
          </cell>
          <cell r="AK307">
            <v>0.33333333333333331</v>
          </cell>
          <cell r="AL307">
            <v>1074000000</v>
          </cell>
          <cell r="AM307">
            <v>41138</v>
          </cell>
          <cell r="AN307">
            <v>41127</v>
          </cell>
          <cell r="AO307">
            <v>41141</v>
          </cell>
          <cell r="AP307" t="str">
            <v>不要</v>
          </cell>
          <cell r="AQ307" t="str">
            <v>・延長理由書受領済み。（METI吉川様にも確認済）</v>
          </cell>
          <cell r="AR307" t="str">
            <v/>
          </cell>
          <cell r="AS307" t="str">
            <v/>
          </cell>
          <cell r="AT307">
            <v>41155</v>
          </cell>
          <cell r="AU307">
            <v>41156</v>
          </cell>
          <cell r="AV307">
            <v>41159</v>
          </cell>
          <cell r="AW307" t="str">
            <v/>
          </cell>
          <cell r="AX307" t="str">
            <v/>
          </cell>
          <cell r="AY307" t="str">
            <v>兵庫県</v>
          </cell>
          <cell r="AZ307" t="str">
            <v>尼崎市</v>
          </cell>
          <cell r="BA307" t="str">
            <v>東浜町1番地</v>
          </cell>
          <cell r="BC307" t="str">
            <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兵庫県尼崎市東浜町1番地</v>
          </cell>
          <cell r="ET307" t="str">
            <v/>
          </cell>
          <cell r="EU307" t="str">
            <v/>
          </cell>
          <cell r="EV307" t="str">
            <v/>
          </cell>
          <cell r="EW307" t="str">
            <v/>
          </cell>
          <cell r="EX307" t="str">
            <v/>
          </cell>
          <cell r="EY307" t="str">
            <v>兵庫県尼崎市東浜町1番地</v>
          </cell>
          <cell r="EZ307" t="str">
            <v>なし</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6.その他</v>
          </cell>
          <cell r="I308" t="str">
            <v>その他</v>
          </cell>
          <cell r="J308" t="str">
            <v>中小企業</v>
          </cell>
          <cell r="K308" t="str">
            <v>中田</v>
          </cell>
          <cell r="L308" t="str">
            <v>宮田</v>
          </cell>
          <cell r="M308" t="str">
            <v>紙業課</v>
          </cell>
          <cell r="N308" t="str">
            <v>近畿</v>
          </cell>
          <cell r="O308" t="str">
            <v>兵庫パルプ工業株式会社</v>
          </cell>
          <cell r="P308" t="str">
            <v>施設部工務課</v>
          </cell>
          <cell r="Q308" t="str">
            <v/>
          </cell>
          <cell r="R308" t="str">
            <v>大嶋　弘之</v>
          </cell>
          <cell r="S308" t="str">
            <v>0795-77-1081</v>
          </cell>
          <cell r="T308" t="str">
            <v>h.ooshima@hyogopulp.co.jp</v>
          </cell>
          <cell r="U308">
            <v>6693157</v>
          </cell>
          <cell r="V308" t="str">
            <v>兵庫県丹波市山南町谷川858番地</v>
          </cell>
          <cell r="W308" t="str">
            <v>代表取締役社長</v>
          </cell>
          <cell r="X308" t="str">
            <v>井川　雄治</v>
          </cell>
          <cell r="Y308">
            <v>41153</v>
          </cell>
          <cell r="Z308">
            <v>41882</v>
          </cell>
          <cell r="AA308" t="str">
            <v>○</v>
          </cell>
          <cell r="AC308">
            <v>6950000000</v>
          </cell>
          <cell r="AD308">
            <v>0.33333333333333331</v>
          </cell>
          <cell r="AE308">
            <v>2316666666</v>
          </cell>
          <cell r="AF308" t="str">
            <v/>
          </cell>
          <cell r="AG308" t="str">
            <v/>
          </cell>
          <cell r="AH308" t="str">
            <v/>
          </cell>
          <cell r="AI308" t="str">
            <v/>
          </cell>
          <cell r="AJ308" t="str">
            <v/>
          </cell>
          <cell r="AK308">
            <v>0.33333333333333331</v>
          </cell>
          <cell r="AL308" t="str">
            <v/>
          </cell>
          <cell r="AM308" t="str">
            <v/>
          </cell>
          <cell r="AN308" t="str">
            <v/>
          </cell>
          <cell r="AO308" t="str">
            <v/>
          </cell>
          <cell r="AP308" t="str">
            <v/>
          </cell>
          <cell r="AQ308" t="str">
            <v>・9/25融資の交渉を詰め切れていないため、申請書の提出が遅れるとの連絡あり。
・10/11　11月頃に交付申請書を提出する見込み</v>
          </cell>
          <cell r="AR308" t="str">
            <v/>
          </cell>
          <cell r="AS308" t="str">
            <v/>
          </cell>
          <cell r="AT308" t="str">
            <v/>
          </cell>
          <cell r="AU308" t="str">
            <v/>
          </cell>
          <cell r="AV308" t="str">
            <v/>
          </cell>
          <cell r="AW308" t="str">
            <v/>
          </cell>
          <cell r="AX308" t="str">
            <v/>
          </cell>
          <cell r="AY308" t="str">
            <v>兵庫県</v>
          </cell>
          <cell r="AZ308" t="str">
            <v>丹波市</v>
          </cell>
          <cell r="BA308" t="str">
            <v>山南町谷川858番地</v>
          </cell>
          <cell r="BC308" t="str">
            <v/>
          </cell>
          <cell r="BQ308" t="str">
            <v/>
          </cell>
          <cell r="BR308" t="str">
            <v/>
          </cell>
          <cell r="BS308" t="str">
            <v/>
          </cell>
          <cell r="BT308" t="str">
            <v/>
          </cell>
          <cell r="BU308" t="str">
            <v/>
          </cell>
          <cell r="BV308" t="str">
            <v/>
          </cell>
          <cell r="BW308" t="str">
            <v/>
          </cell>
          <cell r="BX308" t="str">
            <v/>
          </cell>
          <cell r="BY308" t="str">
            <v/>
          </cell>
          <cell r="BZ308" t="str">
            <v/>
          </cell>
          <cell r="CA308" t="str">
            <v/>
          </cell>
          <cell r="CB308" t="str">
            <v/>
          </cell>
          <cell r="CC308" t="str">
            <v/>
          </cell>
          <cell r="CD308" t="str">
            <v/>
          </cell>
          <cell r="CE308" t="str">
            <v/>
          </cell>
          <cell r="CF308" t="str">
            <v/>
          </cell>
          <cell r="CG308" t="str">
            <v/>
          </cell>
          <cell r="CH308" t="str">
            <v/>
          </cell>
          <cell r="CI308" t="str">
            <v/>
          </cell>
          <cell r="CJ308" t="str">
            <v/>
          </cell>
          <cell r="CK308" t="str">
            <v/>
          </cell>
          <cell r="CL308" t="str">
            <v/>
          </cell>
          <cell r="CM308" t="str">
            <v/>
          </cell>
          <cell r="CN308" t="str">
            <v/>
          </cell>
          <cell r="CO308" t="str">
            <v/>
          </cell>
          <cell r="CP308" t="str">
            <v/>
          </cell>
          <cell r="CQ308" t="str">
            <v/>
          </cell>
          <cell r="CR308" t="str">
            <v/>
          </cell>
          <cell r="CS308" t="str">
            <v/>
          </cell>
          <cell r="CT308" t="str">
            <v/>
          </cell>
          <cell r="CU308" t="str">
            <v/>
          </cell>
          <cell r="CV308" t="str">
            <v/>
          </cell>
          <cell r="CW308" t="str">
            <v/>
          </cell>
          <cell r="CX308" t="str">
            <v/>
          </cell>
          <cell r="CY308" t="str">
            <v/>
          </cell>
          <cell r="CZ308" t="str">
            <v/>
          </cell>
          <cell r="DA308" t="str">
            <v/>
          </cell>
          <cell r="DB308" t="str">
            <v/>
          </cell>
          <cell r="DC308" t="str">
            <v/>
          </cell>
          <cell r="DD308" t="str">
            <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兵庫県丹波市山南町谷川858番地</v>
          </cell>
          <cell r="ET308" t="str">
            <v/>
          </cell>
          <cell r="EU308" t="str">
            <v/>
          </cell>
          <cell r="EV308" t="str">
            <v/>
          </cell>
          <cell r="EW308" t="str">
            <v/>
          </cell>
          <cell r="EX308" t="str">
            <v/>
          </cell>
          <cell r="EY308" t="str">
            <v>兵庫県丹波市山南町谷川858番地</v>
          </cell>
          <cell r="EZ308" t="str">
            <v>なし</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6.その他</v>
          </cell>
          <cell r="I309" t="str">
            <v>その他</v>
          </cell>
          <cell r="J309" t="str">
            <v>中小企業</v>
          </cell>
          <cell r="K309" t="str">
            <v>中田</v>
          </cell>
          <cell r="L309" t="str">
            <v>宮田</v>
          </cell>
          <cell r="M309" t="str">
            <v>参事官室</v>
          </cell>
          <cell r="N309" t="str">
            <v>近畿</v>
          </cell>
          <cell r="O309" t="str">
            <v>上田ブレーキ株式会社</v>
          </cell>
          <cell r="P309" t="str">
            <v/>
          </cell>
          <cell r="Q309" t="str">
            <v>常務取締役</v>
          </cell>
          <cell r="R309" t="str">
            <v>宮地　豊</v>
          </cell>
          <cell r="S309" t="str">
            <v>06-6921-2971</v>
          </cell>
          <cell r="T309" t="str">
            <v>miyachi_qad@uedabrake.co.jp</v>
          </cell>
          <cell r="U309">
            <v>5340016</v>
          </cell>
          <cell r="V309" t="str">
            <v>大阪府大阪市都島区友渕町2丁目10番19号</v>
          </cell>
          <cell r="W309" t="str">
            <v>代表取締役社長</v>
          </cell>
          <cell r="X309" t="str">
            <v>上田　博之</v>
          </cell>
          <cell r="Y309">
            <v>41122</v>
          </cell>
          <cell r="Z309">
            <v>41729</v>
          </cell>
          <cell r="AA309" t="str">
            <v/>
          </cell>
          <cell r="AC309">
            <v>114180000</v>
          </cell>
          <cell r="AD309">
            <v>0.4</v>
          </cell>
          <cell r="AE309">
            <v>45672000</v>
          </cell>
          <cell r="AF309" t="str">
            <v/>
          </cell>
          <cell r="AG309" t="str">
            <v/>
          </cell>
          <cell r="AH309" t="str">
            <v/>
          </cell>
          <cell r="AI309" t="str">
            <v/>
          </cell>
          <cell r="AJ309" t="str">
            <v/>
          </cell>
          <cell r="AK309">
            <v>0.4</v>
          </cell>
          <cell r="AL309" t="str">
            <v/>
          </cell>
          <cell r="AM309" t="str">
            <v/>
          </cell>
          <cell r="AN309">
            <v>41173</v>
          </cell>
          <cell r="AO309">
            <v>41183</v>
          </cell>
          <cell r="AP309" t="str">
            <v/>
          </cell>
          <cell r="AQ309" t="str">
            <v>・「下屋工事改修設計費」「建屋出入口改修設計費」は補助対象外</v>
          </cell>
          <cell r="AR309" t="str">
            <v/>
          </cell>
          <cell r="AS309" t="str">
            <v/>
          </cell>
          <cell r="AT309" t="str">
            <v/>
          </cell>
          <cell r="AU309" t="str">
            <v/>
          </cell>
          <cell r="AV309" t="str">
            <v/>
          </cell>
          <cell r="AW309" t="str">
            <v/>
          </cell>
          <cell r="AX309" t="str">
            <v/>
          </cell>
          <cell r="AY309" t="str">
            <v>大阪府</v>
          </cell>
          <cell r="AZ309" t="str">
            <v>大阪市都島区</v>
          </cell>
          <cell r="BA309" t="str">
            <v>友渕町2丁目10番19号</v>
          </cell>
          <cell r="BC309" t="str">
            <v/>
          </cell>
          <cell r="BQ309" t="str">
            <v/>
          </cell>
          <cell r="BR309" t="str">
            <v/>
          </cell>
          <cell r="BS309" t="str">
            <v/>
          </cell>
          <cell r="BT309" t="str">
            <v/>
          </cell>
          <cell r="BU309" t="str">
            <v/>
          </cell>
          <cell r="BV309" t="str">
            <v/>
          </cell>
          <cell r="BW309" t="str">
            <v/>
          </cell>
          <cell r="BX309" t="str">
            <v/>
          </cell>
          <cell r="BY309" t="str">
            <v/>
          </cell>
          <cell r="BZ309" t="str">
            <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大阪府大阪市都島区友渕町2丁目10番19号</v>
          </cell>
          <cell r="ET309" t="str">
            <v/>
          </cell>
          <cell r="EU309" t="str">
            <v/>
          </cell>
          <cell r="EV309" t="str">
            <v/>
          </cell>
          <cell r="EW309" t="str">
            <v/>
          </cell>
          <cell r="EX309" t="str">
            <v/>
          </cell>
          <cell r="EY309" t="str">
            <v>大阪府大阪市都島区友渕町2丁目10番19号</v>
          </cell>
          <cell r="EZ309" t="str">
            <v>なし</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6.その他</v>
          </cell>
          <cell r="I310" t="str">
            <v>建設機械等の部品</v>
          </cell>
          <cell r="J310" t="str">
            <v>中小企業</v>
          </cell>
          <cell r="K310" t="str">
            <v>中田</v>
          </cell>
          <cell r="L310" t="str">
            <v>梶野</v>
          </cell>
          <cell r="M310" t="str">
            <v>産機課</v>
          </cell>
          <cell r="N310" t="str">
            <v>中部</v>
          </cell>
          <cell r="O310" t="str">
            <v>株式会社佐藤製作所</v>
          </cell>
          <cell r="P310" t="str">
            <v/>
          </cell>
          <cell r="Q310" t="str">
            <v>代表取締役副社長</v>
          </cell>
          <cell r="R310" t="str">
            <v>佐藤　敦</v>
          </cell>
          <cell r="S310" t="str">
            <v>0594-22-1829</v>
          </cell>
          <cell r="T310" t="str">
            <v>a-sato@satoss.jp</v>
          </cell>
          <cell r="U310">
            <v>5110811</v>
          </cell>
          <cell r="V310" t="str">
            <v>三重県桑名市修徳町509</v>
          </cell>
          <cell r="W310" t="str">
            <v>代表取締役社長</v>
          </cell>
          <cell r="X310" t="str">
            <v>佐藤　栄</v>
          </cell>
          <cell r="Y310" t="str">
            <v>交付決定日以降</v>
          </cell>
          <cell r="Z310">
            <v>41729</v>
          </cell>
          <cell r="AA310" t="str">
            <v/>
          </cell>
          <cell r="AC310">
            <v>2063029578</v>
          </cell>
          <cell r="AD310">
            <v>0.33333333333333331</v>
          </cell>
          <cell r="AE310">
            <v>687676526</v>
          </cell>
          <cell r="AF310" t="str">
            <v>交付決定日</v>
          </cell>
          <cell r="AG310">
            <v>41729</v>
          </cell>
          <cell r="AH310" t="str">
            <v/>
          </cell>
          <cell r="AI310">
            <v>2063029578</v>
          </cell>
          <cell r="AJ310">
            <v>2063029578</v>
          </cell>
          <cell r="AK310">
            <v>0.33333333333333331</v>
          </cell>
          <cell r="AL310">
            <v>687676523</v>
          </cell>
          <cell r="AM310">
            <v>41114</v>
          </cell>
          <cell r="AN310" t="str">
            <v/>
          </cell>
          <cell r="AO310" t="str">
            <v/>
          </cell>
          <cell r="AP310" t="str">
            <v/>
          </cell>
          <cell r="AQ310" t="str">
            <v/>
          </cell>
          <cell r="AR310" t="str">
            <v/>
          </cell>
          <cell r="AS310" t="str">
            <v/>
          </cell>
          <cell r="AT310">
            <v>41127</v>
          </cell>
          <cell r="AU310">
            <v>41127</v>
          </cell>
          <cell r="AV310">
            <v>41128</v>
          </cell>
          <cell r="AW310" t="str">
            <v/>
          </cell>
          <cell r="AX310" t="str">
            <v/>
          </cell>
          <cell r="AY310" t="str">
            <v>三重県</v>
          </cell>
          <cell r="AZ310" t="str">
            <v>桑名市</v>
          </cell>
          <cell r="BA310" t="str">
            <v>修徳町509</v>
          </cell>
          <cell r="BB310" t="str">
            <v>三重県</v>
          </cell>
          <cell r="BC310" t="str">
            <v>桑名市</v>
          </cell>
          <cell r="BD310" t="str">
            <v xml:space="preserve">多度町香取字高割493-1 </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三重県桑名市修徳町509</v>
          </cell>
          <cell r="ET310" t="str">
            <v xml:space="preserve">三重県桑名市多度町香取字高割493-1 </v>
          </cell>
          <cell r="EU310" t="str">
            <v/>
          </cell>
          <cell r="EV310" t="str">
            <v/>
          </cell>
          <cell r="EW310" t="str">
            <v/>
          </cell>
          <cell r="EX310" t="str">
            <v/>
          </cell>
          <cell r="EY310" t="str">
            <v xml:space="preserve">三重県桑名市修徳町509
三重県桑名市多度町香取字高割493-1 </v>
          </cell>
          <cell r="EZ310" t="str">
            <v>なし</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5.機能性化学品</v>
          </cell>
          <cell r="I311" t="str">
            <v>農薬及び医薬品の中間体・原体</v>
          </cell>
          <cell r="J311" t="str">
            <v>中小企業</v>
          </cell>
          <cell r="K311" t="str">
            <v>宮田</v>
          </cell>
          <cell r="L311" t="str">
            <v>秋葉</v>
          </cell>
          <cell r="M311" t="str">
            <v>化学課</v>
          </cell>
          <cell r="N311" t="str">
            <v>関東</v>
          </cell>
          <cell r="O311" t="str">
            <v>アグロ カネショウ 株式会社</v>
          </cell>
          <cell r="P311" t="str">
            <v/>
          </cell>
          <cell r="Q311" t="str">
            <v>取締役社長室長</v>
          </cell>
          <cell r="R311" t="str">
            <v>塩田　暢毅</v>
          </cell>
          <cell r="S311" t="str">
            <v>03-5570-4711</v>
          </cell>
          <cell r="T311" t="str">
            <v>shiota@agrokanesho.co.jp</v>
          </cell>
          <cell r="U311">
            <v>1070052</v>
          </cell>
          <cell r="V311" t="str">
            <v>東京都港区赤坂4-2-19　赤坂シャスタ・イースト7F</v>
          </cell>
          <cell r="W311" t="str">
            <v>代表取締役社長</v>
          </cell>
          <cell r="X311" t="str">
            <v>櫛引　博敬</v>
          </cell>
          <cell r="Y311">
            <v>41122</v>
          </cell>
          <cell r="Z311">
            <v>41333</v>
          </cell>
          <cell r="AA311" t="str">
            <v/>
          </cell>
          <cell r="AC311">
            <v>616000000</v>
          </cell>
          <cell r="AD311">
            <v>0.33333333333333331</v>
          </cell>
          <cell r="AE311">
            <v>205333333</v>
          </cell>
          <cell r="AF311">
            <v>41197</v>
          </cell>
          <cell r="AG311">
            <v>41424</v>
          </cell>
          <cell r="AH311" t="str">
            <v/>
          </cell>
          <cell r="AI311">
            <v>1313788200</v>
          </cell>
          <cell r="AJ311">
            <v>553788200</v>
          </cell>
          <cell r="AK311">
            <v>0.33333333333333331</v>
          </cell>
          <cell r="AL311">
            <v>184596066</v>
          </cell>
          <cell r="AM311">
            <v>41167</v>
          </cell>
          <cell r="AN311">
            <v>41179</v>
          </cell>
          <cell r="AO311" t="str">
            <v/>
          </cell>
          <cell r="AP311" t="str">
            <v>不要</v>
          </cell>
          <cell r="AQ311"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R311" t="str">
            <v/>
          </cell>
          <cell r="AS311" t="str">
            <v/>
          </cell>
          <cell r="AT311" t="str">
            <v/>
          </cell>
          <cell r="AU311">
            <v>41211</v>
          </cell>
          <cell r="AV311" t="str">
            <v/>
          </cell>
          <cell r="AW311" t="str">
            <v/>
          </cell>
          <cell r="AX311" t="str">
            <v/>
          </cell>
          <cell r="AY311" t="str">
            <v>茨城県</v>
          </cell>
          <cell r="AZ311" t="str">
            <v>結城市</v>
          </cell>
          <cell r="BA311" t="str">
            <v>結城9511番4号</v>
          </cell>
          <cell r="BC311" t="str">
            <v/>
          </cell>
          <cell r="BQ311" t="str">
            <v/>
          </cell>
          <cell r="BR311" t="str">
            <v/>
          </cell>
          <cell r="BS311" t="str">
            <v/>
          </cell>
          <cell r="BT311" t="str">
            <v/>
          </cell>
          <cell r="BU311" t="str">
            <v/>
          </cell>
          <cell r="BV311" t="str">
            <v/>
          </cell>
          <cell r="BW311" t="str">
            <v/>
          </cell>
          <cell r="BX311" t="str">
            <v/>
          </cell>
          <cell r="BY311" t="str">
            <v/>
          </cell>
          <cell r="BZ311" t="str">
            <v/>
          </cell>
          <cell r="CA311" t="str">
            <v/>
          </cell>
          <cell r="CB311" t="str">
            <v/>
          </cell>
          <cell r="CC311" t="str">
            <v/>
          </cell>
          <cell r="CD311" t="str">
            <v/>
          </cell>
          <cell r="CE311" t="str">
            <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t="str">
            <v/>
          </cell>
          <cell r="CV311" t="str">
            <v/>
          </cell>
          <cell r="CW311" t="str">
            <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茨城県結城市結城9511番4号</v>
          </cell>
          <cell r="ET311" t="str">
            <v/>
          </cell>
          <cell r="EU311" t="str">
            <v/>
          </cell>
          <cell r="EV311" t="str">
            <v/>
          </cell>
          <cell r="EW311" t="str">
            <v/>
          </cell>
          <cell r="EX311" t="str">
            <v/>
          </cell>
          <cell r="EY311" t="str">
            <v>茨城県結城市結城9511番4号</v>
          </cell>
          <cell r="EZ311" t="str">
            <v>なし</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4.金属加工製品</v>
          </cell>
          <cell r="I312" t="str">
            <v>その他の金属製品</v>
          </cell>
          <cell r="J312" t="str">
            <v>大企業</v>
          </cell>
          <cell r="K312" t="str">
            <v>中間</v>
          </cell>
          <cell r="L312" t="str">
            <v>宮田</v>
          </cell>
          <cell r="M312" t="str">
            <v>非鉄課</v>
          </cell>
          <cell r="N312" t="str">
            <v>中部</v>
          </cell>
          <cell r="O312" t="str">
            <v>大同メタル工業　　株式会社</v>
          </cell>
          <cell r="P312" t="str">
            <v>第３カンパニー</v>
          </cell>
          <cell r="Q312" t="str">
            <v>バイスプレジデント　　</v>
          </cell>
          <cell r="R312" t="str">
            <v>仁歩　信吾</v>
          </cell>
          <cell r="S312" t="str">
            <v xml:space="preserve">（0568）61－4920 </v>
          </cell>
          <cell r="T312" t="str">
            <v>ninbu@daidometal.com</v>
          </cell>
          <cell r="U312">
            <v>4600008</v>
          </cell>
          <cell r="V312" t="str">
            <v>愛知県名古屋市中区栄二丁目3番1号　名古屋広小路ビルヂング13階</v>
          </cell>
          <cell r="W312" t="str">
            <v>代表取締役社長兼最高執行責任者</v>
          </cell>
          <cell r="X312" t="str">
            <v>樫山　恒太郎</v>
          </cell>
          <cell r="Y312">
            <v>41211</v>
          </cell>
          <cell r="Z312">
            <v>41729</v>
          </cell>
          <cell r="AA312" t="str">
            <v/>
          </cell>
          <cell r="AC312">
            <v>460000000</v>
          </cell>
          <cell r="AD312">
            <v>0.16666666666666666</v>
          </cell>
          <cell r="AE312">
            <v>76666666</v>
          </cell>
          <cell r="AF312" t="str">
            <v/>
          </cell>
          <cell r="AG312" t="str">
            <v/>
          </cell>
          <cell r="AH312" t="str">
            <v/>
          </cell>
          <cell r="AI312" t="str">
            <v/>
          </cell>
          <cell r="AJ312" t="str">
            <v/>
          </cell>
          <cell r="AK312">
            <v>0.16666666666666666</v>
          </cell>
          <cell r="AL312" t="str">
            <v/>
          </cell>
          <cell r="AM312" t="str">
            <v/>
          </cell>
          <cell r="AN312">
            <v>41179</v>
          </cell>
          <cell r="AO312" t="str">
            <v/>
          </cell>
          <cell r="AP312" t="str">
            <v/>
          </cell>
          <cell r="AQ312" t="str">
            <v/>
          </cell>
          <cell r="AR312" t="str">
            <v/>
          </cell>
          <cell r="AS312" t="str">
            <v/>
          </cell>
          <cell r="AT312" t="str">
            <v/>
          </cell>
          <cell r="AU312" t="str">
            <v/>
          </cell>
          <cell r="AV312" t="str">
            <v/>
          </cell>
          <cell r="AW312" t="str">
            <v/>
          </cell>
          <cell r="AX312" t="str">
            <v/>
          </cell>
          <cell r="AY312" t="str">
            <v>愛知県</v>
          </cell>
          <cell r="AZ312" t="str">
            <v>犬山市</v>
          </cell>
          <cell r="BA312" t="str">
            <v>大原前原天道新田　</v>
          </cell>
          <cell r="BC312" t="str">
            <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愛知県犬山市大原前原天道新田　</v>
          </cell>
          <cell r="ET312" t="str">
            <v/>
          </cell>
          <cell r="EU312" t="str">
            <v/>
          </cell>
          <cell r="EV312" t="str">
            <v/>
          </cell>
          <cell r="EW312" t="str">
            <v/>
          </cell>
          <cell r="EX312" t="str">
            <v/>
          </cell>
          <cell r="EY312" t="str">
            <v>愛知県犬山市大原前原天道新田　</v>
          </cell>
          <cell r="EZ312" t="str">
            <v>なし</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5.機能性化学品</v>
          </cell>
          <cell r="I313" t="str">
            <v>その他の機能性化学品</v>
          </cell>
          <cell r="J313" t="str">
            <v>中小企業</v>
          </cell>
          <cell r="K313" t="str">
            <v>高本</v>
          </cell>
          <cell r="L313" t="str">
            <v>中間</v>
          </cell>
          <cell r="M313" t="str">
            <v>化学課</v>
          </cell>
          <cell r="N313" t="str">
            <v>近畿</v>
          </cell>
          <cell r="O313" t="str">
            <v>和興建設株式会社</v>
          </cell>
          <cell r="P313" t="str">
            <v/>
          </cell>
          <cell r="Q313" t="str">
            <v>会長</v>
          </cell>
          <cell r="R313" t="str">
            <v>山本　幸一</v>
          </cell>
          <cell r="S313" t="str">
            <v>0738-63-3824</v>
          </cell>
          <cell r="T313" t="str">
            <v>info@ecofarm-wakayama.com</v>
          </cell>
          <cell r="U313">
            <v>6491521</v>
          </cell>
          <cell r="V313" t="str">
            <v>和歌山県日高郡印南町美里52番地</v>
          </cell>
          <cell r="W313" t="str">
            <v>代表取締役</v>
          </cell>
          <cell r="X313" t="str">
            <v>山本　雅弘</v>
          </cell>
          <cell r="Y313">
            <v>41153</v>
          </cell>
          <cell r="Z313">
            <v>41364</v>
          </cell>
          <cell r="AA313" t="str">
            <v/>
          </cell>
          <cell r="AC313">
            <v>228000000</v>
          </cell>
          <cell r="AD313">
            <v>0.4</v>
          </cell>
          <cell r="AE313">
            <v>91200000</v>
          </cell>
          <cell r="AF313">
            <v>41183</v>
          </cell>
          <cell r="AG313">
            <v>41364</v>
          </cell>
          <cell r="AH313" t="str">
            <v/>
          </cell>
          <cell r="AI313">
            <v>228000000</v>
          </cell>
          <cell r="AJ313">
            <v>228000000</v>
          </cell>
          <cell r="AK313">
            <v>0.4</v>
          </cell>
          <cell r="AL313">
            <v>91200000</v>
          </cell>
          <cell r="AM313">
            <v>41177</v>
          </cell>
          <cell r="AN313">
            <v>41177</v>
          </cell>
          <cell r="AO313">
            <v>41183</v>
          </cell>
          <cell r="AP313" t="str">
            <v>要</v>
          </cell>
          <cell r="AQ313" t="str">
            <v/>
          </cell>
          <cell r="AR313" t="str">
            <v>高本</v>
          </cell>
          <cell r="AS313" t="str">
            <v>中間</v>
          </cell>
          <cell r="AT313">
            <v>41200</v>
          </cell>
          <cell r="AU313">
            <v>41185</v>
          </cell>
          <cell r="AV313">
            <v>41204</v>
          </cell>
          <cell r="AW313" t="str">
            <v/>
          </cell>
          <cell r="AX313" t="str">
            <v/>
          </cell>
          <cell r="AY313" t="str">
            <v>和歌山県</v>
          </cell>
          <cell r="AZ313" t="str">
            <v>日高郡印南町</v>
          </cell>
          <cell r="BA313" t="str">
            <v>美里52番地</v>
          </cell>
          <cell r="BC313" t="str">
            <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和歌山県日高郡印南町美里52番地</v>
          </cell>
          <cell r="ET313" t="str">
            <v/>
          </cell>
          <cell r="EU313" t="str">
            <v/>
          </cell>
          <cell r="EV313" t="str">
            <v/>
          </cell>
          <cell r="EW313" t="str">
            <v/>
          </cell>
          <cell r="EX313" t="str">
            <v/>
          </cell>
          <cell r="EY313" t="str">
            <v>和歌山県日高郡印南町美里52番地</v>
          </cell>
          <cell r="EZ313" t="str">
            <v>なし</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2.自動車の中核部品又はその材料</v>
          </cell>
          <cell r="I314" t="str">
            <v>駆動系部品又はその材料</v>
          </cell>
          <cell r="J314" t="str">
            <v>中小企業</v>
          </cell>
          <cell r="K314" t="str">
            <v>中田</v>
          </cell>
          <cell r="L314" t="str">
            <v>梶野</v>
          </cell>
          <cell r="M314" t="str">
            <v>素形材室</v>
          </cell>
          <cell r="N314" t="str">
            <v/>
          </cell>
          <cell r="O314" t="str">
            <v>協和工業株式会社</v>
          </cell>
          <cell r="P314" t="str">
            <v>管理グループ</v>
          </cell>
          <cell r="Q314" t="str">
            <v>マネージャー</v>
          </cell>
          <cell r="R314" t="str">
            <v>久野　敬次</v>
          </cell>
          <cell r="S314" t="str">
            <v>0562-47-1241</v>
          </cell>
          <cell r="T314" t="str">
            <v>t-kuno@kyowa-uj.co.jp</v>
          </cell>
          <cell r="U314">
            <v>4740011</v>
          </cell>
          <cell r="V314" t="str">
            <v>愛知県大府市横根町坊主山1-31</v>
          </cell>
          <cell r="W314" t="str">
            <v>代表取締役社長</v>
          </cell>
          <cell r="X314" t="str">
            <v>鬼頭　佑治</v>
          </cell>
          <cell r="Y314">
            <v>41122</v>
          </cell>
          <cell r="Z314">
            <v>41362</v>
          </cell>
          <cell r="AA314" t="str">
            <v/>
          </cell>
          <cell r="AC314">
            <v>60000000</v>
          </cell>
          <cell r="AD314">
            <v>0.33333333333333331</v>
          </cell>
          <cell r="AE314">
            <v>20000000</v>
          </cell>
          <cell r="AF314" t="str">
            <v/>
          </cell>
          <cell r="AG314" t="str">
            <v/>
          </cell>
          <cell r="AH314" t="str">
            <v/>
          </cell>
          <cell r="AI314" t="str">
            <v/>
          </cell>
          <cell r="AJ314" t="str">
            <v/>
          </cell>
          <cell r="AK314">
            <v>0.33333333333333331</v>
          </cell>
          <cell r="AL314" t="str">
            <v/>
          </cell>
          <cell r="AM314" t="str">
            <v/>
          </cell>
          <cell r="AN314">
            <v>41169</v>
          </cell>
          <cell r="AO314">
            <v>41169</v>
          </cell>
          <cell r="AP314" t="str">
            <v/>
          </cell>
          <cell r="AQ314" t="str">
            <v>設備費減額。METI承認済み</v>
          </cell>
          <cell r="AR314" t="str">
            <v/>
          </cell>
          <cell r="AS314" t="str">
            <v>梶野</v>
          </cell>
          <cell r="AT314" t="str">
            <v/>
          </cell>
          <cell r="AU314">
            <v>41187</v>
          </cell>
          <cell r="AV314" t="str">
            <v/>
          </cell>
          <cell r="AW314" t="str">
            <v/>
          </cell>
          <cell r="AX314" t="str">
            <v/>
          </cell>
          <cell r="AY314" t="str">
            <v>愛知県</v>
          </cell>
          <cell r="AZ314" t="str">
            <v>大府市</v>
          </cell>
          <cell r="BA314" t="str">
            <v>横根町坊主山1-31</v>
          </cell>
          <cell r="BB314" t="str">
            <v>滋賀県</v>
          </cell>
          <cell r="BC314" t="str">
            <v>長浜市</v>
          </cell>
          <cell r="BD314" t="str">
            <v>東上坂町367－2</v>
          </cell>
          <cell r="BQ314" t="str">
            <v/>
          </cell>
          <cell r="BR314" t="str">
            <v/>
          </cell>
          <cell r="BS314" t="str">
            <v/>
          </cell>
          <cell r="BT314" t="str">
            <v/>
          </cell>
          <cell r="BU314" t="str">
            <v/>
          </cell>
          <cell r="BV314" t="str">
            <v/>
          </cell>
          <cell r="BW314" t="str">
            <v/>
          </cell>
          <cell r="BX314" t="str">
            <v/>
          </cell>
          <cell r="BY314" t="str">
            <v/>
          </cell>
          <cell r="BZ314" t="str">
            <v/>
          </cell>
          <cell r="CA314" t="str">
            <v/>
          </cell>
          <cell r="CB314" t="str">
            <v/>
          </cell>
          <cell r="CC314" t="str">
            <v/>
          </cell>
          <cell r="CD314" t="str">
            <v/>
          </cell>
          <cell r="CE314" t="str">
            <v/>
          </cell>
          <cell r="CF314" t="str">
            <v/>
          </cell>
          <cell r="CG314" t="str">
            <v/>
          </cell>
          <cell r="CH314" t="str">
            <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愛知県大府市横根町坊主山1-31</v>
          </cell>
          <cell r="ET314" t="str">
            <v>滋賀県長浜市東上坂町367－2</v>
          </cell>
          <cell r="EU314" t="str">
            <v/>
          </cell>
          <cell r="EV314" t="str">
            <v/>
          </cell>
          <cell r="EW314" t="str">
            <v/>
          </cell>
          <cell r="EX314" t="str">
            <v/>
          </cell>
          <cell r="EY314" t="str">
            <v>愛知県大府市横根町坊主山1-31
滋賀県長浜市東上坂町367－2</v>
          </cell>
          <cell r="EZ314" t="str">
            <v>なし</v>
          </cell>
        </row>
        <row r="315">
          <cell r="A315" t="str">
            <v>A10390</v>
          </cell>
          <cell r="B315" t="str">
            <v>A1039</v>
          </cell>
          <cell r="C315">
            <v>0</v>
          </cell>
          <cell r="D315" t="str">
            <v>A</v>
          </cell>
          <cell r="E315" t="str">
            <v>二次</v>
          </cell>
          <cell r="F315" t="str">
            <v>三協立山アルミ株式会社</v>
          </cell>
          <cell r="G315" t="str">
            <v>高断熱性能アルミサッシ製品の材料供給体制強化</v>
          </cell>
          <cell r="H315" t="str">
            <v>6.その他</v>
          </cell>
          <cell r="I315" t="str">
            <v>その他</v>
          </cell>
          <cell r="J315" t="str">
            <v>大企業</v>
          </cell>
          <cell r="K315" t="str">
            <v>高本</v>
          </cell>
          <cell r="L315" t="str">
            <v>中田</v>
          </cell>
          <cell r="M315" t="str">
            <v>非鉄課</v>
          </cell>
          <cell r="N315" t="str">
            <v>中部</v>
          </cell>
          <cell r="O315" t="str">
            <v>三協立山株式会社</v>
          </cell>
          <cell r="P315" t="str">
            <v>生産管理統括部</v>
          </cell>
          <cell r="Q315" t="str">
            <v>生産企画課長</v>
          </cell>
          <cell r="R315" t="str">
            <v>細橋　俊彦</v>
          </cell>
          <cell r="S315" t="str">
            <v>0766-20-3926</v>
          </cell>
          <cell r="T315" t="str">
            <v>thosohashi@sthdg.co.jp</v>
          </cell>
          <cell r="U315">
            <v>9338610</v>
          </cell>
          <cell r="V315" t="str">
            <v>富山県高岡市早川70番地</v>
          </cell>
          <cell r="W315" t="str">
            <v>代表取締役社長</v>
          </cell>
          <cell r="X315" t="str">
            <v>藤木　正和</v>
          </cell>
          <cell r="Y315">
            <v>41272</v>
          </cell>
          <cell r="Z315">
            <v>41288</v>
          </cell>
          <cell r="AA315" t="str">
            <v/>
          </cell>
          <cell r="AC315">
            <v>245150000</v>
          </cell>
          <cell r="AD315">
            <v>0.16666666666666666</v>
          </cell>
          <cell r="AE315">
            <v>40858333</v>
          </cell>
          <cell r="AF315">
            <v>41155</v>
          </cell>
          <cell r="AG315">
            <v>41288</v>
          </cell>
          <cell r="AH315" t="str">
            <v/>
          </cell>
          <cell r="AI315">
            <v>223900000</v>
          </cell>
          <cell r="AJ315">
            <v>223900000</v>
          </cell>
          <cell r="AK315">
            <v>0.16666666666666666</v>
          </cell>
          <cell r="AL315">
            <v>37316665</v>
          </cell>
          <cell r="AM315">
            <v>41142</v>
          </cell>
          <cell r="AN315">
            <v>41135</v>
          </cell>
          <cell r="AO315">
            <v>41148</v>
          </cell>
          <cell r="AP315" t="str">
            <v>不要</v>
          </cell>
          <cell r="AQ315" t="str">
            <v>・「LNGサテライト建設」は補助対象外
・社名変更届受領
【補助対象設備への抵当権の設定】方法等を2012/9/7にお知らせ（高本）</v>
          </cell>
          <cell r="AR315" t="str">
            <v>高本</v>
          </cell>
          <cell r="AS315" t="str">
            <v>中田</v>
          </cell>
          <cell r="AT315">
            <v>41155</v>
          </cell>
          <cell r="AU315">
            <v>41152</v>
          </cell>
          <cell r="AV315">
            <v>41159</v>
          </cell>
          <cell r="AW315" t="str">
            <v/>
          </cell>
          <cell r="AX315" t="str">
            <v/>
          </cell>
          <cell r="AY315" t="str">
            <v>富山県</v>
          </cell>
          <cell r="AZ315" t="str">
            <v>高岡市</v>
          </cell>
          <cell r="BA315" t="str">
            <v>福岡町矢部1</v>
          </cell>
          <cell r="BC315" t="str">
            <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富山県高岡市福岡町矢部1</v>
          </cell>
          <cell r="ET315" t="str">
            <v/>
          </cell>
          <cell r="EU315" t="str">
            <v/>
          </cell>
          <cell r="EV315" t="str">
            <v/>
          </cell>
          <cell r="EW315" t="str">
            <v/>
          </cell>
          <cell r="EX315" t="str">
            <v/>
          </cell>
          <cell r="EY315" t="str">
            <v>富山県高岡市福岡町矢部1</v>
          </cell>
          <cell r="EZ315" t="str">
            <v>なし</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2.自動車の中核部品又はその材料</v>
          </cell>
          <cell r="I316" t="str">
            <v>その他の部品・材料</v>
          </cell>
          <cell r="J316" t="str">
            <v>大企業</v>
          </cell>
          <cell r="K316" t="str">
            <v>梶野</v>
          </cell>
          <cell r="L316" t="str">
            <v>徳重</v>
          </cell>
          <cell r="M316" t="str">
            <v>自動車課</v>
          </cell>
          <cell r="N316" t="str">
            <v>関東</v>
          </cell>
          <cell r="O316" t="str">
            <v>株式会社ケーヒン</v>
          </cell>
          <cell r="P316" t="str">
            <v>生産本部　生産企画部第二課</v>
          </cell>
          <cell r="Q316" t="str">
            <v>課長</v>
          </cell>
          <cell r="R316" t="str">
            <v>松本　繁</v>
          </cell>
          <cell r="S316" t="str">
            <v>0224-63-3926(代表）
080-5734-7115（携帯）</v>
          </cell>
          <cell r="T316" t="str">
            <v>shigeru-matsumoto@keihin-corp.co.jp</v>
          </cell>
          <cell r="U316">
            <v>9811505</v>
          </cell>
          <cell r="V316" t="str">
            <v>宮城県角田市角田字流197-1　宮城オフィス・角田開発センター</v>
          </cell>
          <cell r="W316" t="str">
            <v>代表取締役社長</v>
          </cell>
          <cell r="X316" t="str">
            <v>田内　常夫</v>
          </cell>
          <cell r="Y316">
            <v>41121</v>
          </cell>
          <cell r="Z316">
            <v>41180</v>
          </cell>
          <cell r="AA316" t="str">
            <v/>
          </cell>
          <cell r="AC316">
            <v>80300000</v>
          </cell>
          <cell r="AD316">
            <v>0.16666666666666666</v>
          </cell>
          <cell r="AE316">
            <v>13383333</v>
          </cell>
          <cell r="AF316">
            <v>41131</v>
          </cell>
          <cell r="AG316">
            <v>41180</v>
          </cell>
          <cell r="AH316" t="str">
            <v/>
          </cell>
          <cell r="AI316">
            <v>57549000</v>
          </cell>
          <cell r="AJ316">
            <v>51831000</v>
          </cell>
          <cell r="AK316">
            <v>0.16666666666666666</v>
          </cell>
          <cell r="AL316">
            <v>8638000</v>
          </cell>
          <cell r="AM316" t="str">
            <v/>
          </cell>
          <cell r="AN316">
            <v>41123</v>
          </cell>
          <cell r="AO316">
            <v>41130</v>
          </cell>
          <cell r="AP316" t="str">
            <v>不要</v>
          </cell>
          <cell r="AQ316" t="str">
            <v>・公募時点からの減額についてはMETI確認済</v>
          </cell>
          <cell r="AR316" t="str">
            <v>梶野</v>
          </cell>
          <cell r="AS316" t="str">
            <v>徳重</v>
          </cell>
          <cell r="AT316">
            <v>41138</v>
          </cell>
          <cell r="AU316">
            <v>41131</v>
          </cell>
          <cell r="AV316">
            <v>41152</v>
          </cell>
          <cell r="AW316" t="str">
            <v/>
          </cell>
          <cell r="AX316" t="str">
            <v/>
          </cell>
          <cell r="AY316" t="str">
            <v>埼玉県</v>
          </cell>
          <cell r="AZ316" t="str">
            <v>狭山市</v>
          </cell>
          <cell r="BA316" t="str">
            <v>大字中新田 字平野下 481-1</v>
          </cell>
          <cell r="BC316" t="str">
            <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埼玉県狭山市大字中新田 字平野下 481-1</v>
          </cell>
          <cell r="ET316" t="str">
            <v/>
          </cell>
          <cell r="EU316" t="str">
            <v/>
          </cell>
          <cell r="EV316" t="str">
            <v/>
          </cell>
          <cell r="EW316" t="str">
            <v/>
          </cell>
          <cell r="EX316" t="str">
            <v/>
          </cell>
          <cell r="EY316" t="str">
            <v>埼玉県狭山市大字中新田 字平野下 481-1</v>
          </cell>
          <cell r="EZ316" t="str">
            <v>なし</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2.自動車の中核部品又はその材料</v>
          </cell>
          <cell r="I317" t="str">
            <v>駆動系部品又はその材料</v>
          </cell>
          <cell r="J317" t="str">
            <v>大企業</v>
          </cell>
          <cell r="K317" t="str">
            <v>梶野</v>
          </cell>
          <cell r="L317" t="str">
            <v>徳重</v>
          </cell>
          <cell r="M317" t="str">
            <v>自動車課</v>
          </cell>
          <cell r="N317" t="str">
            <v>東北</v>
          </cell>
          <cell r="O317" t="str">
            <v>日本発条株式会社</v>
          </cell>
          <cell r="P317" t="str">
            <v>経営企画部</v>
          </cell>
          <cell r="Q317" t="str">
            <v>主査</v>
          </cell>
          <cell r="R317" t="str">
            <v>藤岡　雄一</v>
          </cell>
          <cell r="S317" t="str">
            <v>045-786-7512</v>
          </cell>
          <cell r="T317" t="str">
            <v>y.fujioka@nhkspg.co.jp</v>
          </cell>
          <cell r="U317">
            <v>2360004</v>
          </cell>
          <cell r="V317" t="str">
            <v>神奈川県横浜市金沢区福浦3-10</v>
          </cell>
          <cell r="W317" t="str">
            <v>代表取締役社長</v>
          </cell>
          <cell r="X317" t="str">
            <v>玉村　和己</v>
          </cell>
          <cell r="Y317">
            <v>41183</v>
          </cell>
          <cell r="Z317">
            <v>41547</v>
          </cell>
          <cell r="AA317" t="str">
            <v/>
          </cell>
          <cell r="AC317">
            <v>1347160000</v>
          </cell>
          <cell r="AD317">
            <v>0.25</v>
          </cell>
          <cell r="AE317">
            <v>336790000</v>
          </cell>
          <cell r="AF317">
            <v>41183</v>
          </cell>
          <cell r="AG317">
            <v>41333</v>
          </cell>
          <cell r="AH317" t="str">
            <v/>
          </cell>
          <cell r="AI317">
            <v>1390160000</v>
          </cell>
          <cell r="AJ317">
            <v>1347160000</v>
          </cell>
          <cell r="AK317">
            <v>0.25</v>
          </cell>
          <cell r="AL317">
            <v>336790000</v>
          </cell>
          <cell r="AM317">
            <v>41129</v>
          </cell>
          <cell r="AN317">
            <v>41130</v>
          </cell>
          <cell r="AO317">
            <v>41130</v>
          </cell>
          <cell r="AP317" t="str">
            <v>要確認</v>
          </cell>
          <cell r="AQ317" t="str">
            <v>・日本発条→東北日発の生産・販売委託関係の有無を確認中。（それを受けて、収益納付要不要の判断を実施）</v>
          </cell>
          <cell r="AR317" t="str">
            <v/>
          </cell>
          <cell r="AS317" t="str">
            <v>哲</v>
          </cell>
          <cell r="AT317">
            <v>41170</v>
          </cell>
          <cell r="AU317">
            <v>41172</v>
          </cell>
          <cell r="AV317" t="str">
            <v/>
          </cell>
          <cell r="AW317" t="str">
            <v/>
          </cell>
          <cell r="AX317" t="str">
            <v/>
          </cell>
          <cell r="AY317" t="str">
            <v>岩手県</v>
          </cell>
          <cell r="AZ317" t="str">
            <v>北上市</v>
          </cell>
          <cell r="BA317" t="str">
            <v>和賀町藤根18-25-2</v>
          </cell>
          <cell r="BC317" t="str">
            <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岩手県北上市和賀町藤根18-25-2</v>
          </cell>
          <cell r="ET317" t="str">
            <v/>
          </cell>
          <cell r="EU317" t="str">
            <v/>
          </cell>
          <cell r="EV317" t="str">
            <v/>
          </cell>
          <cell r="EW317" t="str">
            <v/>
          </cell>
          <cell r="EX317" t="str">
            <v/>
          </cell>
          <cell r="EY317" t="str">
            <v>岩手県北上市和賀町藤根18-25-2</v>
          </cell>
          <cell r="EZ317" t="str">
            <v>なし</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2.自動車の中核部品又はその材料</v>
          </cell>
          <cell r="I318" t="str">
            <v>駆動系部品又はその材料</v>
          </cell>
          <cell r="J318" t="str">
            <v>大企業</v>
          </cell>
          <cell r="K318" t="str">
            <v>梶野</v>
          </cell>
          <cell r="L318" t="str">
            <v>徳重</v>
          </cell>
          <cell r="M318" t="str">
            <v>自動車課</v>
          </cell>
          <cell r="N318" t="str">
            <v>東北</v>
          </cell>
          <cell r="O318" t="str">
            <v>東北日発株式会社</v>
          </cell>
          <cell r="P318" t="str">
            <v>総務部</v>
          </cell>
          <cell r="Q318" t="str">
            <v>次長</v>
          </cell>
          <cell r="R318" t="str">
            <v>佐藤　賢</v>
          </cell>
          <cell r="S318" t="str">
            <v>0197-73-5221</v>
          </cell>
          <cell r="T318" t="str">
            <v>k.sato@ame.nhkspg.co.jp</v>
          </cell>
          <cell r="U318" t="str">
            <v/>
          </cell>
          <cell r="V318" t="str">
            <v/>
          </cell>
          <cell r="W318" t="str">
            <v>代表取締役社長</v>
          </cell>
          <cell r="X318" t="str">
            <v>片山　仁彦</v>
          </cell>
          <cell r="Y318">
            <v>41183</v>
          </cell>
          <cell r="Z318">
            <v>41547</v>
          </cell>
          <cell r="AA318" t="str">
            <v/>
          </cell>
          <cell r="AC318">
            <v>1347160000</v>
          </cell>
          <cell r="AD318">
            <v>0.25</v>
          </cell>
          <cell r="AE318">
            <v>336790000</v>
          </cell>
          <cell r="AF318">
            <v>41183</v>
          </cell>
          <cell r="AG318">
            <v>41333</v>
          </cell>
          <cell r="AH318" t="str">
            <v/>
          </cell>
          <cell r="AI318">
            <v>1390160000</v>
          </cell>
          <cell r="AJ318">
            <v>1347160000</v>
          </cell>
          <cell r="AK318">
            <v>0.25</v>
          </cell>
          <cell r="AL318">
            <v>336790000</v>
          </cell>
          <cell r="AM318">
            <v>41129</v>
          </cell>
          <cell r="AN318">
            <v>41130</v>
          </cell>
          <cell r="AO318">
            <v>41130</v>
          </cell>
          <cell r="AP318" t="str">
            <v>要確認</v>
          </cell>
          <cell r="AQ318" t="str">
            <v>・日本発条→東北日発の生産・販売委託関係の有無を確認中。（それを受けて、収益納付要不要の判断を実施）</v>
          </cell>
          <cell r="AR318" t="str">
            <v/>
          </cell>
          <cell r="AS318" t="str">
            <v>哲</v>
          </cell>
          <cell r="AT318">
            <v>41170</v>
          </cell>
          <cell r="AU318">
            <v>41172</v>
          </cell>
          <cell r="AV318" t="str">
            <v/>
          </cell>
          <cell r="AW318" t="str">
            <v/>
          </cell>
          <cell r="AX318" t="str">
            <v/>
          </cell>
          <cell r="AY318" t="str">
            <v>岩手県</v>
          </cell>
          <cell r="AZ318" t="str">
            <v>北上市</v>
          </cell>
          <cell r="BA318" t="str">
            <v>和賀町藤根18-25-2</v>
          </cell>
          <cell r="BC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岩手県北上市和賀町藤根18-25-2</v>
          </cell>
          <cell r="ET318" t="str">
            <v/>
          </cell>
          <cell r="EU318" t="str">
            <v/>
          </cell>
          <cell r="EV318" t="str">
            <v/>
          </cell>
          <cell r="EW318" t="str">
            <v/>
          </cell>
          <cell r="EX318" t="str">
            <v/>
          </cell>
          <cell r="EY318" t="str">
            <v>岩手県北上市和賀町藤根18-25-2</v>
          </cell>
          <cell r="EZ318" t="str">
            <v>なし</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4.金属加工製品</v>
          </cell>
          <cell r="I319" t="str">
            <v>金型又はその材料</v>
          </cell>
          <cell r="J319" t="str">
            <v>中小企業</v>
          </cell>
          <cell r="K319" t="str">
            <v>梶野</v>
          </cell>
          <cell r="L319" t="str">
            <v>中間</v>
          </cell>
          <cell r="M319" t="str">
            <v>非鉄課
素形材室</v>
          </cell>
          <cell r="N319" t="str">
            <v>関東</v>
          </cell>
          <cell r="O319" t="str">
            <v>株式会社スギヤマ</v>
          </cell>
          <cell r="P319" t="str">
            <v/>
          </cell>
          <cell r="Q319" t="str">
            <v>常務取締役　経営管理室長</v>
          </cell>
          <cell r="R319" t="str">
            <v>杉山　清司</v>
          </cell>
          <cell r="S319" t="str">
            <v>0545-32-2182</v>
          </cell>
          <cell r="T319" t="str">
            <v>s-sugiyama@kabu-sugiyama.co.jp</v>
          </cell>
          <cell r="U319">
            <v>4178510</v>
          </cell>
          <cell r="V319" t="str">
            <v>静岡県富士市中里2608-50</v>
          </cell>
          <cell r="W319" t="str">
            <v>代表取締役社長</v>
          </cell>
          <cell r="X319" t="str">
            <v>望月　英克</v>
          </cell>
          <cell r="Y319">
            <v>41122</v>
          </cell>
          <cell r="Z319">
            <v>41364</v>
          </cell>
          <cell r="AA319" t="str">
            <v/>
          </cell>
          <cell r="AC319">
            <v>334400000</v>
          </cell>
          <cell r="AD319">
            <v>0.33333333333333331</v>
          </cell>
          <cell r="AE319">
            <v>111466666</v>
          </cell>
          <cell r="AF319">
            <v>41131</v>
          </cell>
          <cell r="AG319">
            <v>41358</v>
          </cell>
          <cell r="AH319" t="str">
            <v/>
          </cell>
          <cell r="AI319">
            <v>355300000</v>
          </cell>
          <cell r="AJ319">
            <v>333800000</v>
          </cell>
          <cell r="AK319">
            <v>0.33333333333333331</v>
          </cell>
          <cell r="AL319">
            <v>111266665</v>
          </cell>
          <cell r="AM319">
            <v>41121</v>
          </cell>
          <cell r="AN319">
            <v>41122</v>
          </cell>
          <cell r="AO319">
            <v>41122</v>
          </cell>
          <cell r="AP319" t="str">
            <v>要</v>
          </cell>
          <cell r="AQ319" t="str">
            <v/>
          </cell>
          <cell r="AR319" t="str">
            <v>梶野</v>
          </cell>
          <cell r="AS319" t="str">
            <v>中間</v>
          </cell>
          <cell r="AT319">
            <v>41127</v>
          </cell>
          <cell r="AU319">
            <v>41128</v>
          </cell>
          <cell r="AV319">
            <v>41128</v>
          </cell>
          <cell r="AW319" t="str">
            <v/>
          </cell>
          <cell r="AX319" t="str">
            <v/>
          </cell>
          <cell r="AY319" t="str">
            <v>静岡県</v>
          </cell>
          <cell r="AZ319" t="str">
            <v>富士市</v>
          </cell>
          <cell r="BA319" t="str">
            <v>中里2608-50</v>
          </cell>
          <cell r="BC319" t="str">
            <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静岡県富士市中里2608-50</v>
          </cell>
          <cell r="ET319" t="str">
            <v/>
          </cell>
          <cell r="EU319" t="str">
            <v/>
          </cell>
          <cell r="EV319" t="str">
            <v/>
          </cell>
          <cell r="EW319" t="str">
            <v/>
          </cell>
          <cell r="EX319" t="str">
            <v/>
          </cell>
          <cell r="EY319" t="str">
            <v>静岡県富士市中里2608-50</v>
          </cell>
          <cell r="EZ319" t="str">
            <v>なし</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2.自動車の中核部品又はその材料</v>
          </cell>
          <cell r="I320" t="str">
            <v>排ガス装置及び車体・内装品又はその材料</v>
          </cell>
          <cell r="J320" t="str">
            <v>中小企業</v>
          </cell>
          <cell r="K320" t="str">
            <v>中間</v>
          </cell>
          <cell r="L320" t="str">
            <v>梶野</v>
          </cell>
          <cell r="M320" t="str">
            <v>自動車課</v>
          </cell>
          <cell r="N320" t="str">
            <v>東北</v>
          </cell>
          <cell r="O320" t="str">
            <v>サンリット工業株式会社</v>
          </cell>
          <cell r="P320" t="str">
            <v/>
          </cell>
          <cell r="Q320" t="str">
            <v>取締役総務部長　補助事業総括責任者補佐</v>
          </cell>
          <cell r="R320" t="str">
            <v>國分　幸子</v>
          </cell>
          <cell r="S320" t="str">
            <v>0238-88-9221</v>
          </cell>
          <cell r="T320" t="str">
            <v>sachiko-kokubun@sunlit-ind.co.jp</v>
          </cell>
          <cell r="U320">
            <v>9930033</v>
          </cell>
          <cell r="V320" t="str">
            <v>山形県長井市今泉1371番地</v>
          </cell>
          <cell r="W320" t="str">
            <v>代表取締役社長</v>
          </cell>
          <cell r="X320" t="str">
            <v>保科　栄一</v>
          </cell>
          <cell r="Y320" t="str">
            <v>交付決定日以降</v>
          </cell>
          <cell r="Z320">
            <v>41729</v>
          </cell>
          <cell r="AA320" t="str">
            <v/>
          </cell>
          <cell r="AC320">
            <v>340950000</v>
          </cell>
          <cell r="AD320">
            <v>0.33333333333333331</v>
          </cell>
          <cell r="AE320">
            <v>113650000</v>
          </cell>
          <cell r="AF320" t="str">
            <v>交付決定日</v>
          </cell>
          <cell r="AG320">
            <v>41729</v>
          </cell>
          <cell r="AH320" t="str">
            <v/>
          </cell>
          <cell r="AI320">
            <v>356950000</v>
          </cell>
          <cell r="AJ320">
            <v>340950000</v>
          </cell>
          <cell r="AK320">
            <v>0.33333333333333331</v>
          </cell>
          <cell r="AL320">
            <v>113650000</v>
          </cell>
          <cell r="AM320">
            <v>41110</v>
          </cell>
          <cell r="AN320" t="str">
            <v/>
          </cell>
          <cell r="AO320" t="str">
            <v/>
          </cell>
          <cell r="AP320" t="str">
            <v/>
          </cell>
          <cell r="AQ320" t="str">
            <v/>
          </cell>
          <cell r="AR320" t="str">
            <v/>
          </cell>
          <cell r="AS320" t="str">
            <v/>
          </cell>
          <cell r="AT320">
            <v>41127</v>
          </cell>
          <cell r="AU320">
            <v>41117</v>
          </cell>
          <cell r="AV320">
            <v>41128</v>
          </cell>
          <cell r="AW320" t="str">
            <v/>
          </cell>
          <cell r="AX320" t="str">
            <v/>
          </cell>
          <cell r="AY320" t="str">
            <v>宮城県</v>
          </cell>
          <cell r="AZ320" t="str">
            <v>加美郡色麻町</v>
          </cell>
          <cell r="BA320" t="str">
            <v>四竃5-13</v>
          </cell>
          <cell r="BC320" t="str">
            <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宮城県加美郡色麻町四竃5-13</v>
          </cell>
          <cell r="ET320" t="str">
            <v/>
          </cell>
          <cell r="EU320" t="str">
            <v/>
          </cell>
          <cell r="EV320" t="str">
            <v/>
          </cell>
          <cell r="EW320" t="str">
            <v/>
          </cell>
          <cell r="EX320" t="str">
            <v/>
          </cell>
          <cell r="EY320" t="str">
            <v>宮城県加美郡色麻町四竃5-13</v>
          </cell>
          <cell r="EZ320" t="str">
            <v>なし</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4.金属加工製品</v>
          </cell>
          <cell r="I321" t="str">
            <v>その他の金属製品</v>
          </cell>
          <cell r="J321" t="str">
            <v>大企業</v>
          </cell>
          <cell r="K321" t="str">
            <v>中田</v>
          </cell>
          <cell r="L321" t="str">
            <v>宮田</v>
          </cell>
          <cell r="M321" t="str">
            <v>産機課</v>
          </cell>
          <cell r="N321" t="str">
            <v>中部</v>
          </cell>
          <cell r="O321" t="str">
            <v>株式会社ＮＴＮ志賀製作所</v>
          </cell>
          <cell r="P321" t="str">
            <v/>
          </cell>
          <cell r="Q321" t="str">
            <v>代表取締役社長</v>
          </cell>
          <cell r="R321" t="str">
            <v>飯原　道雄</v>
          </cell>
          <cell r="S321" t="str">
            <v>0767-38-8110</v>
          </cell>
          <cell r="T321" t="str">
            <v>michio_iihara@ntn.co.jp</v>
          </cell>
          <cell r="U321">
            <v>9250157</v>
          </cell>
          <cell r="V321" t="str">
            <v>石川県羽咋郡志賀町堀松五58番地2</v>
          </cell>
          <cell r="W321" t="str">
            <v>代表取締役社長</v>
          </cell>
          <cell r="X321" t="str">
            <v>飯原　道雄</v>
          </cell>
          <cell r="Y321">
            <v>41115</v>
          </cell>
          <cell r="Z321">
            <v>41670</v>
          </cell>
          <cell r="AA321" t="str">
            <v/>
          </cell>
          <cell r="AC321">
            <v>1288800000</v>
          </cell>
          <cell r="AD321">
            <v>0.25</v>
          </cell>
          <cell r="AE321">
            <v>322200000</v>
          </cell>
          <cell r="AF321">
            <v>41148</v>
          </cell>
          <cell r="AG321">
            <v>41670</v>
          </cell>
          <cell r="AH321" t="str">
            <v/>
          </cell>
          <cell r="AI321">
            <v>1949000000</v>
          </cell>
          <cell r="AJ321">
            <v>1288800000</v>
          </cell>
          <cell r="AK321">
            <v>0.25</v>
          </cell>
          <cell r="AL321">
            <v>322200000</v>
          </cell>
          <cell r="AM321" t="str">
            <v/>
          </cell>
          <cell r="AN321">
            <v>41114</v>
          </cell>
          <cell r="AO321">
            <v>41123</v>
          </cell>
          <cell r="AP321" t="str">
            <v>不要</v>
          </cell>
          <cell r="AQ321" t="str">
            <v>・「特殊治具付きフォークリフト」は補助対象外</v>
          </cell>
          <cell r="AR321" t="str">
            <v>中田</v>
          </cell>
          <cell r="AS321" t="str">
            <v>宮田</v>
          </cell>
          <cell r="AT321">
            <v>41138</v>
          </cell>
          <cell r="AU321">
            <v>41137</v>
          </cell>
          <cell r="AV321">
            <v>41145</v>
          </cell>
          <cell r="AW321" t="str">
            <v/>
          </cell>
          <cell r="AX321" t="str">
            <v/>
          </cell>
          <cell r="AY321" t="str">
            <v>石川県</v>
          </cell>
          <cell r="AZ321" t="str">
            <v>羽作郡志賀町</v>
          </cell>
          <cell r="BA321" t="str">
            <v xml:space="preserve">堀松五58番地2 </v>
          </cell>
          <cell r="BC321" t="str">
            <v/>
          </cell>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xml:space="preserve">石川県羽作郡志賀町堀松五58番地2 </v>
          </cell>
          <cell r="ET321" t="str">
            <v/>
          </cell>
          <cell r="EU321" t="str">
            <v/>
          </cell>
          <cell r="EV321" t="str">
            <v/>
          </cell>
          <cell r="EW321" t="str">
            <v/>
          </cell>
          <cell r="EX321" t="str">
            <v/>
          </cell>
          <cell r="EY321" t="str">
            <v xml:space="preserve">石川県羽作郡志賀町堀松五58番地2 </v>
          </cell>
          <cell r="EZ321" t="str">
            <v>なし</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5.機能性化学品</v>
          </cell>
          <cell r="I322" t="str">
            <v>その他の機能性化学品</v>
          </cell>
          <cell r="J322" t="str">
            <v>中小企業</v>
          </cell>
          <cell r="K322" t="str">
            <v>高本</v>
          </cell>
          <cell r="L322" t="str">
            <v>中間</v>
          </cell>
          <cell r="M322" t="str">
            <v>化学課</v>
          </cell>
          <cell r="N322" t="str">
            <v>近畿</v>
          </cell>
          <cell r="O322" t="str">
            <v>新興化学工業</v>
          </cell>
          <cell r="P322" t="str">
            <v/>
          </cell>
          <cell r="Q322" t="str">
            <v>取締役副社長</v>
          </cell>
          <cell r="R322" t="str">
            <v>西田和彦</v>
          </cell>
          <cell r="S322" t="str">
            <v>072-245-0751</v>
          </cell>
          <cell r="T322" t="str">
            <v>k.nishida@shinko-chem.co.jp</v>
          </cell>
          <cell r="U322">
            <v>5928331</v>
          </cell>
          <cell r="V322" t="str">
            <v>大阪府堺市西区築港新町3丁27番地13</v>
          </cell>
          <cell r="W322" t="str">
            <v>代表取締役社長</v>
          </cell>
          <cell r="X322" t="str">
            <v>新居田　孝太郎</v>
          </cell>
          <cell r="Y322">
            <v>41122</v>
          </cell>
          <cell r="Z322">
            <v>41729</v>
          </cell>
          <cell r="AA322" t="str">
            <v/>
          </cell>
          <cell r="AC322">
            <v>285000000</v>
          </cell>
          <cell r="AD322">
            <v>0.4</v>
          </cell>
          <cell r="AE322">
            <v>114000000</v>
          </cell>
          <cell r="AF322">
            <v>41153</v>
          </cell>
          <cell r="AG322">
            <v>41729</v>
          </cell>
          <cell r="AH322" t="str">
            <v/>
          </cell>
          <cell r="AI322">
            <v>300000000</v>
          </cell>
          <cell r="AJ322">
            <v>285000000</v>
          </cell>
          <cell r="AK322">
            <v>0.4</v>
          </cell>
          <cell r="AL322">
            <v>114000000</v>
          </cell>
          <cell r="AM322" t="str">
            <v/>
          </cell>
          <cell r="AN322">
            <v>41120</v>
          </cell>
          <cell r="AO322">
            <v>41127</v>
          </cell>
          <cell r="AP322" t="str">
            <v>不要</v>
          </cell>
          <cell r="AQ322" t="str">
            <v/>
          </cell>
          <cell r="AR322" t="str">
            <v>高本</v>
          </cell>
          <cell r="AS322" t="str">
            <v>中間</v>
          </cell>
          <cell r="AT322">
            <v>41138</v>
          </cell>
          <cell r="AU322">
            <v>41131</v>
          </cell>
          <cell r="AV322">
            <v>41145</v>
          </cell>
          <cell r="AW322" t="str">
            <v/>
          </cell>
          <cell r="AX322" t="str">
            <v/>
          </cell>
          <cell r="AY322" t="str">
            <v>大阪府</v>
          </cell>
          <cell r="AZ322" t="str">
            <v>堺市西区</v>
          </cell>
          <cell r="BA322" t="str">
            <v>築港新町3丁27番地13</v>
          </cell>
          <cell r="BC322" t="str">
            <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大阪府堺市西区築港新町3丁27番地13</v>
          </cell>
          <cell r="ET322" t="str">
            <v/>
          </cell>
          <cell r="EU322" t="str">
            <v/>
          </cell>
          <cell r="EV322" t="str">
            <v/>
          </cell>
          <cell r="EW322" t="str">
            <v/>
          </cell>
          <cell r="EX322" t="str">
            <v/>
          </cell>
          <cell r="EY322" t="str">
            <v>大阪府堺市西区築港新町3丁27番地13</v>
          </cell>
          <cell r="EZ322" t="str">
            <v>なし</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6.その他</v>
          </cell>
          <cell r="I323" t="str">
            <v>建設機械等の部品</v>
          </cell>
          <cell r="J323" t="str">
            <v>中小企業</v>
          </cell>
          <cell r="K323" t="str">
            <v>高本</v>
          </cell>
          <cell r="L323" t="str">
            <v>中間</v>
          </cell>
          <cell r="M323" t="str">
            <v>産機課</v>
          </cell>
          <cell r="N323" t="str">
            <v>関東</v>
          </cell>
          <cell r="O323" t="str">
            <v>光陽精機株式会社</v>
          </cell>
          <cell r="P323" t="str">
            <v/>
          </cell>
          <cell r="Q323" t="str">
            <v>参与</v>
          </cell>
          <cell r="R323" t="str">
            <v>藤井　茂男</v>
          </cell>
          <cell r="S323" t="str">
            <v>0296-52-1311（代）</v>
          </cell>
          <cell r="T323" t="str">
            <v>s-fujii@koyo-sk.co.jp</v>
          </cell>
          <cell r="U323">
            <v>3004515</v>
          </cell>
          <cell r="V323" t="str">
            <v>茨城県筑西市倉持422</v>
          </cell>
          <cell r="W323" t="str">
            <v>代表取締役社長</v>
          </cell>
          <cell r="X323" t="str">
            <v>鈴木　信吉</v>
          </cell>
          <cell r="Y323">
            <v>41122</v>
          </cell>
          <cell r="Z323">
            <v>41729</v>
          </cell>
          <cell r="AA323" t="str">
            <v/>
          </cell>
          <cell r="AC323">
            <v>547500000</v>
          </cell>
          <cell r="AD323">
            <v>0.33333333333333331</v>
          </cell>
          <cell r="AE323">
            <v>182500000</v>
          </cell>
          <cell r="AF323" t="str">
            <v/>
          </cell>
          <cell r="AG323" t="str">
            <v/>
          </cell>
          <cell r="AH323" t="str">
            <v/>
          </cell>
          <cell r="AI323" t="str">
            <v/>
          </cell>
          <cell r="AJ323" t="str">
            <v/>
          </cell>
          <cell r="AK323">
            <v>0.33333333333333331</v>
          </cell>
          <cell r="AL323" t="str">
            <v/>
          </cell>
          <cell r="AM323" t="str">
            <v/>
          </cell>
          <cell r="AN323" t="str">
            <v/>
          </cell>
          <cell r="AO323" t="str">
            <v/>
          </cell>
          <cell r="AP323" t="str">
            <v/>
          </cell>
          <cell r="AQ323" t="str">
            <v>様式第4で、理由等の説明を求めた（高本　2012/9/11）</v>
          </cell>
          <cell r="AR323" t="str">
            <v/>
          </cell>
          <cell r="AS323" t="str">
            <v/>
          </cell>
          <cell r="AT323" t="str">
            <v/>
          </cell>
          <cell r="AU323" t="str">
            <v/>
          </cell>
          <cell r="AV323" t="str">
            <v/>
          </cell>
          <cell r="AW323" t="str">
            <v/>
          </cell>
          <cell r="AX323" t="str">
            <v/>
          </cell>
          <cell r="AY323" t="str">
            <v>茨城県</v>
          </cell>
          <cell r="AZ323" t="str">
            <v>筑西市</v>
          </cell>
          <cell r="BA323" t="str">
            <v>倉持422</v>
          </cell>
          <cell r="BC323" t="str">
            <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v>1</v>
          </cell>
          <cell r="ES323" t="str">
            <v>茨城県筑西市倉持422</v>
          </cell>
          <cell r="ET323" t="str">
            <v/>
          </cell>
          <cell r="EU323" t="str">
            <v/>
          </cell>
          <cell r="EV323" t="str">
            <v/>
          </cell>
          <cell r="EW323" t="str">
            <v/>
          </cell>
          <cell r="EX323" t="str">
            <v/>
          </cell>
          <cell r="EY323" t="str">
            <v>茨城県筑西市倉持422</v>
          </cell>
          <cell r="EZ323" t="str">
            <v>なし</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1.電子電機の中核部品又はその材料</v>
          </cell>
          <cell r="I324" t="str">
            <v>その他の電子機器の中核部品・材料</v>
          </cell>
          <cell r="J324" t="str">
            <v>大企業</v>
          </cell>
          <cell r="K324" t="str">
            <v>梶野</v>
          </cell>
          <cell r="L324" t="str">
            <v>秋葉</v>
          </cell>
          <cell r="M324" t="str">
            <v>ナノ室
情通課</v>
          </cell>
          <cell r="N324" t="str">
            <v>関東</v>
          </cell>
          <cell r="O324" t="str">
            <v>太陽誘電株式会社</v>
          </cell>
          <cell r="P324" t="str">
            <v/>
          </cell>
          <cell r="Q324" t="str">
            <v>経営企画部</v>
          </cell>
          <cell r="R324" t="str">
            <v>平井哲夫</v>
          </cell>
          <cell r="S324" t="str">
            <v>027-324-2320</v>
          </cell>
          <cell r="T324" t="str">
            <v>t-hirai@jty.yuden.co.jp</v>
          </cell>
          <cell r="U324">
            <v>3708522</v>
          </cell>
          <cell r="V324" t="str">
            <v>群馬県高崎市栄町8-1</v>
          </cell>
          <cell r="W324" t="str">
            <v>代表取締役社長</v>
          </cell>
          <cell r="X324" t="str">
            <v>綿貫　英治</v>
          </cell>
          <cell r="Y324">
            <v>41153</v>
          </cell>
          <cell r="Z324">
            <v>41729</v>
          </cell>
          <cell r="AA324" t="str">
            <v/>
          </cell>
          <cell r="AC324">
            <v>5152960000</v>
          </cell>
          <cell r="AD324">
            <v>0.16666666666666666</v>
          </cell>
          <cell r="AE324">
            <v>858826666</v>
          </cell>
          <cell r="AF324">
            <v>41153</v>
          </cell>
          <cell r="AG324">
            <v>41729</v>
          </cell>
          <cell r="AH324" t="str">
            <v/>
          </cell>
          <cell r="AI324">
            <v>5152960000</v>
          </cell>
          <cell r="AJ324">
            <v>5152960000</v>
          </cell>
          <cell r="AK324">
            <v>0.16666666666666666</v>
          </cell>
          <cell r="AL324">
            <v>858826666</v>
          </cell>
          <cell r="AM324">
            <v>41115</v>
          </cell>
          <cell r="AN324">
            <v>41117</v>
          </cell>
          <cell r="AO324">
            <v>41117</v>
          </cell>
          <cell r="AP324" t="str">
            <v>不要</v>
          </cell>
          <cell r="AQ324" t="str">
            <v/>
          </cell>
          <cell r="AR324" t="str">
            <v/>
          </cell>
          <cell r="AS324" t="str">
            <v/>
          </cell>
          <cell r="AT324">
            <v>41170</v>
          </cell>
          <cell r="AU324">
            <v>41153</v>
          </cell>
          <cell r="AV324">
            <v>41173</v>
          </cell>
          <cell r="AW324" t="str">
            <v/>
          </cell>
          <cell r="AX324" t="str">
            <v/>
          </cell>
          <cell r="AY324" t="str">
            <v>群馬県</v>
          </cell>
          <cell r="AZ324" t="str">
            <v>吾妻郡中之条町</v>
          </cell>
          <cell r="BA324" t="str">
            <v>中之条1988</v>
          </cell>
          <cell r="BB324" t="str">
            <v>群馬県</v>
          </cell>
          <cell r="BC324" t="str">
            <v>佐波郡玉村町</v>
          </cell>
          <cell r="BD324" t="str">
            <v>河合1796-1</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群馬県吾妻郡中之条町中之条1988</v>
          </cell>
          <cell r="ET324" t="str">
            <v>群馬県佐波郡玉村町河合1796-1</v>
          </cell>
          <cell r="EU324" t="str">
            <v/>
          </cell>
          <cell r="EV324" t="str">
            <v/>
          </cell>
          <cell r="EW324" t="str">
            <v/>
          </cell>
          <cell r="EX324" t="str">
            <v/>
          </cell>
          <cell r="EY324" t="str">
            <v>群馬県吾妻郡中之条町中之条1988
群馬県佐波郡玉村町河合1796-1</v>
          </cell>
          <cell r="EZ324" t="str">
            <v>なし</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2.自動車の中核部品又はその材料</v>
          </cell>
          <cell r="I325" t="str">
            <v>エンジン又はその部品・材料</v>
          </cell>
          <cell r="J325" t="str">
            <v>中小企業</v>
          </cell>
          <cell r="K325" t="str">
            <v>中田</v>
          </cell>
          <cell r="L325" t="str">
            <v>梶野</v>
          </cell>
          <cell r="M325" t="str">
            <v>非鉄課</v>
          </cell>
          <cell r="N325" t="str">
            <v>中部</v>
          </cell>
          <cell r="O325" t="str">
            <v>株式会社佐藤製作所</v>
          </cell>
          <cell r="P325" t="str">
            <v/>
          </cell>
          <cell r="Q325" t="str">
            <v>代表取締役副社長</v>
          </cell>
          <cell r="R325" t="str">
            <v>佐藤　敦</v>
          </cell>
          <cell r="S325" t="str">
            <v>0594-22-1829</v>
          </cell>
          <cell r="T325" t="str">
            <v>a-sato@satoss.jp</v>
          </cell>
          <cell r="U325">
            <v>5110811</v>
          </cell>
          <cell r="V325" t="str">
            <v>三重県桑名市修徳町509</v>
          </cell>
          <cell r="W325" t="str">
            <v>代表取締役社長</v>
          </cell>
          <cell r="X325" t="str">
            <v>佐藤　栄</v>
          </cell>
          <cell r="Y325" t="str">
            <v>交付決定日以降</v>
          </cell>
          <cell r="Z325">
            <v>41729</v>
          </cell>
          <cell r="AA325" t="str">
            <v/>
          </cell>
          <cell r="AC325">
            <v>228298000</v>
          </cell>
          <cell r="AD325">
            <v>0.33333333333333331</v>
          </cell>
          <cell r="AE325">
            <v>76099333</v>
          </cell>
          <cell r="AF325" t="str">
            <v>交付決定日</v>
          </cell>
          <cell r="AG325">
            <v>41729</v>
          </cell>
          <cell r="AH325" t="str">
            <v/>
          </cell>
          <cell r="AI325">
            <v>228298000</v>
          </cell>
          <cell r="AJ325">
            <v>228298000</v>
          </cell>
          <cell r="AK325">
            <v>0.33333333333333331</v>
          </cell>
          <cell r="AL325">
            <v>76099332</v>
          </cell>
          <cell r="AM325">
            <v>41114</v>
          </cell>
          <cell r="AN325" t="str">
            <v/>
          </cell>
          <cell r="AO325" t="str">
            <v/>
          </cell>
          <cell r="AP325" t="str">
            <v/>
          </cell>
          <cell r="AQ325" t="str">
            <v/>
          </cell>
          <cell r="AR325" t="str">
            <v/>
          </cell>
          <cell r="AS325" t="str">
            <v/>
          </cell>
          <cell r="AT325">
            <v>41127</v>
          </cell>
          <cell r="AU325">
            <v>41127</v>
          </cell>
          <cell r="AV325">
            <v>41128</v>
          </cell>
          <cell r="AW325" t="str">
            <v/>
          </cell>
          <cell r="AX325" t="str">
            <v/>
          </cell>
          <cell r="AY325" t="str">
            <v>三重県</v>
          </cell>
          <cell r="AZ325" t="str">
            <v>桑名市</v>
          </cell>
          <cell r="BA325" t="str">
            <v>修徳町509</v>
          </cell>
          <cell r="BB325" t="str">
            <v>三重県</v>
          </cell>
          <cell r="BC325" t="str">
            <v>桑名市</v>
          </cell>
          <cell r="BD325" t="str">
            <v>多度町香取字高割493-1</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v>41173</v>
          </cell>
          <cell r="CG325" t="str">
            <v>事務局</v>
          </cell>
          <cell r="CH325" t="str">
            <v>中田</v>
          </cell>
          <cell r="CI325" t="str">
            <v>梶野</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三重県桑名市修徳町509</v>
          </cell>
          <cell r="ET325" t="str">
            <v>三重県桑名市多度町香取字高割493-1</v>
          </cell>
          <cell r="EU325" t="str">
            <v/>
          </cell>
          <cell r="EV325" t="str">
            <v/>
          </cell>
          <cell r="EW325" t="str">
            <v/>
          </cell>
          <cell r="EX325" t="str">
            <v/>
          </cell>
          <cell r="EY325" t="str">
            <v>三重県桑名市修徳町509
三重県桑名市多度町香取字高割493-1</v>
          </cell>
          <cell r="EZ325" t="str">
            <v>なし</v>
          </cell>
        </row>
        <row r="326">
          <cell r="A326" t="str">
            <v>A10570</v>
          </cell>
          <cell r="B326" t="str">
            <v>A1057</v>
          </cell>
          <cell r="C326">
            <v>0</v>
          </cell>
          <cell r="D326" t="str">
            <v>A</v>
          </cell>
          <cell r="E326" t="str">
            <v>二次</v>
          </cell>
          <cell r="F326" t="str">
            <v>株式会社　富田製作所</v>
          </cell>
          <cell r="G326" t="str">
            <v>厚板成形曲げ加工の大型プレス機増設</v>
          </cell>
          <cell r="H326" t="str">
            <v>4.金属加工製品</v>
          </cell>
          <cell r="I326" t="str">
            <v>その他の金属製品</v>
          </cell>
          <cell r="J326" t="str">
            <v>中小企業</v>
          </cell>
          <cell r="K326" t="str">
            <v>中田</v>
          </cell>
          <cell r="L326" t="str">
            <v>宮田</v>
          </cell>
          <cell r="M326" t="str">
            <v>素形材室</v>
          </cell>
          <cell r="N326" t="str">
            <v>関東</v>
          </cell>
          <cell r="O326" t="str">
            <v>株式会社　富田製作所</v>
          </cell>
          <cell r="P326" t="str">
            <v>総務部</v>
          </cell>
          <cell r="Q326" t="str">
            <v>参与</v>
          </cell>
          <cell r="R326" t="str">
            <v>林　晶三</v>
          </cell>
          <cell r="S326" t="str">
            <v>0280-98-3376</v>
          </cell>
          <cell r="T326" t="str">
            <v>shouzou.hayashi@tomita-s.jp</v>
          </cell>
          <cell r="U326">
            <v>3060206</v>
          </cell>
          <cell r="V326" t="str">
            <v>茨城県古河市丘里　11番地</v>
          </cell>
          <cell r="W326" t="str">
            <v>代表取締役社長</v>
          </cell>
          <cell r="X326" t="str">
            <v>富田　修</v>
          </cell>
          <cell r="Y326">
            <v>41122</v>
          </cell>
          <cell r="Z326">
            <v>42460</v>
          </cell>
          <cell r="AA326" t="str">
            <v>○</v>
          </cell>
          <cell r="AC326">
            <v>1650000000</v>
          </cell>
          <cell r="AD326">
            <v>0.33333333333333331</v>
          </cell>
          <cell r="AE326">
            <v>550000000</v>
          </cell>
          <cell r="AF326" t="str">
            <v>H24年9月上旬</v>
          </cell>
          <cell r="AG326">
            <v>41729</v>
          </cell>
          <cell r="AH326" t="str">
            <v/>
          </cell>
          <cell r="AI326">
            <v>1818000000</v>
          </cell>
          <cell r="AJ326">
            <v>1650000000</v>
          </cell>
          <cell r="AK326">
            <v>0.33333333333333331</v>
          </cell>
          <cell r="AL326">
            <v>550000000</v>
          </cell>
          <cell r="AM326">
            <v>41150</v>
          </cell>
          <cell r="AN326">
            <v>41138</v>
          </cell>
          <cell r="AO326">
            <v>41151</v>
          </cell>
          <cell r="AP326" t="str">
            <v>要</v>
          </cell>
          <cell r="AQ326" t="str">
            <v/>
          </cell>
          <cell r="AR326" t="str">
            <v>中田</v>
          </cell>
          <cell r="AS326" t="str">
            <v/>
          </cell>
          <cell r="AT326">
            <v>41155</v>
          </cell>
          <cell r="AU326">
            <v>41152</v>
          </cell>
          <cell r="AV326">
            <v>41159</v>
          </cell>
          <cell r="AW326" t="str">
            <v/>
          </cell>
          <cell r="AX326" t="str">
            <v/>
          </cell>
          <cell r="AY326" t="str">
            <v>茨城県</v>
          </cell>
          <cell r="AZ326" t="str">
            <v>古河市</v>
          </cell>
          <cell r="BA326" t="str">
            <v>丘里11番地</v>
          </cell>
          <cell r="BC326" t="str">
            <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茨城県古河市丘里11番地</v>
          </cell>
          <cell r="ET326" t="str">
            <v/>
          </cell>
          <cell r="EU326" t="str">
            <v/>
          </cell>
          <cell r="EV326" t="str">
            <v/>
          </cell>
          <cell r="EW326" t="str">
            <v/>
          </cell>
          <cell r="EX326" t="str">
            <v/>
          </cell>
          <cell r="EY326" t="str">
            <v>茨城県古河市丘里11番地</v>
          </cell>
          <cell r="EZ326" t="str">
            <v>なし</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6.その他</v>
          </cell>
          <cell r="I327" t="str">
            <v>その他</v>
          </cell>
          <cell r="J327" t="str">
            <v>大企業</v>
          </cell>
          <cell r="K327" t="str">
            <v>中田</v>
          </cell>
          <cell r="L327" t="str">
            <v>宮田</v>
          </cell>
          <cell r="M327" t="str">
            <v>医福室</v>
          </cell>
          <cell r="N327" t="str">
            <v>九州</v>
          </cell>
          <cell r="O327" t="str">
            <v>東郷メディキット株式会社</v>
          </cell>
          <cell r="P327" t="str">
            <v/>
          </cell>
          <cell r="Q327" t="str">
            <v>取締役管理部長</v>
          </cell>
          <cell r="R327" t="str">
            <v>石井　英男</v>
          </cell>
          <cell r="S327" t="str">
            <v>0982-53-8000</v>
          </cell>
          <cell r="T327" t="str">
            <v>hishii@togomedikit.co.jp</v>
          </cell>
          <cell r="U327">
            <v>8830062</v>
          </cell>
          <cell r="V327" t="str">
            <v>宮崎県日向市大字日知屋字亀川17148-6</v>
          </cell>
          <cell r="W327" t="str">
            <v>代表取締役</v>
          </cell>
          <cell r="X327" t="str">
            <v>大橋　敏和</v>
          </cell>
          <cell r="Y327">
            <v>41153</v>
          </cell>
          <cell r="Z327">
            <v>41639</v>
          </cell>
          <cell r="AA327" t="str">
            <v/>
          </cell>
          <cell r="AC327">
            <v>641700000</v>
          </cell>
          <cell r="AD327">
            <v>0.25</v>
          </cell>
          <cell r="AE327">
            <v>160425000</v>
          </cell>
          <cell r="AF327" t="str">
            <v/>
          </cell>
          <cell r="AG327" t="str">
            <v/>
          </cell>
          <cell r="AH327" t="str">
            <v/>
          </cell>
          <cell r="AI327" t="str">
            <v/>
          </cell>
          <cell r="AJ327" t="str">
            <v/>
          </cell>
          <cell r="AK327">
            <v>0.25</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宮崎県</v>
          </cell>
          <cell r="AZ327" t="str">
            <v>日向市</v>
          </cell>
          <cell r="BA327" t="str">
            <v>東郷町山陰丁1117</v>
          </cell>
          <cell r="BB327" t="str">
            <v>宮城県</v>
          </cell>
          <cell r="BC327" t="str">
            <v>日向市</v>
          </cell>
          <cell r="BD327" t="str">
            <v>東郷町山陰字柿ノ木田丙435-3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宮崎県日向市東郷町山陰丁1117</v>
          </cell>
          <cell r="ET327" t="str">
            <v>宮城県日向市東郷町山陰字柿ノ木田丙435-3</v>
          </cell>
          <cell r="EU327" t="str">
            <v/>
          </cell>
          <cell r="EV327" t="str">
            <v/>
          </cell>
          <cell r="EW327" t="str">
            <v/>
          </cell>
          <cell r="EX327" t="str">
            <v/>
          </cell>
          <cell r="EY327" t="str">
            <v>宮崎県日向市東郷町山陰丁1117
宮城県日向市東郷町山陰字柿ノ木田丙435-3</v>
          </cell>
          <cell r="EZ327" t="str">
            <v>なし</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1.電子電機の中核部品又はその材料</v>
          </cell>
          <cell r="I328" t="str">
            <v>その他の電子機器の中核部品・材料</v>
          </cell>
          <cell r="J328" t="str">
            <v>中小企業</v>
          </cell>
          <cell r="K328" t="str">
            <v>梶野</v>
          </cell>
          <cell r="L328" t="str">
            <v>秋葉</v>
          </cell>
          <cell r="M328" t="str">
            <v>情通課</v>
          </cell>
          <cell r="N328" t="str">
            <v>中国</v>
          </cell>
          <cell r="O328" t="str">
            <v>ジェイ・エス・ティ電子工業株式会社</v>
          </cell>
          <cell r="P328" t="str">
            <v/>
          </cell>
          <cell r="Q328" t="str">
            <v>総務課長</v>
          </cell>
          <cell r="R328" t="str">
            <v>土居直美</v>
          </cell>
          <cell r="S328" t="str">
            <v>0868-28-1133</v>
          </cell>
          <cell r="T328" t="str">
            <v>ndoi@jst-mfg.com</v>
          </cell>
          <cell r="U328">
            <v>7080014</v>
          </cell>
          <cell r="V328" t="str">
            <v>岡山県津山市院庄字沢1089-1</v>
          </cell>
          <cell r="W328" t="str">
            <v>代表取締役社長</v>
          </cell>
          <cell r="X328" t="str">
            <v>吉村　正雄</v>
          </cell>
          <cell r="Y328">
            <v>41153</v>
          </cell>
          <cell r="Z328">
            <v>42094</v>
          </cell>
          <cell r="AA328" t="str">
            <v>○</v>
          </cell>
          <cell r="AC328">
            <v>1662000000</v>
          </cell>
          <cell r="AD328">
            <v>0.33333333333333331</v>
          </cell>
          <cell r="AE328">
            <v>554000000</v>
          </cell>
          <cell r="AF328" t="str">
            <v/>
          </cell>
          <cell r="AG328" t="str">
            <v/>
          </cell>
          <cell r="AH328" t="str">
            <v/>
          </cell>
          <cell r="AI328" t="str">
            <v/>
          </cell>
          <cell r="AJ328" t="str">
            <v/>
          </cell>
          <cell r="AK328">
            <v>0.33333333333333331</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岡山県</v>
          </cell>
          <cell r="AZ328" t="str">
            <v>津山市</v>
          </cell>
          <cell r="BA328" t="str">
            <v>院庄字沢1089-1</v>
          </cell>
          <cell r="BC328" t="str">
            <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岡山県津山市院庄字沢1089-1</v>
          </cell>
          <cell r="ET328" t="str">
            <v/>
          </cell>
          <cell r="EU328" t="str">
            <v/>
          </cell>
          <cell r="EV328" t="str">
            <v/>
          </cell>
          <cell r="EW328" t="str">
            <v/>
          </cell>
          <cell r="EX328" t="str">
            <v/>
          </cell>
          <cell r="EY328" t="str">
            <v>岡山県津山市院庄字沢1089-1</v>
          </cell>
          <cell r="EZ328" t="str">
            <v>なし</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1.電子電機の中核部品又はその材料</v>
          </cell>
          <cell r="I329" t="str">
            <v>その他の電子機器の中核部品・材料</v>
          </cell>
          <cell r="J329" t="str">
            <v>中小企業</v>
          </cell>
          <cell r="K329" t="str">
            <v>梶野</v>
          </cell>
          <cell r="L329" t="str">
            <v>秋葉</v>
          </cell>
          <cell r="M329" t="str">
            <v>情通課</v>
          </cell>
          <cell r="N329" t="str">
            <v>中国</v>
          </cell>
          <cell r="O329" t="str">
            <v/>
          </cell>
          <cell r="P329" t="str">
            <v/>
          </cell>
          <cell r="Q329" t="str">
            <v/>
          </cell>
          <cell r="R329" t="str">
            <v/>
          </cell>
          <cell r="S329" t="str">
            <v/>
          </cell>
          <cell r="T329" t="str">
            <v/>
          </cell>
          <cell r="U329" t="str">
            <v/>
          </cell>
          <cell r="V329" t="str">
            <v/>
          </cell>
          <cell r="W329" t="str">
            <v>代表取締役社長</v>
          </cell>
          <cell r="X329" t="str">
            <v>吉村　正雄</v>
          </cell>
          <cell r="Y329">
            <v>41153</v>
          </cell>
          <cell r="Z329">
            <v>42094</v>
          </cell>
          <cell r="AA329" t="str">
            <v>○</v>
          </cell>
          <cell r="AC329">
            <v>1662000000</v>
          </cell>
          <cell r="AD329">
            <v>0.33333333333333331</v>
          </cell>
          <cell r="AE329">
            <v>554000000</v>
          </cell>
          <cell r="AF329" t="str">
            <v/>
          </cell>
          <cell r="AG329" t="str">
            <v/>
          </cell>
          <cell r="AH329" t="str">
            <v/>
          </cell>
          <cell r="AI329" t="str">
            <v/>
          </cell>
          <cell r="AJ329" t="str">
            <v/>
          </cell>
          <cell r="AK329">
            <v>0.33333333333333331</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岡山県</v>
          </cell>
          <cell r="AZ329" t="str">
            <v>津山市</v>
          </cell>
          <cell r="BA329" t="str">
            <v>院庄字沢1089-1</v>
          </cell>
          <cell r="BC329" t="str">
            <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岡山県津山市院庄字沢1089-1</v>
          </cell>
          <cell r="ET329" t="str">
            <v/>
          </cell>
          <cell r="EU329" t="str">
            <v/>
          </cell>
          <cell r="EV329" t="str">
            <v/>
          </cell>
          <cell r="EW329" t="str">
            <v/>
          </cell>
          <cell r="EX329" t="str">
            <v/>
          </cell>
          <cell r="EY329" t="str">
            <v>岡山県津山市院庄字沢1089-1</v>
          </cell>
          <cell r="EZ329" t="str">
            <v>なし</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6.その他</v>
          </cell>
          <cell r="I330" t="str">
            <v>建設機械等の部品</v>
          </cell>
          <cell r="J330" t="str">
            <v>中小企業</v>
          </cell>
          <cell r="K330" t="str">
            <v>高本</v>
          </cell>
          <cell r="L330" t="str">
            <v>中間</v>
          </cell>
          <cell r="M330" t="str">
            <v>素形材室</v>
          </cell>
          <cell r="N330" t="str">
            <v>関東</v>
          </cell>
          <cell r="O330" t="str">
            <v>日本鋳造株式会社</v>
          </cell>
          <cell r="P330" t="str">
            <v>素形材事業部</v>
          </cell>
          <cell r="Q330" t="str">
            <v>建設部長</v>
          </cell>
          <cell r="R330" t="str">
            <v>来栖　直敏</v>
          </cell>
          <cell r="S330" t="str">
            <v>044-322-3763</v>
          </cell>
          <cell r="T330" t="str">
            <v>n_kurusu@nipponchuzo.co.jp</v>
          </cell>
          <cell r="U330">
            <v>2109567</v>
          </cell>
          <cell r="V330" t="str">
            <v>神奈川県川崎市川崎区白石町2番1号</v>
          </cell>
          <cell r="W330" t="str">
            <v>代表取締役社長</v>
          </cell>
          <cell r="X330" t="str">
            <v>岩波　秀樹</v>
          </cell>
          <cell r="Y330">
            <v>41061</v>
          </cell>
          <cell r="Z330">
            <v>41425</v>
          </cell>
          <cell r="AA330" t="str">
            <v/>
          </cell>
          <cell r="AC330">
            <v>1283000000</v>
          </cell>
          <cell r="AD330">
            <v>0.4</v>
          </cell>
          <cell r="AE330">
            <v>513200000</v>
          </cell>
          <cell r="AF330">
            <v>41136</v>
          </cell>
          <cell r="AG330">
            <v>41425</v>
          </cell>
          <cell r="AH330" t="str">
            <v/>
          </cell>
          <cell r="AI330">
            <v>1352400000</v>
          </cell>
          <cell r="AJ330">
            <v>1126400000</v>
          </cell>
          <cell r="AK330">
            <v>0.4</v>
          </cell>
          <cell r="AL330">
            <v>450560000</v>
          </cell>
          <cell r="AM330" t="str">
            <v/>
          </cell>
          <cell r="AN330">
            <v>41117</v>
          </cell>
          <cell r="AO330">
            <v>41127</v>
          </cell>
          <cell r="AP330" t="str">
            <v>不要</v>
          </cell>
          <cell r="AQ330" t="str">
            <v>・「移動台車」は補助対象外。
・公募時点からの減額についてはMETI確認済</v>
          </cell>
          <cell r="AR330" t="str">
            <v>高本</v>
          </cell>
          <cell r="AS330" t="str">
            <v>中間</v>
          </cell>
          <cell r="AT330">
            <v>41138</v>
          </cell>
          <cell r="AU330">
            <v>41130</v>
          </cell>
          <cell r="AV330">
            <v>41145</v>
          </cell>
          <cell r="AW330" t="str">
            <v/>
          </cell>
          <cell r="AX330" t="str">
            <v/>
          </cell>
          <cell r="AY330" t="str">
            <v>神奈川県</v>
          </cell>
          <cell r="AZ330" t="str">
            <v>川崎市</v>
          </cell>
          <cell r="BA330" t="str">
            <v>川崎区白石町2番1号</v>
          </cell>
          <cell r="BC330" t="str">
            <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t="str">
            <v/>
          </cell>
          <cell r="DW330" t="str">
            <v/>
          </cell>
          <cell r="DX330" t="str">
            <v/>
          </cell>
          <cell r="DY330" t="str">
            <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神奈川県川崎市川崎区白石町2番1号</v>
          </cell>
          <cell r="ET330" t="str">
            <v/>
          </cell>
          <cell r="EU330" t="str">
            <v/>
          </cell>
          <cell r="EV330" t="str">
            <v/>
          </cell>
          <cell r="EW330" t="str">
            <v/>
          </cell>
          <cell r="EX330" t="str">
            <v/>
          </cell>
          <cell r="EY330" t="str">
            <v>神奈川県川崎市川崎区白石町2番1号</v>
          </cell>
          <cell r="EZ330" t="str">
            <v>なし</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6.その他</v>
          </cell>
          <cell r="I331" t="str">
            <v>高機能繊維</v>
          </cell>
          <cell r="J331" t="str">
            <v>大企業</v>
          </cell>
          <cell r="K331" t="str">
            <v>高本</v>
          </cell>
          <cell r="L331" t="str">
            <v>中田</v>
          </cell>
          <cell r="M331" t="str">
            <v>非鉄課</v>
          </cell>
          <cell r="N331" t="str">
            <v>関東</v>
          </cell>
          <cell r="O331" t="str">
            <v>三菱樹脂株式会社</v>
          </cell>
          <cell r="P331" t="str">
            <v>アルミナ繊維・軽金属事業部アルミナ繊維技術グループ</v>
          </cell>
          <cell r="Q331" t="str">
            <v/>
          </cell>
          <cell r="R331" t="str">
            <v>大塚　雄一</v>
          </cell>
          <cell r="S331" t="str">
            <v>050-3139-2904</v>
          </cell>
          <cell r="T331" t="str">
            <v>ootsuka.yuuichi@mf.mpi.co.jp</v>
          </cell>
          <cell r="U331">
            <v>1008252</v>
          </cell>
          <cell r="V331" t="str">
            <v>東京都千代田区丸の内1丁目1番1号</v>
          </cell>
          <cell r="W331" t="str">
            <v>代表取締役社長</v>
          </cell>
          <cell r="X331" t="str">
            <v>姥貝　卓美</v>
          </cell>
          <cell r="Y331">
            <v>41122</v>
          </cell>
          <cell r="Z331">
            <v>41729</v>
          </cell>
          <cell r="AA331" t="str">
            <v/>
          </cell>
          <cell r="AC331">
            <v>857528000</v>
          </cell>
          <cell r="AD331">
            <v>0.16666666666666666</v>
          </cell>
          <cell r="AE331">
            <v>142921333</v>
          </cell>
          <cell r="AF331">
            <v>41148</v>
          </cell>
          <cell r="AG331">
            <v>41729</v>
          </cell>
          <cell r="AH331" t="str">
            <v/>
          </cell>
          <cell r="AI331">
            <v>988728000</v>
          </cell>
          <cell r="AJ331">
            <v>840775000</v>
          </cell>
          <cell r="AK331">
            <v>0.16666666666666666</v>
          </cell>
          <cell r="AL331">
            <v>140129161</v>
          </cell>
          <cell r="AM331">
            <v>41137</v>
          </cell>
          <cell r="AN331">
            <v>41131</v>
          </cell>
          <cell r="AO331" t="str">
            <v/>
          </cell>
          <cell r="AP331" t="str">
            <v>不要</v>
          </cell>
          <cell r="AQ331" t="str">
            <v>※三菱化学エンジニアリングのみ全期黒字。事業への関与について確認中。</v>
          </cell>
          <cell r="AR331" t="str">
            <v>高本</v>
          </cell>
          <cell r="AS331" t="str">
            <v>中田</v>
          </cell>
          <cell r="AT331">
            <v>41155</v>
          </cell>
          <cell r="AU331">
            <v>41144</v>
          </cell>
          <cell r="AV331">
            <v>41159</v>
          </cell>
          <cell r="AW331" t="str">
            <v/>
          </cell>
          <cell r="AX331" t="str">
            <v/>
          </cell>
          <cell r="AY331" t="str">
            <v>新潟県</v>
          </cell>
          <cell r="AZ331" t="str">
            <v>上越市</v>
          </cell>
          <cell r="BA331" t="str">
            <v>福田町1番地</v>
          </cell>
          <cell r="BC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新潟県上越市福田町1番地</v>
          </cell>
          <cell r="ET331" t="str">
            <v/>
          </cell>
          <cell r="EU331" t="str">
            <v/>
          </cell>
          <cell r="EV331" t="str">
            <v/>
          </cell>
          <cell r="EW331" t="str">
            <v/>
          </cell>
          <cell r="EX331" t="str">
            <v/>
          </cell>
          <cell r="EY331" t="str">
            <v>新潟県上越市福田町1番地</v>
          </cell>
          <cell r="EZ331" t="str">
            <v>なし</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6.その他</v>
          </cell>
          <cell r="I332" t="str">
            <v>高機能繊維</v>
          </cell>
          <cell r="J332" t="str">
            <v>大企業</v>
          </cell>
          <cell r="K332" t="str">
            <v>高本</v>
          </cell>
          <cell r="L332" t="str">
            <v>中田</v>
          </cell>
          <cell r="M332" t="str">
            <v>非鉄課</v>
          </cell>
          <cell r="N332" t="str">
            <v>関東</v>
          </cell>
          <cell r="O332" t="str">
            <v/>
          </cell>
          <cell r="P332" t="str">
            <v/>
          </cell>
          <cell r="Q332" t="str">
            <v/>
          </cell>
          <cell r="R332" t="str">
            <v/>
          </cell>
          <cell r="S332" t="str">
            <v/>
          </cell>
          <cell r="T332" t="str">
            <v/>
          </cell>
          <cell r="U332" t="str">
            <v/>
          </cell>
          <cell r="V332" t="str">
            <v/>
          </cell>
          <cell r="W332" t="str">
            <v>取締役社長</v>
          </cell>
          <cell r="X332" t="str">
            <v>山本　治</v>
          </cell>
          <cell r="Y332">
            <v>41122</v>
          </cell>
          <cell r="Z332">
            <v>41729</v>
          </cell>
          <cell r="AA332" t="str">
            <v/>
          </cell>
          <cell r="AC332">
            <v>857528000</v>
          </cell>
          <cell r="AD332">
            <v>0.16666666666666666</v>
          </cell>
          <cell r="AE332">
            <v>142921333</v>
          </cell>
          <cell r="AF332">
            <v>41148</v>
          </cell>
          <cell r="AG332">
            <v>41729</v>
          </cell>
          <cell r="AH332" t="str">
            <v/>
          </cell>
          <cell r="AI332">
            <v>988728000</v>
          </cell>
          <cell r="AJ332">
            <v>840775000</v>
          </cell>
          <cell r="AK332">
            <v>0.16666666666666666</v>
          </cell>
          <cell r="AL332">
            <v>140129161</v>
          </cell>
          <cell r="AM332">
            <v>41137</v>
          </cell>
          <cell r="AN332">
            <v>41131</v>
          </cell>
          <cell r="AO332" t="str">
            <v/>
          </cell>
          <cell r="AP332" t="str">
            <v>不要</v>
          </cell>
          <cell r="AQ332" t="str">
            <v>※三菱化学エンジニアリングのみ全期黒字。事業への関与について確認中。</v>
          </cell>
          <cell r="AR332" t="str">
            <v>高本</v>
          </cell>
          <cell r="AS332" t="str">
            <v>中田</v>
          </cell>
          <cell r="AT332">
            <v>41155</v>
          </cell>
          <cell r="AU332">
            <v>41144</v>
          </cell>
          <cell r="AV332">
            <v>41159</v>
          </cell>
          <cell r="AW332" t="str">
            <v/>
          </cell>
          <cell r="AX332" t="str">
            <v/>
          </cell>
          <cell r="AY332" t="str">
            <v>新潟県</v>
          </cell>
          <cell r="AZ332" t="str">
            <v>上越市</v>
          </cell>
          <cell r="BA332" t="str">
            <v>福田町1番地</v>
          </cell>
          <cell r="BC332" t="str">
            <v/>
          </cell>
          <cell r="BQ332" t="str">
            <v/>
          </cell>
          <cell r="BR332" t="str">
            <v/>
          </cell>
          <cell r="BS332" t="str">
            <v/>
          </cell>
          <cell r="BT332" t="str">
            <v/>
          </cell>
          <cell r="BU332" t="str">
            <v/>
          </cell>
          <cell r="BV332" t="str">
            <v/>
          </cell>
          <cell r="BW332" t="str">
            <v/>
          </cell>
          <cell r="BX332" t="str">
            <v/>
          </cell>
          <cell r="BY332" t="str">
            <v/>
          </cell>
          <cell r="BZ332" t="str">
            <v/>
          </cell>
          <cell r="CA332" t="str">
            <v/>
          </cell>
          <cell r="CB332" t="str">
            <v/>
          </cell>
          <cell r="CC332" t="str">
            <v/>
          </cell>
          <cell r="CD332" t="str">
            <v/>
          </cell>
          <cell r="CE332" t="str">
            <v/>
          </cell>
          <cell r="CF332" t="str">
            <v/>
          </cell>
          <cell r="CG332" t="str">
            <v/>
          </cell>
          <cell r="CH332" t="str">
            <v/>
          </cell>
          <cell r="CI332" t="str">
            <v/>
          </cell>
          <cell r="CJ332" t="str">
            <v/>
          </cell>
          <cell r="CK332" t="str">
            <v/>
          </cell>
          <cell r="CL332" t="str">
            <v/>
          </cell>
          <cell r="CM332" t="str">
            <v/>
          </cell>
          <cell r="CN332" t="str">
            <v/>
          </cell>
          <cell r="CO332" t="str">
            <v/>
          </cell>
          <cell r="CP332" t="str">
            <v/>
          </cell>
          <cell r="CQ332" t="str">
            <v/>
          </cell>
          <cell r="CR332" t="str">
            <v/>
          </cell>
          <cell r="CS332" t="str">
            <v/>
          </cell>
          <cell r="CT332" t="str">
            <v/>
          </cell>
          <cell r="CU332" t="str">
            <v/>
          </cell>
          <cell r="CV332" t="str">
            <v/>
          </cell>
          <cell r="CW332" t="str">
            <v/>
          </cell>
          <cell r="CX332" t="str">
            <v/>
          </cell>
          <cell r="CY332" t="str">
            <v/>
          </cell>
          <cell r="CZ332" t="str">
            <v/>
          </cell>
          <cell r="DA332" t="str">
            <v/>
          </cell>
          <cell r="DB332" t="str">
            <v/>
          </cell>
          <cell r="DC332" t="str">
            <v/>
          </cell>
          <cell r="DD332" t="str">
            <v/>
          </cell>
          <cell r="DE332" t="str">
            <v/>
          </cell>
          <cell r="DF332" t="str">
            <v/>
          </cell>
          <cell r="DG332" t="str">
            <v/>
          </cell>
          <cell r="DH332" t="str">
            <v/>
          </cell>
          <cell r="DI332" t="str">
            <v/>
          </cell>
          <cell r="DJ332" t="str">
            <v/>
          </cell>
          <cell r="DK332" t="str">
            <v/>
          </cell>
          <cell r="DL332" t="str">
            <v/>
          </cell>
          <cell r="DM332" t="str">
            <v/>
          </cell>
          <cell r="DN332" t="str">
            <v/>
          </cell>
          <cell r="DO332" t="str">
            <v/>
          </cell>
          <cell r="DP332" t="str">
            <v/>
          </cell>
          <cell r="DQ332" t="str">
            <v/>
          </cell>
          <cell r="DR332" t="str">
            <v/>
          </cell>
          <cell r="DS332" t="str">
            <v/>
          </cell>
          <cell r="DT332" t="str">
            <v/>
          </cell>
          <cell r="DU332" t="str">
            <v/>
          </cell>
          <cell r="DV332" t="str">
            <v/>
          </cell>
          <cell r="DW332" t="str">
            <v/>
          </cell>
          <cell r="DX332" t="str">
            <v/>
          </cell>
          <cell r="DY332" t="str">
            <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新潟県上越市福田町1番地</v>
          </cell>
          <cell r="ET332" t="str">
            <v/>
          </cell>
          <cell r="EU332" t="str">
            <v/>
          </cell>
          <cell r="EV332" t="str">
            <v/>
          </cell>
          <cell r="EW332" t="str">
            <v/>
          </cell>
          <cell r="EX332" t="str">
            <v/>
          </cell>
          <cell r="EY332" t="str">
            <v>新潟県上越市福田町1番地</v>
          </cell>
          <cell r="EZ332" t="str">
            <v>なし</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6.その他</v>
          </cell>
          <cell r="I333" t="str">
            <v>高機能繊維</v>
          </cell>
          <cell r="J333" t="str">
            <v>大企業</v>
          </cell>
          <cell r="K333" t="str">
            <v>高本</v>
          </cell>
          <cell r="L333" t="str">
            <v>中田</v>
          </cell>
          <cell r="M333" t="str">
            <v>非鉄課</v>
          </cell>
          <cell r="N333" t="str">
            <v>関東</v>
          </cell>
          <cell r="O333" t="str">
            <v/>
          </cell>
          <cell r="P333" t="str">
            <v/>
          </cell>
          <cell r="Q333" t="str">
            <v/>
          </cell>
          <cell r="R333" t="str">
            <v/>
          </cell>
          <cell r="S333" t="str">
            <v/>
          </cell>
          <cell r="T333" t="str">
            <v/>
          </cell>
          <cell r="U333" t="str">
            <v/>
          </cell>
          <cell r="V333" t="str">
            <v/>
          </cell>
          <cell r="W333" t="str">
            <v>代表取締役社長</v>
          </cell>
          <cell r="X333" t="str">
            <v>深尾　隆久</v>
          </cell>
          <cell r="Y333">
            <v>41122</v>
          </cell>
          <cell r="Z333">
            <v>41729</v>
          </cell>
          <cell r="AA333" t="str">
            <v/>
          </cell>
          <cell r="AC333">
            <v>857528000</v>
          </cell>
          <cell r="AD333">
            <v>0.16666666666666666</v>
          </cell>
          <cell r="AE333">
            <v>142921333</v>
          </cell>
          <cell r="AF333">
            <v>41148</v>
          </cell>
          <cell r="AG333">
            <v>41729</v>
          </cell>
          <cell r="AH333" t="str">
            <v/>
          </cell>
          <cell r="AI333">
            <v>988728000</v>
          </cell>
          <cell r="AJ333">
            <v>840775000</v>
          </cell>
          <cell r="AK333">
            <v>0.16666666666666666</v>
          </cell>
          <cell r="AL333">
            <v>140129161</v>
          </cell>
          <cell r="AM333">
            <v>41137</v>
          </cell>
          <cell r="AN333">
            <v>41131</v>
          </cell>
          <cell r="AO333" t="str">
            <v/>
          </cell>
          <cell r="AP333" t="str">
            <v>不要</v>
          </cell>
          <cell r="AQ333" t="str">
            <v>※三菱化学エンジニアリングのみ全期黒字。事業への関与について確認中。</v>
          </cell>
          <cell r="AR333" t="str">
            <v>高本</v>
          </cell>
          <cell r="AS333" t="str">
            <v>中田</v>
          </cell>
          <cell r="AT333">
            <v>41155</v>
          </cell>
          <cell r="AU333">
            <v>41144</v>
          </cell>
          <cell r="AV333">
            <v>41159</v>
          </cell>
          <cell r="AW333" t="str">
            <v/>
          </cell>
          <cell r="AX333" t="str">
            <v/>
          </cell>
          <cell r="AY333" t="str">
            <v>新潟県</v>
          </cell>
          <cell r="AZ333" t="str">
            <v>上越市</v>
          </cell>
          <cell r="BA333" t="str">
            <v>福田町1番地</v>
          </cell>
          <cell r="BC333" t="str">
            <v/>
          </cell>
          <cell r="BQ333" t="str">
            <v/>
          </cell>
          <cell r="BR333" t="str">
            <v/>
          </cell>
          <cell r="BS333" t="str">
            <v/>
          </cell>
          <cell r="BT333" t="str">
            <v/>
          </cell>
          <cell r="BU333" t="str">
            <v/>
          </cell>
          <cell r="BV333" t="str">
            <v/>
          </cell>
          <cell r="BW333" t="str">
            <v/>
          </cell>
          <cell r="BX333" t="str">
            <v/>
          </cell>
          <cell r="BY333" t="str">
            <v/>
          </cell>
          <cell r="BZ333" t="str">
            <v/>
          </cell>
          <cell r="CA333" t="str">
            <v/>
          </cell>
          <cell r="CB333" t="str">
            <v/>
          </cell>
          <cell r="CC333" t="str">
            <v/>
          </cell>
          <cell r="CD333" t="str">
            <v/>
          </cell>
          <cell r="CE333" t="str">
            <v/>
          </cell>
          <cell r="CF333" t="str">
            <v/>
          </cell>
          <cell r="CG333" t="str">
            <v/>
          </cell>
          <cell r="CH333" t="str">
            <v/>
          </cell>
          <cell r="CI333" t="str">
            <v/>
          </cell>
          <cell r="CJ333" t="str">
            <v/>
          </cell>
          <cell r="CK333" t="str">
            <v/>
          </cell>
          <cell r="CL333" t="str">
            <v/>
          </cell>
          <cell r="CM333" t="str">
            <v/>
          </cell>
          <cell r="CN333" t="str">
            <v/>
          </cell>
          <cell r="CO333" t="str">
            <v/>
          </cell>
          <cell r="CP333" t="str">
            <v/>
          </cell>
          <cell r="CQ333" t="str">
            <v/>
          </cell>
          <cell r="CR333" t="str">
            <v/>
          </cell>
          <cell r="CS333" t="str">
            <v/>
          </cell>
          <cell r="CT333" t="str">
            <v/>
          </cell>
          <cell r="CU333" t="str">
            <v/>
          </cell>
          <cell r="CV333" t="str">
            <v/>
          </cell>
          <cell r="CW333" t="str">
            <v/>
          </cell>
          <cell r="CX333" t="str">
            <v/>
          </cell>
          <cell r="CY333" t="str">
            <v/>
          </cell>
          <cell r="CZ333" t="str">
            <v/>
          </cell>
          <cell r="DA333" t="str">
            <v/>
          </cell>
          <cell r="DB333" t="str">
            <v/>
          </cell>
          <cell r="DC333" t="str">
            <v/>
          </cell>
          <cell r="DD333" t="str">
            <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新潟県上越市福田町1番地</v>
          </cell>
          <cell r="ET333" t="str">
            <v/>
          </cell>
          <cell r="EU333" t="str">
            <v/>
          </cell>
          <cell r="EV333" t="str">
            <v/>
          </cell>
          <cell r="EW333" t="str">
            <v/>
          </cell>
          <cell r="EX333" t="str">
            <v/>
          </cell>
          <cell r="EY333" t="str">
            <v>新潟県上越市福田町1番地</v>
          </cell>
          <cell r="EZ333" t="str">
            <v>なし</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6.その他</v>
          </cell>
          <cell r="I334" t="str">
            <v>高機能繊維</v>
          </cell>
          <cell r="J334" t="str">
            <v>大企業</v>
          </cell>
          <cell r="K334" t="str">
            <v>高本</v>
          </cell>
          <cell r="L334" t="str">
            <v>中田</v>
          </cell>
          <cell r="M334" t="str">
            <v>非鉄課</v>
          </cell>
          <cell r="N334" t="str">
            <v>関東</v>
          </cell>
          <cell r="O334" t="str">
            <v/>
          </cell>
          <cell r="P334" t="str">
            <v/>
          </cell>
          <cell r="Q334" t="str">
            <v/>
          </cell>
          <cell r="R334" t="str">
            <v/>
          </cell>
          <cell r="S334" t="str">
            <v/>
          </cell>
          <cell r="T334" t="str">
            <v/>
          </cell>
          <cell r="U334" t="str">
            <v/>
          </cell>
          <cell r="V334" t="str">
            <v/>
          </cell>
          <cell r="W334" t="str">
            <v>取締役社長</v>
          </cell>
          <cell r="X334" t="str">
            <v>松下　聡</v>
          </cell>
          <cell r="Y334">
            <v>41122</v>
          </cell>
          <cell r="Z334">
            <v>41729</v>
          </cell>
          <cell r="AA334" t="str">
            <v/>
          </cell>
          <cell r="AC334">
            <v>857528000</v>
          </cell>
          <cell r="AD334">
            <v>0.16666666666666666</v>
          </cell>
          <cell r="AE334">
            <v>142921333</v>
          </cell>
          <cell r="AF334">
            <v>41148</v>
          </cell>
          <cell r="AG334">
            <v>41729</v>
          </cell>
          <cell r="AH334" t="str">
            <v/>
          </cell>
          <cell r="AI334">
            <v>988728000</v>
          </cell>
          <cell r="AJ334">
            <v>840775000</v>
          </cell>
          <cell r="AK334">
            <v>0.16666666666666666</v>
          </cell>
          <cell r="AL334">
            <v>140129161</v>
          </cell>
          <cell r="AM334">
            <v>41137</v>
          </cell>
          <cell r="AN334">
            <v>41131</v>
          </cell>
          <cell r="AO334" t="str">
            <v/>
          </cell>
          <cell r="AP334" t="str">
            <v>不要</v>
          </cell>
          <cell r="AQ334" t="str">
            <v>※三菱化学エンジニアリングのみ全期黒字。事業への関与について確認中。</v>
          </cell>
          <cell r="AR334" t="str">
            <v>高本</v>
          </cell>
          <cell r="AS334" t="str">
            <v>中田</v>
          </cell>
          <cell r="AT334">
            <v>41155</v>
          </cell>
          <cell r="AU334">
            <v>41144</v>
          </cell>
          <cell r="AV334">
            <v>41159</v>
          </cell>
          <cell r="AW334" t="str">
            <v/>
          </cell>
          <cell r="AX334" t="str">
            <v/>
          </cell>
          <cell r="AY334" t="str">
            <v>新潟県</v>
          </cell>
          <cell r="AZ334" t="str">
            <v>上越市</v>
          </cell>
          <cell r="BA334" t="str">
            <v>福田町1番地</v>
          </cell>
          <cell r="BC334" t="str">
            <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t="str">
            <v/>
          </cell>
          <cell r="DN334" t="str">
            <v/>
          </cell>
          <cell r="DO334" t="str">
            <v/>
          </cell>
          <cell r="DP334" t="str">
            <v/>
          </cell>
          <cell r="DQ334" t="str">
            <v/>
          </cell>
          <cell r="DR334" t="str">
            <v/>
          </cell>
          <cell r="DS334" t="str">
            <v/>
          </cell>
          <cell r="DT334" t="str">
            <v/>
          </cell>
          <cell r="DU334" t="str">
            <v/>
          </cell>
          <cell r="DV334" t="str">
            <v/>
          </cell>
          <cell r="DW334" t="str">
            <v/>
          </cell>
          <cell r="DX334" t="str">
            <v/>
          </cell>
          <cell r="DY334" t="str">
            <v/>
          </cell>
          <cell r="DZ334" t="str">
            <v/>
          </cell>
          <cell r="EA334" t="str">
            <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新潟県上越市福田町1番地</v>
          </cell>
          <cell r="ET334" t="str">
            <v/>
          </cell>
          <cell r="EU334" t="str">
            <v/>
          </cell>
          <cell r="EV334" t="str">
            <v/>
          </cell>
          <cell r="EW334" t="str">
            <v/>
          </cell>
          <cell r="EX334" t="str">
            <v/>
          </cell>
          <cell r="EY334" t="str">
            <v>新潟県上越市福田町1番地</v>
          </cell>
          <cell r="EZ334" t="str">
            <v>なし</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2.自動車の中核部品又はその材料</v>
          </cell>
          <cell r="I335" t="str">
            <v>排ガス装置及び車体・内装品又はその材料</v>
          </cell>
          <cell r="J335" t="str">
            <v>大企業</v>
          </cell>
          <cell r="K335" t="str">
            <v>梶野</v>
          </cell>
          <cell r="L335" t="str">
            <v>徳重</v>
          </cell>
          <cell r="M335" t="str">
            <v>自動車課</v>
          </cell>
          <cell r="N335" t="str">
            <v>東北</v>
          </cell>
          <cell r="O335" t="str">
            <v>アイシン東北株式会社</v>
          </cell>
          <cell r="P335" t="str">
            <v>経営管理部</v>
          </cell>
          <cell r="Q335" t="str">
            <v/>
          </cell>
          <cell r="R335" t="str">
            <v>荒井　大</v>
          </cell>
          <cell r="S335" t="str">
            <v>0197-44-2663</v>
          </cell>
          <cell r="T335" t="str">
            <v>t-arai@ai-t.aisin.co.jp</v>
          </cell>
          <cell r="U335">
            <v>294503</v>
          </cell>
          <cell r="V335" t="str">
            <v>岩手県胆沢郡金ケ崎町西根森山6番地</v>
          </cell>
          <cell r="W335" t="str">
            <v>代表取締役社長</v>
          </cell>
          <cell r="X335" t="str">
            <v>奈倉　伸芳</v>
          </cell>
          <cell r="Y335">
            <v>41091</v>
          </cell>
          <cell r="Z335">
            <v>41152</v>
          </cell>
          <cell r="AA335" t="str">
            <v/>
          </cell>
          <cell r="AC335">
            <v>156000000</v>
          </cell>
          <cell r="AD335">
            <v>0.25</v>
          </cell>
          <cell r="AE335">
            <v>39000000</v>
          </cell>
          <cell r="AF335">
            <v>41131</v>
          </cell>
          <cell r="AG335">
            <v>41182</v>
          </cell>
          <cell r="AH335" t="str">
            <v/>
          </cell>
          <cell r="AI335">
            <v>153787000</v>
          </cell>
          <cell r="AJ335">
            <v>153787000</v>
          </cell>
          <cell r="AK335">
            <v>0.25</v>
          </cell>
          <cell r="AL335">
            <v>38446750</v>
          </cell>
          <cell r="AM335" t="str">
            <v/>
          </cell>
          <cell r="AN335">
            <v>41129</v>
          </cell>
          <cell r="AO335">
            <v>41129</v>
          </cell>
          <cell r="AP335" t="str">
            <v>要</v>
          </cell>
          <cell r="AQ335" t="str">
            <v>・公募時点からの減額は見積もり詳細化のため</v>
          </cell>
          <cell r="AR335" t="str">
            <v>梶野</v>
          </cell>
          <cell r="AS335" t="str">
            <v>徳重</v>
          </cell>
          <cell r="AT335">
            <v>41138</v>
          </cell>
          <cell r="AU335">
            <v>41131</v>
          </cell>
          <cell r="AV335">
            <v>41145</v>
          </cell>
          <cell r="AW335" t="str">
            <v/>
          </cell>
          <cell r="AX335" t="str">
            <v/>
          </cell>
          <cell r="AY335" t="str">
            <v>岩手県</v>
          </cell>
          <cell r="AZ335" t="str">
            <v>胆沢郡金ケ崎町</v>
          </cell>
          <cell r="BA335" t="str">
            <v>西根森山6番地</v>
          </cell>
          <cell r="BC335" t="str">
            <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岩手県胆沢郡金ケ崎町西根森山6番地</v>
          </cell>
          <cell r="ET335" t="str">
            <v/>
          </cell>
          <cell r="EU335" t="str">
            <v/>
          </cell>
          <cell r="EV335" t="str">
            <v/>
          </cell>
          <cell r="EW335" t="str">
            <v/>
          </cell>
          <cell r="EX335" t="str">
            <v/>
          </cell>
          <cell r="EY335" t="str">
            <v>岩手県胆沢郡金ケ崎町西根森山6番地</v>
          </cell>
          <cell r="EZ335" t="str">
            <v>なし</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4.金属加工製品</v>
          </cell>
          <cell r="I336" t="str">
            <v>その他の金属製品</v>
          </cell>
          <cell r="J336" t="str">
            <v>中小企業</v>
          </cell>
          <cell r="K336" t="str">
            <v>宮田</v>
          </cell>
          <cell r="L336" t="str">
            <v>徳重</v>
          </cell>
          <cell r="M336" t="str">
            <v>鉄鋼課</v>
          </cell>
          <cell r="N336" t="str">
            <v>中国</v>
          </cell>
          <cell r="O336" t="str">
            <v>トーフレ株式会社</v>
          </cell>
          <cell r="P336" t="str">
            <v/>
          </cell>
          <cell r="Q336" t="str">
            <v>総務部　部長</v>
          </cell>
          <cell r="R336" t="str">
            <v>村田　邦生</v>
          </cell>
          <cell r="S336" t="str">
            <v>06-7660-1020</v>
          </cell>
          <cell r="T336" t="str">
            <v>murata@tofle.com</v>
          </cell>
          <cell r="U336">
            <v>5410053</v>
          </cell>
          <cell r="V336" t="str">
            <v>大阪府大阪市中央区本町1-6-16　野村不動産堺筋本町ビル2Ｆ</v>
          </cell>
          <cell r="W336" t="str">
            <v>代表取締役社長</v>
          </cell>
          <cell r="X336" t="str">
            <v>中野　勝利</v>
          </cell>
          <cell r="Y336">
            <v>41182</v>
          </cell>
          <cell r="Z336">
            <v>41820</v>
          </cell>
          <cell r="AA336" t="str">
            <v>○</v>
          </cell>
          <cell r="AC336">
            <v>1350000000</v>
          </cell>
          <cell r="AD336">
            <v>0.33333333333333331</v>
          </cell>
          <cell r="AE336">
            <v>450000000</v>
          </cell>
          <cell r="AF336" t="str">
            <v/>
          </cell>
          <cell r="AG336" t="str">
            <v/>
          </cell>
          <cell r="AH336" t="str">
            <v/>
          </cell>
          <cell r="AI336" t="str">
            <v/>
          </cell>
          <cell r="AJ336" t="str">
            <v/>
          </cell>
          <cell r="AK336">
            <v>0.33333333333333331</v>
          </cell>
          <cell r="AL336" t="str">
            <v/>
          </cell>
          <cell r="AM336" t="str">
            <v/>
          </cell>
          <cell r="AN336">
            <v>41166</v>
          </cell>
          <cell r="AO336" t="str">
            <v/>
          </cell>
          <cell r="AP336" t="str">
            <v/>
          </cell>
          <cell r="AQ336" t="str">
            <v>交付決定日は10月1日で確定。</v>
          </cell>
          <cell r="AR336" t="str">
            <v/>
          </cell>
          <cell r="AS336" t="str">
            <v/>
          </cell>
          <cell r="AT336" t="str">
            <v/>
          </cell>
          <cell r="AU336">
            <v>41183</v>
          </cell>
          <cell r="AV336" t="str">
            <v/>
          </cell>
          <cell r="AW336" t="str">
            <v/>
          </cell>
          <cell r="AX336" t="str">
            <v/>
          </cell>
          <cell r="AY336" t="str">
            <v>山口県</v>
          </cell>
          <cell r="AZ336" t="str">
            <v>美祢市</v>
          </cell>
          <cell r="BA336" t="str">
            <v>大嶺町東分池尻3058番地12</v>
          </cell>
          <cell r="BC336" t="str">
            <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山口県美祢市大嶺町東分池尻3058番地12</v>
          </cell>
          <cell r="ET336" t="str">
            <v/>
          </cell>
          <cell r="EU336" t="str">
            <v/>
          </cell>
          <cell r="EV336" t="str">
            <v/>
          </cell>
          <cell r="EW336" t="str">
            <v/>
          </cell>
          <cell r="EX336" t="str">
            <v/>
          </cell>
          <cell r="EY336" t="str">
            <v>山口県美祢市大嶺町東分池尻3058番地12</v>
          </cell>
          <cell r="EZ336" t="str">
            <v>なし</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2.自動車の中核部品又はその材料</v>
          </cell>
          <cell r="I337" t="str">
            <v>駆動系部品又はその材料</v>
          </cell>
          <cell r="J337" t="str">
            <v>中小企業</v>
          </cell>
          <cell r="K337" t="str">
            <v>中田</v>
          </cell>
          <cell r="L337" t="str">
            <v>梶野</v>
          </cell>
          <cell r="M337" t="str">
            <v>素形材室</v>
          </cell>
          <cell r="N337" t="str">
            <v>近畿</v>
          </cell>
          <cell r="O337" t="str">
            <v>株式会社浅田可鍛鋳鉄所</v>
          </cell>
          <cell r="P337" t="str">
            <v>管理部生産技術課</v>
          </cell>
          <cell r="Q337" t="str">
            <v>課長</v>
          </cell>
          <cell r="R337" t="str">
            <v>須原　直宏</v>
          </cell>
          <cell r="S337" t="str">
            <v>0773-27-2058</v>
          </cell>
          <cell r="T337" t="str">
            <v>hinsyou@asada-katan.co.jp</v>
          </cell>
          <cell r="U337">
            <v>6200853</v>
          </cell>
          <cell r="V337" t="str">
            <v>京都府福知山市長田野町1-29</v>
          </cell>
          <cell r="W337" t="str">
            <v>代表取締役社長</v>
          </cell>
          <cell r="X337" t="str">
            <v>浅田　康史</v>
          </cell>
          <cell r="Y337">
            <v>41122</v>
          </cell>
          <cell r="Z337">
            <v>41517</v>
          </cell>
          <cell r="AA337" t="str">
            <v/>
          </cell>
          <cell r="AC337">
            <v>1445000000</v>
          </cell>
          <cell r="AD337">
            <v>0.33333333333333331</v>
          </cell>
          <cell r="AE337">
            <v>481666666</v>
          </cell>
          <cell r="AF337">
            <v>41183</v>
          </cell>
          <cell r="AG337">
            <v>41517</v>
          </cell>
          <cell r="AH337" t="str">
            <v/>
          </cell>
          <cell r="AI337">
            <v>1445000000</v>
          </cell>
          <cell r="AJ337">
            <v>1445000000</v>
          </cell>
          <cell r="AK337">
            <v>0.33333333333333331</v>
          </cell>
          <cell r="AL337">
            <v>481666663</v>
          </cell>
          <cell r="AM337">
            <v>41177</v>
          </cell>
          <cell r="AN337">
            <v>41173</v>
          </cell>
          <cell r="AO337">
            <v>41179</v>
          </cell>
          <cell r="AP337" t="str">
            <v>要</v>
          </cell>
          <cell r="AQ337" t="str">
            <v>変更内容報告あり</v>
          </cell>
          <cell r="AR337" t="str">
            <v/>
          </cell>
          <cell r="AS337" t="str">
            <v/>
          </cell>
          <cell r="AT337">
            <v>41200</v>
          </cell>
          <cell r="AU337">
            <v>41183</v>
          </cell>
          <cell r="AV337">
            <v>41204</v>
          </cell>
          <cell r="AW337" t="str">
            <v/>
          </cell>
          <cell r="AX337" t="str">
            <v/>
          </cell>
          <cell r="AY337" t="str">
            <v>京都府</v>
          </cell>
          <cell r="AZ337" t="str">
            <v>福知山市</v>
          </cell>
          <cell r="BA337" t="str">
            <v>長田野町1-29</v>
          </cell>
          <cell r="BC337" t="str">
            <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京都府福知山市長田野町1-29</v>
          </cell>
          <cell r="ET337" t="str">
            <v/>
          </cell>
          <cell r="EU337" t="str">
            <v/>
          </cell>
          <cell r="EV337" t="str">
            <v/>
          </cell>
          <cell r="EW337" t="str">
            <v/>
          </cell>
          <cell r="EX337" t="str">
            <v/>
          </cell>
          <cell r="EY337" t="str">
            <v>京都府福知山市長田野町1-29</v>
          </cell>
          <cell r="EZ337" t="str">
            <v>なし</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4.金属加工製品</v>
          </cell>
          <cell r="I338" t="str">
            <v>その他の金属製品</v>
          </cell>
          <cell r="J338" t="str">
            <v>大企業</v>
          </cell>
          <cell r="K338" t="str">
            <v>中田</v>
          </cell>
          <cell r="L338" t="str">
            <v>宮田</v>
          </cell>
          <cell r="M338" t="str">
            <v>素形材室</v>
          </cell>
          <cell r="N338" t="str">
            <v>東北</v>
          </cell>
          <cell r="O338" t="str">
            <v xml:space="preserve">高周波鋳造株式会社 </v>
          </cell>
          <cell r="P338" t="str">
            <v/>
          </cell>
          <cell r="Q338" t="str">
            <v>常務取締役総務企画部長</v>
          </cell>
          <cell r="R338" t="str">
            <v>大久保　寿之</v>
          </cell>
          <cell r="S338" t="str">
            <v>0178-43-0127</v>
          </cell>
          <cell r="T338" t="str">
            <v>okubo.toshiyuki@koshuha.jp</v>
          </cell>
          <cell r="U338">
            <v>310071</v>
          </cell>
          <cell r="V338" t="str">
            <v>青森県八戸市沼館4丁目7番108号</v>
          </cell>
          <cell r="W338" t="str">
            <v>代表取締役社長</v>
          </cell>
          <cell r="X338" t="str">
            <v>関谷 敏男</v>
          </cell>
          <cell r="Y338" t="str">
            <v>2012年8月中旬</v>
          </cell>
          <cell r="Z338">
            <v>41729</v>
          </cell>
          <cell r="AA338" t="str">
            <v/>
          </cell>
          <cell r="AC338">
            <v>1728760000</v>
          </cell>
          <cell r="AD338">
            <v>0.33332562067609156</v>
          </cell>
          <cell r="AE338">
            <v>576240000</v>
          </cell>
          <cell r="AF338" t="str">
            <v>平成24年8月中旬</v>
          </cell>
          <cell r="AG338">
            <v>41729</v>
          </cell>
          <cell r="AH338" t="str">
            <v/>
          </cell>
          <cell r="AI338">
            <v>2080910000</v>
          </cell>
          <cell r="AJ338">
            <v>1728760000</v>
          </cell>
          <cell r="AK338">
            <v>0.33332562067609156</v>
          </cell>
          <cell r="AL338">
            <v>576240000</v>
          </cell>
          <cell r="AM338" t="str">
            <v/>
          </cell>
          <cell r="AN338" t="str">
            <v/>
          </cell>
          <cell r="AO338" t="str">
            <v/>
          </cell>
          <cell r="AP338" t="str">
            <v>要</v>
          </cell>
          <cell r="AQ338" t="str">
            <v>・20年度決算で赤字ありだが、23年度決算から過去3年ではなし。よって収益納付要。</v>
          </cell>
          <cell r="AR338" t="str">
            <v/>
          </cell>
          <cell r="AS338" t="str">
            <v/>
          </cell>
          <cell r="AT338">
            <v>41138</v>
          </cell>
          <cell r="AU338">
            <v>41141</v>
          </cell>
          <cell r="AV338">
            <v>41145</v>
          </cell>
          <cell r="AW338" t="str">
            <v/>
          </cell>
          <cell r="AX338" t="str">
            <v/>
          </cell>
          <cell r="AY338" t="str">
            <v>青森県</v>
          </cell>
          <cell r="AZ338" t="str">
            <v>八戸市</v>
          </cell>
          <cell r="BA338" t="str">
            <v>沼館4丁目7番108号</v>
          </cell>
          <cell r="BC338" t="str">
            <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t="str">
            <v/>
          </cell>
          <cell r="DW338" t="str">
            <v/>
          </cell>
          <cell r="DX338" t="str">
            <v/>
          </cell>
          <cell r="DY338" t="str">
            <v/>
          </cell>
          <cell r="DZ338" t="str">
            <v/>
          </cell>
          <cell r="EA338" t="str">
            <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青森県八戸市沼館4丁目7番108号</v>
          </cell>
          <cell r="ET338" t="str">
            <v/>
          </cell>
          <cell r="EU338" t="str">
            <v/>
          </cell>
          <cell r="EV338" t="str">
            <v/>
          </cell>
          <cell r="EW338" t="str">
            <v/>
          </cell>
          <cell r="EX338" t="str">
            <v/>
          </cell>
          <cell r="EY338" t="str">
            <v>青森県八戸市沼館4丁目7番108号</v>
          </cell>
          <cell r="EZ338" t="str">
            <v>なし</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3.航空・宇宙産業の中核部品又はその材料</v>
          </cell>
          <cell r="I339" t="str">
            <v>翼その他の中核部品・材料</v>
          </cell>
          <cell r="J339" t="str">
            <v>中小企業</v>
          </cell>
          <cell r="K339" t="str">
            <v>宮田</v>
          </cell>
          <cell r="L339" t="str">
            <v>中間</v>
          </cell>
          <cell r="M339" t="str">
            <v>武器課</v>
          </cell>
          <cell r="N339" t="str">
            <v>中部</v>
          </cell>
          <cell r="O339" t="str">
            <v>株式会社水野鉄工所</v>
          </cell>
          <cell r="P339" t="str">
            <v/>
          </cell>
          <cell r="Q339" t="str">
            <v>専務取締役</v>
          </cell>
          <cell r="R339" t="str">
            <v>菊田　強志</v>
          </cell>
          <cell r="S339" t="str">
            <v xml:space="preserve">0575-21-5511  </v>
          </cell>
          <cell r="T339" t="str">
            <v>t-kikuta@miztec.jp</v>
          </cell>
          <cell r="U339">
            <v>5013936</v>
          </cell>
          <cell r="V339" t="str">
            <v>岐阜県関市倉知4539-10</v>
          </cell>
          <cell r="W339" t="str">
            <v>代表取締役社長</v>
          </cell>
          <cell r="X339" t="str">
            <v>水野　辰博</v>
          </cell>
          <cell r="Y339" t="str">
            <v>交付決定日以降</v>
          </cell>
          <cell r="Z339">
            <v>41729</v>
          </cell>
          <cell r="AA339" t="str">
            <v/>
          </cell>
          <cell r="AC339">
            <v>250000000</v>
          </cell>
          <cell r="AD339">
            <v>0.4</v>
          </cell>
          <cell r="AE339">
            <v>100000000</v>
          </cell>
          <cell r="AF339" t="str">
            <v>交付決定日</v>
          </cell>
          <cell r="AG339">
            <v>41729</v>
          </cell>
          <cell r="AH339" t="str">
            <v/>
          </cell>
          <cell r="AI339">
            <v>260000000</v>
          </cell>
          <cell r="AJ339">
            <v>250000000</v>
          </cell>
          <cell r="AK339">
            <v>0.4</v>
          </cell>
          <cell r="AL339">
            <v>100000000</v>
          </cell>
          <cell r="AM339">
            <v>41145</v>
          </cell>
          <cell r="AN339">
            <v>41148</v>
          </cell>
          <cell r="AO339">
            <v>41158</v>
          </cell>
          <cell r="AP339" t="str">
            <v>要</v>
          </cell>
          <cell r="AQ339" t="str">
            <v/>
          </cell>
          <cell r="AR339" t="str">
            <v>宮田</v>
          </cell>
          <cell r="AS339" t="str">
            <v>中間</v>
          </cell>
          <cell r="AT339">
            <v>41170</v>
          </cell>
          <cell r="AU339">
            <v>41172</v>
          </cell>
          <cell r="AV339">
            <v>41173</v>
          </cell>
          <cell r="AW339" t="str">
            <v/>
          </cell>
          <cell r="AX339" t="str">
            <v/>
          </cell>
          <cell r="AY339" t="str">
            <v>岐阜県</v>
          </cell>
          <cell r="AZ339" t="str">
            <v>関市</v>
          </cell>
          <cell r="BA339" t="str">
            <v>倉知4587-2</v>
          </cell>
          <cell r="BC339" t="str">
            <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岐阜県関市倉知4587-2</v>
          </cell>
          <cell r="ET339" t="str">
            <v/>
          </cell>
          <cell r="EU339" t="str">
            <v/>
          </cell>
          <cell r="EV339" t="str">
            <v/>
          </cell>
          <cell r="EW339" t="str">
            <v/>
          </cell>
          <cell r="EX339" t="str">
            <v/>
          </cell>
          <cell r="EY339" t="str">
            <v>岐阜県関市倉知4587-2</v>
          </cell>
          <cell r="EZ339" t="str">
            <v>なし</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1.電子電機の中核部品又はその材料</v>
          </cell>
          <cell r="I340" t="str">
            <v>半導体又はその材料</v>
          </cell>
          <cell r="J340" t="str">
            <v>中小企業</v>
          </cell>
          <cell r="K340" t="str">
            <v>梶野</v>
          </cell>
          <cell r="L340" t="str">
            <v>秋葉</v>
          </cell>
          <cell r="M340" t="str">
            <v>非鉄課</v>
          </cell>
          <cell r="N340" t="str">
            <v/>
          </cell>
          <cell r="O340" t="str">
            <v>株式会社プロセス・ラボ・ミクロン</v>
          </cell>
          <cell r="P340" t="str">
            <v>管理部</v>
          </cell>
          <cell r="Q340" t="str">
            <v>部長</v>
          </cell>
          <cell r="R340" t="str">
            <v>熊澤　敬之</v>
          </cell>
          <cell r="S340" t="str">
            <v>049-226-3121</v>
          </cell>
          <cell r="T340" t="str">
            <v>h-kumazawa@lab-micron.co.jp</v>
          </cell>
          <cell r="U340">
            <v>3500833</v>
          </cell>
          <cell r="V340" t="str">
            <v>埼玉県川越市芳野台1-103-54</v>
          </cell>
          <cell r="W340" t="str">
            <v>代表取締役</v>
          </cell>
          <cell r="X340" t="str">
            <v>伊藤　尚志</v>
          </cell>
          <cell r="Y340">
            <v>41122</v>
          </cell>
          <cell r="Z340">
            <v>41364</v>
          </cell>
          <cell r="AA340" t="str">
            <v/>
          </cell>
          <cell r="AC340">
            <v>631000000</v>
          </cell>
          <cell r="AD340">
            <v>0.33333333333333331</v>
          </cell>
          <cell r="AE340">
            <v>210333333</v>
          </cell>
          <cell r="AF340">
            <v>41183</v>
          </cell>
          <cell r="AG340">
            <v>41364</v>
          </cell>
          <cell r="AH340" t="str">
            <v/>
          </cell>
          <cell r="AI340">
            <v>846978900</v>
          </cell>
          <cell r="AJ340">
            <v>446374900</v>
          </cell>
          <cell r="AK340">
            <v>0.33333333333333331</v>
          </cell>
          <cell r="AL340">
            <v>148791633</v>
          </cell>
          <cell r="AM340">
            <v>41179</v>
          </cell>
          <cell r="AN340">
            <v>41180</v>
          </cell>
          <cell r="AO340">
            <v>41153</v>
          </cell>
          <cell r="AP340" t="str">
            <v>要</v>
          </cell>
          <cell r="AQ340" t="str">
            <v>応募時からの減額についてはMETI確認済（10/1）。</v>
          </cell>
          <cell r="AR340" t="str">
            <v>梶野</v>
          </cell>
          <cell r="AS340" t="str">
            <v/>
          </cell>
          <cell r="AT340">
            <v>41200</v>
          </cell>
          <cell r="AU340">
            <v>41183</v>
          </cell>
          <cell r="AV340">
            <v>41204</v>
          </cell>
          <cell r="AW340" t="str">
            <v/>
          </cell>
          <cell r="AX340" t="str">
            <v/>
          </cell>
          <cell r="AY340" t="str">
            <v>埼玉県</v>
          </cell>
          <cell r="AZ340" t="str">
            <v>川越市</v>
          </cell>
          <cell r="BA340" t="str">
            <v>芳野台1-103-52</v>
          </cell>
          <cell r="BB340" t="str">
            <v>愛知県</v>
          </cell>
          <cell r="BC340" t="str">
            <v>小牧市</v>
          </cell>
          <cell r="BD340" t="str">
            <v>上末122-1</v>
          </cell>
          <cell r="BE340" t="str">
            <v>佐賀県</v>
          </cell>
          <cell r="BF340" t="str">
            <v>佐賀市</v>
          </cell>
          <cell r="BG340" t="str">
            <v>富士町690-20</v>
          </cell>
          <cell r="BQ340" t="str">
            <v/>
          </cell>
          <cell r="BR340" t="str">
            <v/>
          </cell>
          <cell r="BS340" t="str">
            <v/>
          </cell>
          <cell r="BT340" t="str">
            <v/>
          </cell>
          <cell r="BU340" t="str">
            <v/>
          </cell>
          <cell r="BV340" t="str">
            <v/>
          </cell>
          <cell r="BW340" t="str">
            <v/>
          </cell>
          <cell r="BX340" t="str">
            <v/>
          </cell>
          <cell r="BY340" t="str">
            <v/>
          </cell>
          <cell r="BZ340" t="str">
            <v/>
          </cell>
          <cell r="CA340" t="str">
            <v/>
          </cell>
          <cell r="CB340" t="str">
            <v/>
          </cell>
          <cell r="CC340" t="str">
            <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t="str">
            <v/>
          </cell>
          <cell r="CV340" t="str">
            <v/>
          </cell>
          <cell r="CW340" t="str">
            <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埼玉県川越市芳野台1-103-52</v>
          </cell>
          <cell r="ET340" t="str">
            <v>愛知県小牧市上末122-1</v>
          </cell>
          <cell r="EU340" t="str">
            <v>佐賀県佐賀市富士町690-20</v>
          </cell>
          <cell r="EV340" t="str">
            <v/>
          </cell>
          <cell r="EW340" t="str">
            <v/>
          </cell>
          <cell r="EX340" t="str">
            <v/>
          </cell>
          <cell r="EY340" t="str">
            <v>埼玉県川越市芳野台1-103-52
愛知県小牧市上末122-1
佐賀県佐賀市富士町690-20</v>
          </cell>
          <cell r="EZ340" t="str">
            <v>なし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1.電子電機の中核部品又はその材料</v>
          </cell>
          <cell r="I341" t="str">
            <v>半導体又はその材料</v>
          </cell>
          <cell r="J341" t="str">
            <v>中小企業</v>
          </cell>
          <cell r="K341" t="str">
            <v>梶野</v>
          </cell>
          <cell r="L341" t="str">
            <v>秋葉</v>
          </cell>
          <cell r="M341" t="str">
            <v>非鉄課</v>
          </cell>
          <cell r="N341" t="str">
            <v/>
          </cell>
          <cell r="O341" t="str">
            <v/>
          </cell>
          <cell r="P341" t="str">
            <v/>
          </cell>
          <cell r="Q341" t="str">
            <v/>
          </cell>
          <cell r="R341" t="str">
            <v/>
          </cell>
          <cell r="S341" t="str">
            <v/>
          </cell>
          <cell r="T341" t="str">
            <v/>
          </cell>
          <cell r="U341" t="str">
            <v/>
          </cell>
          <cell r="V341" t="str">
            <v/>
          </cell>
          <cell r="W341" t="str">
            <v>取締役社長</v>
          </cell>
          <cell r="X341" t="str">
            <v>武井 和夫</v>
          </cell>
          <cell r="Y341">
            <v>41122</v>
          </cell>
          <cell r="Z341">
            <v>41364</v>
          </cell>
          <cell r="AA341" t="str">
            <v/>
          </cell>
          <cell r="AC341">
            <v>631000000</v>
          </cell>
          <cell r="AD341">
            <v>0.33333333333333331</v>
          </cell>
          <cell r="AE341">
            <v>210333333</v>
          </cell>
          <cell r="AF341">
            <v>41183</v>
          </cell>
          <cell r="AG341">
            <v>41364</v>
          </cell>
          <cell r="AH341" t="str">
            <v/>
          </cell>
          <cell r="AI341">
            <v>846978900</v>
          </cell>
          <cell r="AJ341">
            <v>446374900</v>
          </cell>
          <cell r="AK341">
            <v>0.33333333333333331</v>
          </cell>
          <cell r="AL341">
            <v>148791633</v>
          </cell>
          <cell r="AM341">
            <v>41179</v>
          </cell>
          <cell r="AN341">
            <v>41180</v>
          </cell>
          <cell r="AO341">
            <v>41153</v>
          </cell>
          <cell r="AP341" t="str">
            <v>要</v>
          </cell>
          <cell r="AQ341" t="str">
            <v>応募時からの減額についてはMETI確認済（10/1）。</v>
          </cell>
          <cell r="AR341" t="str">
            <v>梶野</v>
          </cell>
          <cell r="AS341" t="str">
            <v/>
          </cell>
          <cell r="AT341">
            <v>41200</v>
          </cell>
          <cell r="AU341">
            <v>41183</v>
          </cell>
          <cell r="AV341">
            <v>41204</v>
          </cell>
          <cell r="AW341" t="str">
            <v/>
          </cell>
          <cell r="AX341" t="str">
            <v/>
          </cell>
          <cell r="AY341" t="str">
            <v>埼玉県</v>
          </cell>
          <cell r="AZ341" t="str">
            <v>川越市</v>
          </cell>
          <cell r="BA341" t="str">
            <v>芳野台1-103-52</v>
          </cell>
          <cell r="BB341" t="str">
            <v>愛知県</v>
          </cell>
          <cell r="BC341" t="str">
            <v>小牧市</v>
          </cell>
          <cell r="BD341" t="str">
            <v>上末122-1</v>
          </cell>
          <cell r="BE341" t="str">
            <v>佐賀県</v>
          </cell>
          <cell r="BF341" t="str">
            <v>佐賀市</v>
          </cell>
          <cell r="BG341" t="str">
            <v>富士町690-20</v>
          </cell>
          <cell r="BQ341" t="str">
            <v/>
          </cell>
          <cell r="BR341" t="str">
            <v/>
          </cell>
          <cell r="BS341" t="str">
            <v/>
          </cell>
          <cell r="BT341" t="str">
            <v/>
          </cell>
          <cell r="BU341" t="str">
            <v/>
          </cell>
          <cell r="BV341" t="str">
            <v/>
          </cell>
          <cell r="BW341" t="str">
            <v/>
          </cell>
          <cell r="BX341" t="str">
            <v/>
          </cell>
          <cell r="BY341" t="str">
            <v/>
          </cell>
          <cell r="BZ341" t="str">
            <v/>
          </cell>
          <cell r="CA341" t="str">
            <v/>
          </cell>
          <cell r="CB341" t="str">
            <v/>
          </cell>
          <cell r="CC341" t="str">
            <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cell r="CR341" t="str">
            <v/>
          </cell>
          <cell r="CS341" t="str">
            <v/>
          </cell>
          <cell r="CT341" t="str">
            <v/>
          </cell>
          <cell r="CU341" t="str">
            <v/>
          </cell>
          <cell r="CV341" t="str">
            <v/>
          </cell>
          <cell r="CW341" t="str">
            <v/>
          </cell>
          <cell r="CX341" t="str">
            <v/>
          </cell>
          <cell r="CY341" t="str">
            <v/>
          </cell>
          <cell r="CZ341" t="str">
            <v/>
          </cell>
          <cell r="DA341" t="str">
            <v/>
          </cell>
          <cell r="DB341" t="str">
            <v/>
          </cell>
          <cell r="DC341" t="str">
            <v/>
          </cell>
          <cell r="DD341" t="str">
            <v/>
          </cell>
          <cell r="DE341" t="str">
            <v/>
          </cell>
          <cell r="DF341" t="str">
            <v/>
          </cell>
          <cell r="DG341" t="str">
            <v/>
          </cell>
          <cell r="DH341" t="str">
            <v/>
          </cell>
          <cell r="DI341" t="str">
            <v/>
          </cell>
          <cell r="DJ341" t="str">
            <v/>
          </cell>
          <cell r="DK341" t="str">
            <v/>
          </cell>
          <cell r="DL341" t="str">
            <v/>
          </cell>
          <cell r="DM341" t="str">
            <v/>
          </cell>
          <cell r="DN341" t="str">
            <v/>
          </cell>
          <cell r="DO341" t="str">
            <v/>
          </cell>
          <cell r="DP341" t="str">
            <v/>
          </cell>
          <cell r="DQ341" t="str">
            <v/>
          </cell>
          <cell r="DR341" t="str">
            <v/>
          </cell>
          <cell r="DS341" t="str">
            <v/>
          </cell>
          <cell r="DT341" t="str">
            <v/>
          </cell>
          <cell r="DU341" t="str">
            <v/>
          </cell>
          <cell r="DV341" t="str">
            <v/>
          </cell>
          <cell r="DW341" t="str">
            <v/>
          </cell>
          <cell r="DX341" t="str">
            <v/>
          </cell>
          <cell r="DY341" t="str">
            <v/>
          </cell>
          <cell r="DZ341" t="str">
            <v/>
          </cell>
          <cell r="EA341" t="str">
            <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埼玉県川越市芳野台1-103-52</v>
          </cell>
          <cell r="ET341" t="str">
            <v>愛知県小牧市上末122-1</v>
          </cell>
          <cell r="EU341" t="str">
            <v>佐賀県佐賀市富士町690-20</v>
          </cell>
          <cell r="EV341" t="str">
            <v/>
          </cell>
          <cell r="EW341" t="str">
            <v/>
          </cell>
          <cell r="EX341" t="str">
            <v/>
          </cell>
          <cell r="EY341" t="str">
            <v>埼玉県川越市芳野台1-103-52
愛知県小牧市上末122-1
佐賀県佐賀市富士町690-20</v>
          </cell>
          <cell r="EZ341" t="str">
            <v>なし</v>
          </cell>
        </row>
        <row r="342">
          <cell r="A342" t="str">
            <v>A10760</v>
          </cell>
          <cell r="B342" t="str">
            <v>A1076</v>
          </cell>
          <cell r="C342">
            <v>0</v>
          </cell>
          <cell r="D342" t="str">
            <v>A</v>
          </cell>
          <cell r="E342" t="str">
            <v>二次</v>
          </cell>
          <cell r="F342" t="str">
            <v>ジヤトコ株式会社</v>
          </cell>
          <cell r="G342" t="str">
            <v>自動車用ＣＶＴの生産事業</v>
          </cell>
          <cell r="H342" t="str">
            <v>2.自動車の中核部品又はその材料</v>
          </cell>
          <cell r="I342" t="str">
            <v>駆動系部品又はその材料</v>
          </cell>
          <cell r="J342" t="str">
            <v>大企業</v>
          </cell>
          <cell r="K342" t="str">
            <v>梶野</v>
          </cell>
          <cell r="L342" t="str">
            <v>中田</v>
          </cell>
          <cell r="M342" t="str">
            <v>自動車課</v>
          </cell>
          <cell r="N342" t="str">
            <v/>
          </cell>
          <cell r="O342" t="str">
            <v>ジヤトコ株式会社</v>
          </cell>
          <cell r="P342" t="str">
            <v/>
          </cell>
          <cell r="Q342" t="str">
            <v>総務部長</v>
          </cell>
          <cell r="R342" t="str">
            <v>真下　裕之</v>
          </cell>
          <cell r="S342" t="str">
            <v>0545-51-0374</v>
          </cell>
          <cell r="T342" t="str">
            <v>hiroyuki_mashita@jatco.co.jp</v>
          </cell>
          <cell r="U342">
            <v>4178585</v>
          </cell>
          <cell r="V342" t="str">
            <v>静岡県富士市今泉700番地の1</v>
          </cell>
          <cell r="W342" t="str">
            <v>取締役社長</v>
          </cell>
          <cell r="X342" t="str">
            <v>秦　孝之</v>
          </cell>
          <cell r="Y342">
            <v>41121</v>
          </cell>
          <cell r="Z342">
            <v>41698</v>
          </cell>
          <cell r="AA342" t="str">
            <v/>
          </cell>
          <cell r="AC342">
            <v>249037000</v>
          </cell>
          <cell r="AD342">
            <v>0.25</v>
          </cell>
          <cell r="AE342">
            <v>62259250</v>
          </cell>
          <cell r="AF342" t="str">
            <v>交付決定日</v>
          </cell>
          <cell r="AG342">
            <v>41723</v>
          </cell>
          <cell r="AH342" t="str">
            <v/>
          </cell>
          <cell r="AI342">
            <v>249037000</v>
          </cell>
          <cell r="AJ342">
            <v>249037000</v>
          </cell>
          <cell r="AK342">
            <v>0.25</v>
          </cell>
          <cell r="AL342">
            <v>62259250</v>
          </cell>
          <cell r="AM342">
            <v>41131</v>
          </cell>
          <cell r="AN342">
            <v>41127</v>
          </cell>
          <cell r="AO342">
            <v>41131</v>
          </cell>
          <cell r="AP342" t="str">
            <v>要確認</v>
          </cell>
          <cell r="AQ342" t="str">
            <v>※H24年3月末決算の実績有無確認中</v>
          </cell>
          <cell r="AR342" t="str">
            <v>梶野</v>
          </cell>
          <cell r="AS342" t="str">
            <v>中田</v>
          </cell>
          <cell r="AT342">
            <v>41155</v>
          </cell>
          <cell r="AU342">
            <v>41145</v>
          </cell>
          <cell r="AV342">
            <v>41159</v>
          </cell>
          <cell r="AW342" t="str">
            <v/>
          </cell>
          <cell r="AX342" t="str">
            <v/>
          </cell>
          <cell r="AY342" t="str">
            <v>静岡県</v>
          </cell>
          <cell r="AZ342" t="str">
            <v>富士宮市</v>
          </cell>
          <cell r="BA342" t="str">
            <v>山宮3507番地の16</v>
          </cell>
          <cell r="BB342" t="str">
            <v>京都府</v>
          </cell>
          <cell r="BC342" t="str">
            <v>南丹市</v>
          </cell>
          <cell r="BD342" t="str">
            <v>八木町室橋山田10番地1</v>
          </cell>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静岡県富士宮市山宮3507番地の16</v>
          </cell>
          <cell r="ET342" t="str">
            <v>京都府南丹市八木町室橋山田10番地1</v>
          </cell>
          <cell r="EU342" t="str">
            <v/>
          </cell>
          <cell r="EV342" t="str">
            <v/>
          </cell>
          <cell r="EW342" t="str">
            <v/>
          </cell>
          <cell r="EX342" t="str">
            <v/>
          </cell>
          <cell r="EY342" t="str">
            <v>静岡県富士宮市山宮3507番地の16
京都府南丹市八木町室橋山田10番地1</v>
          </cell>
          <cell r="EZ342" t="str">
            <v>なし</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5.機能性化学品</v>
          </cell>
          <cell r="I343" t="str">
            <v>その他の機能性化学品</v>
          </cell>
          <cell r="J343" t="str">
            <v>大企業</v>
          </cell>
          <cell r="K343" t="str">
            <v>宮田</v>
          </cell>
          <cell r="L343" t="str">
            <v>秋葉</v>
          </cell>
          <cell r="M343" t="str">
            <v>化学課</v>
          </cell>
          <cell r="N343" t="str">
            <v>関東</v>
          </cell>
          <cell r="O343" t="str">
            <v>旭硝子株式会社</v>
          </cell>
          <cell r="P343" t="str">
            <v>化学品カンパ二ーCSR室
化学品カンパ二ーCSR室</v>
          </cell>
          <cell r="Q343" t="str">
            <v>室長
主席</v>
          </cell>
          <cell r="R343" t="str">
            <v>荻村　嘉伸
山本　博昭</v>
          </cell>
          <cell r="S343" t="str">
            <v>03-3218-5485
0436-23-3871</v>
          </cell>
          <cell r="T343" t="str">
            <v>yosinobu-ogimura@agc.com
hiroaki-yamamoto@agc.com</v>
          </cell>
          <cell r="U343">
            <v>1008405</v>
          </cell>
          <cell r="V343" t="str">
            <v>東京都千代田区丸の内1-5-1</v>
          </cell>
          <cell r="W343" t="str">
            <v>代表取締役社長
執行役員</v>
          </cell>
          <cell r="X343" t="str">
            <v>石村　和彦</v>
          </cell>
          <cell r="Y343">
            <v>41122</v>
          </cell>
          <cell r="Z343">
            <v>41729</v>
          </cell>
          <cell r="AA343" t="str">
            <v/>
          </cell>
          <cell r="AC343">
            <v>635000000</v>
          </cell>
          <cell r="AD343">
            <v>0.25</v>
          </cell>
          <cell r="AE343">
            <v>158750000</v>
          </cell>
          <cell r="AF343" t="str">
            <v/>
          </cell>
          <cell r="AG343" t="str">
            <v/>
          </cell>
          <cell r="AH343" t="str">
            <v/>
          </cell>
          <cell r="AI343" t="str">
            <v/>
          </cell>
          <cell r="AJ343" t="str">
            <v/>
          </cell>
          <cell r="AK343">
            <v>0.25</v>
          </cell>
          <cell r="AL343" t="str">
            <v/>
          </cell>
          <cell r="AM343" t="str">
            <v/>
          </cell>
          <cell r="AN343">
            <v>41177</v>
          </cell>
          <cell r="AO343" t="str">
            <v/>
          </cell>
          <cell r="AP343" t="str">
            <v/>
          </cell>
          <cell r="AQ343" t="str">
            <v/>
          </cell>
          <cell r="AR343" t="str">
            <v/>
          </cell>
          <cell r="AS343" t="str">
            <v/>
          </cell>
          <cell r="AT343" t="str">
            <v/>
          </cell>
          <cell r="AU343" t="str">
            <v/>
          </cell>
          <cell r="AV343" t="str">
            <v/>
          </cell>
          <cell r="AW343" t="str">
            <v/>
          </cell>
          <cell r="AX343" t="str">
            <v/>
          </cell>
          <cell r="AY343" t="str">
            <v>千葉県</v>
          </cell>
          <cell r="AZ343" t="str">
            <v>市原市</v>
          </cell>
          <cell r="BA343" t="str">
            <v>五井海岸10番地</v>
          </cell>
          <cell r="BC343" t="str">
            <v/>
          </cell>
          <cell r="BQ343" t="str">
            <v/>
          </cell>
          <cell r="BR343" t="str">
            <v/>
          </cell>
          <cell r="BS343" t="str">
            <v/>
          </cell>
          <cell r="BT343" t="str">
            <v/>
          </cell>
          <cell r="BU343" t="str">
            <v/>
          </cell>
          <cell r="BV343" t="str">
            <v/>
          </cell>
          <cell r="BW343" t="str">
            <v/>
          </cell>
          <cell r="BX343" t="str">
            <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cell r="CR343" t="str">
            <v/>
          </cell>
          <cell r="CS343" t="str">
            <v/>
          </cell>
          <cell r="CT343" t="str">
            <v/>
          </cell>
          <cell r="CU343" t="str">
            <v/>
          </cell>
          <cell r="CV343" t="str">
            <v/>
          </cell>
          <cell r="CW343" t="str">
            <v/>
          </cell>
          <cell r="CX343" t="str">
            <v/>
          </cell>
          <cell r="CY343" t="str">
            <v/>
          </cell>
          <cell r="CZ343" t="str">
            <v/>
          </cell>
          <cell r="DA343" t="str">
            <v/>
          </cell>
          <cell r="DB343" t="str">
            <v/>
          </cell>
          <cell r="DC343" t="str">
            <v/>
          </cell>
          <cell r="DD343" t="str">
            <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千葉県市原市五井海岸10番地</v>
          </cell>
          <cell r="ET343" t="str">
            <v/>
          </cell>
          <cell r="EU343" t="str">
            <v/>
          </cell>
          <cell r="EV343" t="str">
            <v/>
          </cell>
          <cell r="EW343" t="str">
            <v/>
          </cell>
          <cell r="EX343" t="str">
            <v/>
          </cell>
          <cell r="EY343" t="str">
            <v>千葉県市原市五井海岸10番地</v>
          </cell>
          <cell r="EZ343" t="str">
            <v>なし</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6.その他</v>
          </cell>
          <cell r="I344" t="str">
            <v>建設機械等の部品</v>
          </cell>
          <cell r="J344" t="str">
            <v>中小企業</v>
          </cell>
          <cell r="K344" t="str">
            <v>高本</v>
          </cell>
          <cell r="L344" t="str">
            <v>中間</v>
          </cell>
          <cell r="M344" t="str">
            <v>素形材室</v>
          </cell>
          <cell r="N344" t="str">
            <v>関東</v>
          </cell>
          <cell r="O344" t="str">
            <v>昭和電気鋳鋼株式会社</v>
          </cell>
          <cell r="P344" t="str">
            <v/>
          </cell>
          <cell r="Q344" t="str">
            <v>製造部　製造部長</v>
          </cell>
          <cell r="R344" t="str">
            <v>井田　豊</v>
          </cell>
          <cell r="S344" t="str">
            <v>027-346-4704</v>
          </cell>
          <cell r="T344" t="str">
            <v>y-ida@showadenki-chuko.co.jp</v>
          </cell>
          <cell r="U344">
            <v>3701201</v>
          </cell>
          <cell r="V344" t="str">
            <v>群馬県高崎市倉賀野町3250</v>
          </cell>
          <cell r="W344" t="str">
            <v>代表取締役社長</v>
          </cell>
          <cell r="X344" t="str">
            <v>手塚　加津子</v>
          </cell>
          <cell r="Y344">
            <v>41122</v>
          </cell>
          <cell r="Z344">
            <v>41729</v>
          </cell>
          <cell r="AA344" t="str">
            <v/>
          </cell>
          <cell r="AC344">
            <v>1490000000</v>
          </cell>
          <cell r="AD344">
            <v>0.4</v>
          </cell>
          <cell r="AE344">
            <v>596000000</v>
          </cell>
          <cell r="AF344">
            <v>41180</v>
          </cell>
          <cell r="AG344">
            <v>41729</v>
          </cell>
          <cell r="AH344" t="str">
            <v/>
          </cell>
          <cell r="AI344">
            <v>1490000000</v>
          </cell>
          <cell r="AJ344">
            <v>1490000000</v>
          </cell>
          <cell r="AK344">
            <v>0.4</v>
          </cell>
          <cell r="AL344">
            <v>596000000</v>
          </cell>
          <cell r="AM344">
            <v>41177</v>
          </cell>
          <cell r="AN344">
            <v>41156</v>
          </cell>
          <cell r="AO344">
            <v>41179</v>
          </cell>
          <cell r="AP344" t="str">
            <v>不要</v>
          </cell>
          <cell r="AQ344" t="str">
            <v>・公募時に雇用計算ミス
・シェアの記載の訂正により、総合評価変わらず</v>
          </cell>
          <cell r="AR344" t="str">
            <v>高本</v>
          </cell>
          <cell r="AS344" t="str">
            <v>中間</v>
          </cell>
          <cell r="AT344">
            <v>41184</v>
          </cell>
          <cell r="AU344">
            <v>41183</v>
          </cell>
          <cell r="AV344">
            <v>41194</v>
          </cell>
          <cell r="AW344" t="str">
            <v/>
          </cell>
          <cell r="AX344" t="str">
            <v/>
          </cell>
          <cell r="AY344" t="str">
            <v>群馬県</v>
          </cell>
          <cell r="AZ344" t="str">
            <v>高崎市</v>
          </cell>
          <cell r="BA344" t="str">
            <v>倉賀野町3250</v>
          </cell>
          <cell r="BC344" t="str">
            <v/>
          </cell>
          <cell r="BQ344" t="str">
            <v/>
          </cell>
          <cell r="BR344" t="str">
            <v/>
          </cell>
          <cell r="BS344" t="str">
            <v/>
          </cell>
          <cell r="BT344" t="str">
            <v/>
          </cell>
          <cell r="BU344" t="str">
            <v/>
          </cell>
          <cell r="BV344" t="str">
            <v/>
          </cell>
          <cell r="BW344" t="str">
            <v/>
          </cell>
          <cell r="BX344" t="str">
            <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cell r="CR344" t="str">
            <v/>
          </cell>
          <cell r="CS344" t="str">
            <v/>
          </cell>
          <cell r="CT344" t="str">
            <v/>
          </cell>
          <cell r="CU344" t="str">
            <v/>
          </cell>
          <cell r="CV344" t="str">
            <v/>
          </cell>
          <cell r="CW344" t="str">
            <v/>
          </cell>
          <cell r="CX344" t="str">
            <v/>
          </cell>
          <cell r="CY344" t="str">
            <v/>
          </cell>
          <cell r="CZ344" t="str">
            <v/>
          </cell>
          <cell r="DA344" t="str">
            <v/>
          </cell>
          <cell r="DB344" t="str">
            <v/>
          </cell>
          <cell r="DC344" t="str">
            <v/>
          </cell>
          <cell r="DD344" t="str">
            <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群馬県高崎市倉賀野町3250</v>
          </cell>
          <cell r="ET344" t="str">
            <v/>
          </cell>
          <cell r="EU344" t="str">
            <v/>
          </cell>
          <cell r="EV344" t="str">
            <v/>
          </cell>
          <cell r="EW344" t="str">
            <v/>
          </cell>
          <cell r="EX344" t="str">
            <v/>
          </cell>
          <cell r="EY344" t="str">
            <v>群馬県高崎市倉賀野町3250</v>
          </cell>
          <cell r="EZ344" t="str">
            <v>なし</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6.その他</v>
          </cell>
          <cell r="I345" t="str">
            <v>建設機械等の部品</v>
          </cell>
          <cell r="J345" t="str">
            <v>大企業</v>
          </cell>
          <cell r="K345" t="str">
            <v>中田</v>
          </cell>
          <cell r="L345" t="str">
            <v>宮田</v>
          </cell>
          <cell r="M345" t="str">
            <v>産機課</v>
          </cell>
          <cell r="N345" t="str">
            <v>近畿</v>
          </cell>
          <cell r="O345" t="str">
            <v>川崎重工業株式会社</v>
          </cell>
          <cell r="P345" t="str">
            <v>精密機械カンパニー　企画本部　管理部</v>
          </cell>
          <cell r="Q345" t="str">
            <v>上席基幹職</v>
          </cell>
          <cell r="R345" t="str">
            <v>巽　美晴</v>
          </cell>
          <cell r="S345" t="str">
            <v>078-991-1160</v>
          </cell>
          <cell r="T345" t="str">
            <v>tasumi_y@khi.co.jp</v>
          </cell>
          <cell r="U345">
            <v>6512239</v>
          </cell>
          <cell r="V345" t="str">
            <v>兵庫県神戸市西区櫨谷町松本234番地</v>
          </cell>
          <cell r="W345" t="str">
            <v>代表取締役</v>
          </cell>
          <cell r="X345" t="str">
            <v>長谷川　聰</v>
          </cell>
          <cell r="Y345">
            <v>41122</v>
          </cell>
          <cell r="Z345">
            <v>41729</v>
          </cell>
          <cell r="AA345" t="str">
            <v/>
          </cell>
          <cell r="AC345">
            <v>7699000000</v>
          </cell>
          <cell r="AD345">
            <v>0.25</v>
          </cell>
          <cell r="AE345">
            <v>1924750000</v>
          </cell>
          <cell r="AF345">
            <v>41153</v>
          </cell>
          <cell r="AG345">
            <v>41729</v>
          </cell>
          <cell r="AH345" t="str">
            <v/>
          </cell>
          <cell r="AI345">
            <v>13914800000</v>
          </cell>
          <cell r="AJ345">
            <v>7699000000</v>
          </cell>
          <cell r="AK345">
            <v>0.25</v>
          </cell>
          <cell r="AL345">
            <v>1924750000</v>
          </cell>
          <cell r="AM345">
            <v>41131</v>
          </cell>
          <cell r="AN345">
            <v>41134</v>
          </cell>
          <cell r="AO345">
            <v>41134</v>
          </cell>
          <cell r="AP345" t="str">
            <v>不要</v>
          </cell>
          <cell r="AQ345" t="str">
            <v>H27.3.31への期間延長を希望。
→理由書をMETIに要確認
※承認いただいた場合には、交付決定後に計画変更届けを提出いただくこととする</v>
          </cell>
          <cell r="AR345" t="str">
            <v>中田</v>
          </cell>
          <cell r="AS345" t="str">
            <v>宮田</v>
          </cell>
          <cell r="AT345">
            <v>41155</v>
          </cell>
          <cell r="AU345">
            <v>41149</v>
          </cell>
          <cell r="AV345">
            <v>41159</v>
          </cell>
          <cell r="AW345" t="str">
            <v/>
          </cell>
          <cell r="AX345" t="str">
            <v/>
          </cell>
          <cell r="AY345" t="str">
            <v>兵庫県</v>
          </cell>
          <cell r="AZ345" t="str">
            <v>神戸市</v>
          </cell>
          <cell r="BA345" t="str">
            <v>西区櫨谷町松本234番地</v>
          </cell>
          <cell r="BC345" t="str">
            <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兵庫県神戸市西区櫨谷町松本234番地</v>
          </cell>
          <cell r="ET345" t="str">
            <v/>
          </cell>
          <cell r="EU345" t="str">
            <v/>
          </cell>
          <cell r="EV345" t="str">
            <v/>
          </cell>
          <cell r="EW345" t="str">
            <v/>
          </cell>
          <cell r="EX345" t="str">
            <v/>
          </cell>
          <cell r="EY345" t="str">
            <v>兵庫県神戸市西区櫨谷町松本234番地</v>
          </cell>
          <cell r="EZ345" t="str">
            <v>なし</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2.自動車の中核部品又はその材料</v>
          </cell>
          <cell r="I346" t="str">
            <v>その他の部品・材料</v>
          </cell>
          <cell r="J346" t="str">
            <v>中小企業</v>
          </cell>
          <cell r="K346" t="str">
            <v>中田</v>
          </cell>
          <cell r="L346" t="str">
            <v>梶野</v>
          </cell>
          <cell r="M346" t="str">
            <v>産機課</v>
          </cell>
          <cell r="N346" t="str">
            <v>近畿</v>
          </cell>
          <cell r="O346" t="str">
            <v>滋賀シミズ精工株式会社</v>
          </cell>
          <cell r="P346" t="str">
            <v/>
          </cell>
          <cell r="Q346" t="str">
            <v>取締役総務部長</v>
          </cell>
          <cell r="R346" t="str">
            <v>西田　淳</v>
          </cell>
          <cell r="S346" t="str">
            <v>0748-82-1191</v>
          </cell>
          <cell r="T346" t="str">
            <v>nisida@shimizuseikou.co.jp
nishida@shimizuseiko.co.jp</v>
          </cell>
          <cell r="U346">
            <v>5291835</v>
          </cell>
          <cell r="V346" t="str">
            <v>滋賀県甲賀市信楽町中野688</v>
          </cell>
          <cell r="W346" t="str">
            <v>取締役社長</v>
          </cell>
          <cell r="X346" t="str">
            <v>清水　章雄</v>
          </cell>
          <cell r="Y346">
            <v>41183</v>
          </cell>
          <cell r="Z346">
            <v>41729</v>
          </cell>
          <cell r="AA346" t="str">
            <v/>
          </cell>
          <cell r="AC346">
            <v>469200000</v>
          </cell>
          <cell r="AD346">
            <v>0.33333333333333331</v>
          </cell>
          <cell r="AE346">
            <v>156400000</v>
          </cell>
          <cell r="AF346" t="str">
            <v/>
          </cell>
          <cell r="AG346" t="str">
            <v/>
          </cell>
          <cell r="AH346" t="str">
            <v/>
          </cell>
          <cell r="AI346" t="str">
            <v/>
          </cell>
          <cell r="AJ346" t="str">
            <v/>
          </cell>
          <cell r="AK346">
            <v>0.33333333333333331</v>
          </cell>
          <cell r="AL346" t="str">
            <v/>
          </cell>
          <cell r="AM346" t="str">
            <v/>
          </cell>
          <cell r="AN346">
            <v>41162</v>
          </cell>
          <cell r="AO346">
            <v>41199</v>
          </cell>
          <cell r="AP346" t="str">
            <v/>
          </cell>
          <cell r="AQ346" t="str">
            <v/>
          </cell>
          <cell r="AR346" t="str">
            <v>中田</v>
          </cell>
          <cell r="AS346" t="str">
            <v>梶野</v>
          </cell>
          <cell r="AT346" t="str">
            <v/>
          </cell>
          <cell r="AU346">
            <v>41180</v>
          </cell>
          <cell r="AV346" t="str">
            <v/>
          </cell>
          <cell r="AW346" t="str">
            <v/>
          </cell>
          <cell r="AX346" t="str">
            <v/>
          </cell>
          <cell r="AY346" t="str">
            <v>滋賀県</v>
          </cell>
          <cell r="AZ346" t="str">
            <v>甲賀市</v>
          </cell>
          <cell r="BA346" t="str">
            <v>信楽町中野688番地</v>
          </cell>
          <cell r="BB346" t="str">
            <v>滋賀県</v>
          </cell>
          <cell r="BC346" t="str">
            <v>甲賀市</v>
          </cell>
          <cell r="BD346" t="str">
            <v>信楽町中野684番地</v>
          </cell>
          <cell r="BE346" t="str">
            <v>滋賀県</v>
          </cell>
          <cell r="BF346" t="str">
            <v>甲賀市</v>
          </cell>
          <cell r="BG346" t="str">
            <v xml:space="preserve">信楽町神山長葭ヶ谷2116-2
</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滋賀県甲賀市信楽町中野688番地</v>
          </cell>
          <cell r="ET346" t="str">
            <v>滋賀県甲賀市信楽町中野684番地</v>
          </cell>
          <cell r="EU346" t="str">
            <v xml:space="preserve">滋賀県甲賀市信楽町神山長葭ヶ谷2116-2
</v>
          </cell>
          <cell r="EV346" t="str">
            <v/>
          </cell>
          <cell r="EW346" t="str">
            <v/>
          </cell>
          <cell r="EX346" t="str">
            <v/>
          </cell>
          <cell r="EY346" t="str">
            <v xml:space="preserve">滋賀県甲賀市信楽町中野688番地
滋賀県甲賀市信楽町中野684番地
滋賀県甲賀市信楽町神山長葭ヶ谷2116-2
</v>
          </cell>
          <cell r="EZ346" t="str">
            <v>なし</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6.その他</v>
          </cell>
          <cell r="I347" t="str">
            <v>その他</v>
          </cell>
          <cell r="J347" t="str">
            <v>中小企業</v>
          </cell>
          <cell r="K347" t="str">
            <v>中田</v>
          </cell>
          <cell r="L347" t="str">
            <v>宮田</v>
          </cell>
          <cell r="M347" t="str">
            <v>産機課</v>
          </cell>
          <cell r="N347" t="str">
            <v>近畿</v>
          </cell>
          <cell r="O347" t="str">
            <v>株式会社　中央機械製作所</v>
          </cell>
          <cell r="P347" t="str">
            <v/>
          </cell>
          <cell r="Q347" t="str">
            <v>取締役</v>
          </cell>
          <cell r="R347" t="str">
            <v>井阪　喜久治</v>
          </cell>
          <cell r="S347" t="str">
            <v>090-8575-5496</v>
          </cell>
          <cell r="T347" t="str">
            <v>isaka@extra.ocn.ne.jp</v>
          </cell>
          <cell r="U347">
            <v>5320033</v>
          </cell>
          <cell r="V347" t="str">
            <v>大阪府大阪市淀川区新高4丁目1番17号</v>
          </cell>
          <cell r="W347" t="str">
            <v>代表者取締役社長</v>
          </cell>
          <cell r="X347" t="str">
            <v>浦野　勉</v>
          </cell>
          <cell r="Y347">
            <v>41122</v>
          </cell>
          <cell r="Z347">
            <v>41618</v>
          </cell>
          <cell r="AA347" t="str">
            <v/>
          </cell>
          <cell r="AC347">
            <v>300310000</v>
          </cell>
          <cell r="AD347">
            <v>0.33333333333333331</v>
          </cell>
          <cell r="AE347">
            <v>100103333</v>
          </cell>
          <cell r="AF347">
            <v>41149</v>
          </cell>
          <cell r="AG347">
            <v>41354</v>
          </cell>
          <cell r="AH347" t="str">
            <v/>
          </cell>
          <cell r="AI347">
            <v>955555000</v>
          </cell>
          <cell r="AJ347">
            <v>300310000</v>
          </cell>
          <cell r="AK347">
            <v>0.33333333333333331</v>
          </cell>
          <cell r="AL347">
            <v>100103332</v>
          </cell>
          <cell r="AM347">
            <v>41137</v>
          </cell>
          <cell r="AN347">
            <v>41130</v>
          </cell>
          <cell r="AO347">
            <v>41141</v>
          </cell>
          <cell r="AP347" t="str">
            <v>不要</v>
          </cell>
          <cell r="AQ347" t="str">
            <v/>
          </cell>
          <cell r="AR347" t="str">
            <v>中田</v>
          </cell>
          <cell r="AS347" t="str">
            <v>宮田</v>
          </cell>
          <cell r="AT347">
            <v>41155</v>
          </cell>
          <cell r="AU347">
            <v>41141</v>
          </cell>
          <cell r="AV347">
            <v>41159</v>
          </cell>
          <cell r="AW347" t="str">
            <v/>
          </cell>
          <cell r="AX347" t="str">
            <v/>
          </cell>
          <cell r="AY347" t="str">
            <v>兵庫県</v>
          </cell>
          <cell r="AZ347" t="str">
            <v>神戸市</v>
          </cell>
          <cell r="BA347" t="str">
            <v xml:space="preserve">西区見津が丘(神戸複合産業団地)
</v>
          </cell>
          <cell r="BC347" t="str">
            <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xml:space="preserve">兵庫県神戸市西区見津が丘(神戸複合産業団地)
</v>
          </cell>
          <cell r="ET347" t="str">
            <v/>
          </cell>
          <cell r="EU347" t="str">
            <v/>
          </cell>
          <cell r="EV347" t="str">
            <v/>
          </cell>
          <cell r="EW347" t="str">
            <v/>
          </cell>
          <cell r="EX347" t="str">
            <v/>
          </cell>
          <cell r="EY347" t="str">
            <v xml:space="preserve">兵庫県神戸市西区見津が丘(神戸複合産業団地)
</v>
          </cell>
          <cell r="EZ347" t="str">
            <v>なし</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4.金属加工製品</v>
          </cell>
          <cell r="I348" t="str">
            <v>その他の金属製品</v>
          </cell>
          <cell r="J348" t="str">
            <v>中小企業</v>
          </cell>
          <cell r="K348" t="str">
            <v>中田</v>
          </cell>
          <cell r="L348" t="str">
            <v>宮田</v>
          </cell>
          <cell r="M348" t="str">
            <v>非鉄課</v>
          </cell>
          <cell r="N348" t="str">
            <v>関東</v>
          </cell>
          <cell r="O348" t="str">
            <v>清峰金属工業株式会社</v>
          </cell>
          <cell r="P348" t="str">
            <v/>
          </cell>
          <cell r="Q348" t="str">
            <v>工場長
取締役 常務執行役員</v>
          </cell>
          <cell r="R348" t="str">
            <v>原田　恒久
菅野 一男</v>
          </cell>
          <cell r="S348" t="str">
            <v>029-821-2510</v>
          </cell>
          <cell r="T348" t="str">
            <v>harada@kiyomine.co.jp</v>
          </cell>
          <cell r="U348">
            <v>3000805</v>
          </cell>
          <cell r="V348" t="str">
            <v>茨城県土浦市宍塚334番地</v>
          </cell>
          <cell r="W348" t="str">
            <v>代表取締役社長</v>
          </cell>
          <cell r="X348" t="str">
            <v>清峰　茂樹</v>
          </cell>
          <cell r="Y348">
            <v>41183</v>
          </cell>
          <cell r="Z348">
            <v>41547</v>
          </cell>
          <cell r="AA348" t="str">
            <v/>
          </cell>
          <cell r="AC348">
            <v>200000000</v>
          </cell>
          <cell r="AD348">
            <v>0.33333333333333331</v>
          </cell>
          <cell r="AE348">
            <v>66666666</v>
          </cell>
          <cell r="AF348">
            <v>41183</v>
          </cell>
          <cell r="AG348">
            <v>41547</v>
          </cell>
          <cell r="AH348" t="str">
            <v/>
          </cell>
          <cell r="AI348">
            <v>261000000</v>
          </cell>
          <cell r="AJ348">
            <v>200000000</v>
          </cell>
          <cell r="AK348">
            <v>0.33333333333333331</v>
          </cell>
          <cell r="AL348">
            <v>66666666</v>
          </cell>
          <cell r="AM348">
            <v>41177</v>
          </cell>
          <cell r="AN348">
            <v>41165</v>
          </cell>
          <cell r="AO348">
            <v>41178</v>
          </cell>
          <cell r="AP348" t="str">
            <v>不要</v>
          </cell>
          <cell r="AQ348" t="str">
            <v/>
          </cell>
          <cell r="AR348" t="str">
            <v>中田</v>
          </cell>
          <cell r="AS348" t="str">
            <v/>
          </cell>
          <cell r="AT348">
            <v>41184</v>
          </cell>
          <cell r="AU348">
            <v>41179</v>
          </cell>
          <cell r="AV348">
            <v>41194</v>
          </cell>
          <cell r="AW348" t="str">
            <v/>
          </cell>
          <cell r="AX348" t="str">
            <v/>
          </cell>
          <cell r="AY348" t="str">
            <v>茨城県</v>
          </cell>
          <cell r="AZ348" t="str">
            <v>土浦市</v>
          </cell>
          <cell r="BA348" t="str">
            <v>宍塚334番地</v>
          </cell>
          <cell r="BC348" t="str">
            <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茨城県土浦市宍塚334番地</v>
          </cell>
          <cell r="ET348" t="str">
            <v/>
          </cell>
          <cell r="EU348" t="str">
            <v/>
          </cell>
          <cell r="EV348" t="str">
            <v/>
          </cell>
          <cell r="EW348" t="str">
            <v/>
          </cell>
          <cell r="EX348" t="str">
            <v/>
          </cell>
          <cell r="EY348" t="str">
            <v>茨城県土浦市宍塚334番地</v>
          </cell>
          <cell r="EZ348" t="str">
            <v>なし</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1.電子電機の中核部品又はその材料</v>
          </cell>
          <cell r="I349" t="str">
            <v>その他の電子機器の中核部品・材料</v>
          </cell>
          <cell r="J349" t="str">
            <v>中小企業</v>
          </cell>
          <cell r="K349" t="str">
            <v>梶野</v>
          </cell>
          <cell r="L349" t="str">
            <v>秋葉</v>
          </cell>
          <cell r="M349" t="str">
            <v>化学課</v>
          </cell>
          <cell r="N349" t="str">
            <v/>
          </cell>
          <cell r="O349" t="str">
            <v>クラスターテクノロジー株式会社</v>
          </cell>
          <cell r="P349" t="str">
            <v/>
          </cell>
          <cell r="Q349" t="str">
            <v>取締役管理本部長</v>
          </cell>
          <cell r="R349" t="str">
            <v>成瀬　俊彦</v>
          </cell>
          <cell r="S349" t="str">
            <v>06-6726-2711</v>
          </cell>
          <cell r="T349" t="str">
            <v>t_naruse@cluster-tech.co.jp</v>
          </cell>
          <cell r="U349">
            <v>5770836</v>
          </cell>
          <cell r="V349" t="str">
            <v>大阪府東大阪市渋川町4-5-28</v>
          </cell>
          <cell r="W349" t="str">
            <v>代表取締役社長</v>
          </cell>
          <cell r="X349" t="str">
            <v>安達　稔</v>
          </cell>
          <cell r="Y349">
            <v>41120</v>
          </cell>
          <cell r="Z349">
            <v>41729</v>
          </cell>
          <cell r="AA349" t="str">
            <v/>
          </cell>
          <cell r="AC349">
            <v>144960000</v>
          </cell>
          <cell r="AD349">
            <v>0.5</v>
          </cell>
          <cell r="AE349">
            <v>72480000</v>
          </cell>
          <cell r="AF349" t="str">
            <v/>
          </cell>
          <cell r="AG349" t="str">
            <v/>
          </cell>
          <cell r="AH349" t="str">
            <v/>
          </cell>
          <cell r="AI349" t="str">
            <v/>
          </cell>
          <cell r="AJ349" t="str">
            <v/>
          </cell>
          <cell r="AK349">
            <v>0.5</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茨城県</v>
          </cell>
          <cell r="AZ349" t="str">
            <v>久慈郡大子町</v>
          </cell>
          <cell r="BA349" t="str">
            <v>大字浅川1212</v>
          </cell>
          <cell r="BB349" t="str">
            <v>大阪府</v>
          </cell>
          <cell r="BC349" t="str">
            <v>東大阪市</v>
          </cell>
          <cell r="BD349" t="str">
            <v>渋川町4-5-28</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茨城県久慈郡大子町大字浅川1212</v>
          </cell>
          <cell r="ET349" t="str">
            <v>大阪府東大阪市渋川町4-5-28</v>
          </cell>
          <cell r="EU349" t="str">
            <v/>
          </cell>
          <cell r="EV349" t="str">
            <v/>
          </cell>
          <cell r="EW349" t="str">
            <v/>
          </cell>
          <cell r="EX349" t="str">
            <v/>
          </cell>
          <cell r="EY349" t="str">
            <v>茨城県久慈郡大子町大字浅川1212
大阪府東大阪市渋川町4-5-28</v>
          </cell>
          <cell r="EZ349" t="str">
            <v>なし</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1.電子電機の中核部品又はその材料</v>
          </cell>
          <cell r="I350" t="str">
            <v>その他の電子機器の中核部品・材料</v>
          </cell>
          <cell r="J350" t="str">
            <v>中小企業</v>
          </cell>
          <cell r="K350" t="str">
            <v>梶野</v>
          </cell>
          <cell r="L350" t="str">
            <v>秋葉</v>
          </cell>
          <cell r="M350" t="str">
            <v>非鉄課</v>
          </cell>
          <cell r="N350" t="str">
            <v>関東</v>
          </cell>
          <cell r="O350" t="str">
            <v>株式会社オータマ</v>
          </cell>
          <cell r="P350" t="str">
            <v>営業部　設計課</v>
          </cell>
          <cell r="Q350" t="str">
            <v>課長代理</v>
          </cell>
          <cell r="R350" t="str">
            <v>高橋　徹也</v>
          </cell>
          <cell r="S350" t="str">
            <v>042-377-4311</v>
          </cell>
          <cell r="T350" t="str">
            <v>takahashi@ohtama.co.jp</v>
          </cell>
          <cell r="U350">
            <v>2060811</v>
          </cell>
          <cell r="V350" t="str">
            <v>東京都稲城市押立1744番地</v>
          </cell>
          <cell r="W350" t="str">
            <v>代表取締役社長</v>
          </cell>
          <cell r="X350" t="str">
            <v>奥村　哲也</v>
          </cell>
          <cell r="Y350">
            <v>41122</v>
          </cell>
          <cell r="Z350">
            <v>41729</v>
          </cell>
          <cell r="AA350" t="str">
            <v/>
          </cell>
          <cell r="AC350">
            <v>840000000</v>
          </cell>
          <cell r="AD350">
            <v>0.33333333333333331</v>
          </cell>
          <cell r="AE350">
            <v>280000000</v>
          </cell>
          <cell r="AF350" t="str">
            <v/>
          </cell>
          <cell r="AG350" t="str">
            <v/>
          </cell>
          <cell r="AH350" t="str">
            <v/>
          </cell>
          <cell r="AI350" t="str">
            <v/>
          </cell>
          <cell r="AJ350" t="str">
            <v/>
          </cell>
          <cell r="AK350">
            <v>0.33333333333333331</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東京都</v>
          </cell>
          <cell r="AZ350" t="str">
            <v>八王子市</v>
          </cell>
          <cell r="BA350" t="str">
            <v>※番地ナシ：八王子地区</v>
          </cell>
          <cell r="BC350" t="str">
            <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東京都八王子市※番地ナシ：八王子地区</v>
          </cell>
          <cell r="ET350" t="str">
            <v/>
          </cell>
          <cell r="EU350" t="str">
            <v/>
          </cell>
          <cell r="EV350" t="str">
            <v/>
          </cell>
          <cell r="EW350" t="str">
            <v/>
          </cell>
          <cell r="EX350" t="str">
            <v/>
          </cell>
          <cell r="EY350" t="str">
            <v>東京都八王子市※番地ナシ：八王子地区</v>
          </cell>
          <cell r="EZ350" t="str">
            <v>なし</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5.機能性化学品</v>
          </cell>
          <cell r="I351" t="str">
            <v>その他の機能性化学品</v>
          </cell>
          <cell r="J351" t="str">
            <v>中小企業</v>
          </cell>
          <cell r="K351" t="str">
            <v>宮田</v>
          </cell>
          <cell r="L351" t="str">
            <v>中間</v>
          </cell>
          <cell r="M351" t="str">
            <v>化学課</v>
          </cell>
          <cell r="N351" t="str">
            <v>関東</v>
          </cell>
          <cell r="O351" t="str">
            <v>日本無機化学工業株式会社</v>
          </cell>
          <cell r="P351" t="str">
            <v/>
          </cell>
          <cell r="Q351" t="str">
            <v>取締役総務部長
取締役生産部長</v>
          </cell>
          <cell r="R351" t="str">
            <v>飯田　哲男
入江 功</v>
          </cell>
          <cell r="S351" t="str">
            <v>03-3966-1277</v>
          </cell>
          <cell r="T351" t="str">
            <v>iida@muki.co.jp
nic-irie@syd.odn.ne.jp</v>
          </cell>
          <cell r="U351">
            <v>1740041</v>
          </cell>
          <cell r="V351" t="str">
            <v>東京都板橋区舟渡3-14-1</v>
          </cell>
          <cell r="W351" t="str">
            <v>代表取締役社長</v>
          </cell>
          <cell r="X351" t="str">
            <v>松澤　敏</v>
          </cell>
          <cell r="Y351">
            <v>41122</v>
          </cell>
          <cell r="Z351">
            <v>41729</v>
          </cell>
          <cell r="AA351" t="str">
            <v/>
          </cell>
          <cell r="AC351">
            <v>114000000</v>
          </cell>
          <cell r="AD351">
            <v>0.33333333333333331</v>
          </cell>
          <cell r="AE351">
            <v>38000000</v>
          </cell>
          <cell r="AF351">
            <v>41127</v>
          </cell>
          <cell r="AG351">
            <v>41729</v>
          </cell>
          <cell r="AH351" t="str">
            <v/>
          </cell>
          <cell r="AI351">
            <v>154000000</v>
          </cell>
          <cell r="AJ351">
            <v>90000000</v>
          </cell>
          <cell r="AK351">
            <v>0.33333333333333331</v>
          </cell>
          <cell r="AL351">
            <v>30000000</v>
          </cell>
          <cell r="AM351">
            <v>41118</v>
          </cell>
          <cell r="AN351">
            <v>41120</v>
          </cell>
          <cell r="AO351">
            <v>41134</v>
          </cell>
          <cell r="AP351" t="str">
            <v>要</v>
          </cell>
          <cell r="AQ351" t="str">
            <v>応募時からの減額についてはMETI確認済。</v>
          </cell>
          <cell r="AR351" t="str">
            <v/>
          </cell>
          <cell r="AS351" t="str">
            <v>中間</v>
          </cell>
          <cell r="AT351">
            <v>41155</v>
          </cell>
          <cell r="AU351">
            <v>41131</v>
          </cell>
          <cell r="AV351">
            <v>41159</v>
          </cell>
          <cell r="AW351" t="str">
            <v/>
          </cell>
          <cell r="AX351" t="str">
            <v/>
          </cell>
          <cell r="AY351" t="str">
            <v>東京都</v>
          </cell>
          <cell r="AZ351" t="str">
            <v>板橋区</v>
          </cell>
          <cell r="BA351" t="str">
            <v>舟渡3-14-1</v>
          </cell>
          <cell r="BC351" t="str">
            <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東京都板橋区舟渡3-14-1</v>
          </cell>
          <cell r="ET351" t="str">
            <v/>
          </cell>
          <cell r="EU351" t="str">
            <v/>
          </cell>
          <cell r="EV351" t="str">
            <v/>
          </cell>
          <cell r="EW351" t="str">
            <v/>
          </cell>
          <cell r="EX351" t="str">
            <v/>
          </cell>
          <cell r="EY351" t="str">
            <v>東京都板橋区舟渡3-14-1</v>
          </cell>
          <cell r="EZ351" t="str">
            <v>なし</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2.自動車の中核部品又はその材料</v>
          </cell>
          <cell r="I352" t="str">
            <v>排ガス装置及び車体・内装品又はその材料</v>
          </cell>
          <cell r="J352" t="str">
            <v>中小企業</v>
          </cell>
          <cell r="K352" t="str">
            <v>中田</v>
          </cell>
          <cell r="L352" t="str">
            <v>梶野</v>
          </cell>
          <cell r="M352" t="str">
            <v>自動車課</v>
          </cell>
          <cell r="N352" t="str">
            <v>関東</v>
          </cell>
          <cell r="O352" t="str">
            <v>カツヤマファインテック株式会社</v>
          </cell>
          <cell r="P352" t="str">
            <v>管理部</v>
          </cell>
          <cell r="Q352" t="str">
            <v>取締役部長</v>
          </cell>
          <cell r="R352" t="str">
            <v>阿部　悦治</v>
          </cell>
          <cell r="S352" t="str">
            <v>053-433-7441</v>
          </cell>
          <cell r="T352" t="str">
            <v>abe@katsuyamaft.co.jp</v>
          </cell>
          <cell r="U352">
            <v>4313105</v>
          </cell>
          <cell r="V352" t="str">
            <v>静岡県浜松市東区笠井新田町1207</v>
          </cell>
          <cell r="W352" t="str">
            <v>代表取締役社長</v>
          </cell>
          <cell r="X352" t="str">
            <v>勝山　宗一</v>
          </cell>
          <cell r="Y352">
            <v>41153</v>
          </cell>
          <cell r="Z352">
            <v>41729</v>
          </cell>
          <cell r="AA352" t="str">
            <v/>
          </cell>
          <cell r="AC352">
            <v>181300000</v>
          </cell>
          <cell r="AD352">
            <v>0.33333333333333331</v>
          </cell>
          <cell r="AE352">
            <v>60433333</v>
          </cell>
          <cell r="AF352" t="str">
            <v/>
          </cell>
          <cell r="AG352" t="str">
            <v/>
          </cell>
          <cell r="AH352" t="str">
            <v/>
          </cell>
          <cell r="AI352" t="str">
            <v/>
          </cell>
          <cell r="AJ352" t="str">
            <v/>
          </cell>
          <cell r="AK352">
            <v>0.33333333333333331</v>
          </cell>
          <cell r="AL352" t="str">
            <v/>
          </cell>
          <cell r="AM352" t="str">
            <v/>
          </cell>
          <cell r="AN352">
            <v>41170</v>
          </cell>
          <cell r="AO352">
            <v>41194</v>
          </cell>
          <cell r="AP352" t="str">
            <v/>
          </cell>
          <cell r="AQ352" t="str">
            <v>中国情勢が不安定で生産が4-5割減少の見込み。よって設備投資が困難に。
→事業延長か取り止めの検討を依頼（10/23中田）</v>
          </cell>
          <cell r="AR352" t="str">
            <v>中田</v>
          </cell>
          <cell r="AS352" t="str">
            <v>梶野</v>
          </cell>
          <cell r="AT352" t="str">
            <v/>
          </cell>
          <cell r="AU352" t="str">
            <v/>
          </cell>
          <cell r="AV352" t="str">
            <v/>
          </cell>
          <cell r="AW352" t="str">
            <v/>
          </cell>
          <cell r="AX352" t="str">
            <v/>
          </cell>
          <cell r="AY352" t="str">
            <v>静岡県</v>
          </cell>
          <cell r="AZ352" t="str">
            <v>浜松市</v>
          </cell>
          <cell r="BA352" t="str">
            <v>東区笠井新田町1207</v>
          </cell>
          <cell r="BC352" t="str">
            <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静岡県浜松市東区笠井新田町1207</v>
          </cell>
          <cell r="ET352" t="str">
            <v/>
          </cell>
          <cell r="EU352" t="str">
            <v/>
          </cell>
          <cell r="EV352" t="str">
            <v/>
          </cell>
          <cell r="EW352" t="str">
            <v/>
          </cell>
          <cell r="EX352" t="str">
            <v/>
          </cell>
          <cell r="EY352" t="str">
            <v>静岡県浜松市東区笠井新田町1207</v>
          </cell>
          <cell r="EZ352" t="str">
            <v>なし</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1.電子電機の中核部品又はその材料</v>
          </cell>
          <cell r="I353" t="str">
            <v>キャパシタ又はその材料</v>
          </cell>
          <cell r="J353" t="str">
            <v>大企業</v>
          </cell>
          <cell r="K353" t="str">
            <v>梶野</v>
          </cell>
          <cell r="L353" t="str">
            <v>秋葉</v>
          </cell>
          <cell r="M353" t="str">
            <v>ナノ室</v>
          </cell>
          <cell r="N353" t="str">
            <v>中部</v>
          </cell>
          <cell r="O353" t="str">
            <v>昭和タイタニウム株式会社</v>
          </cell>
          <cell r="P353" t="str">
            <v>生産技術統括部</v>
          </cell>
          <cell r="Q353" t="str">
            <v>工務グループリーダー</v>
          </cell>
          <cell r="R353" t="str">
            <v>大北　弘之</v>
          </cell>
          <cell r="S353" t="str">
            <v>076-437-9201</v>
          </cell>
          <cell r="T353" t="str">
            <v>Hiroyuki_Ookita@sdk.co.jp</v>
          </cell>
          <cell r="U353">
            <v>9318577</v>
          </cell>
          <cell r="V353" t="str">
            <v>富山県富山市西宮3番1号</v>
          </cell>
          <cell r="W353" t="str">
            <v>取締役社長</v>
          </cell>
          <cell r="X353" t="str">
            <v>海老沼　彰</v>
          </cell>
          <cell r="Y353">
            <v>41122</v>
          </cell>
          <cell r="Z353">
            <v>41729</v>
          </cell>
          <cell r="AA353" t="str">
            <v/>
          </cell>
          <cell r="AC353">
            <v>772560000</v>
          </cell>
          <cell r="AD353">
            <v>0.25</v>
          </cell>
          <cell r="AE353">
            <v>193140000</v>
          </cell>
          <cell r="AF353">
            <v>41131</v>
          </cell>
          <cell r="AG353">
            <v>41729</v>
          </cell>
          <cell r="AH353" t="str">
            <v/>
          </cell>
          <cell r="AI353">
            <v>2220010000</v>
          </cell>
          <cell r="AJ353">
            <v>772560000</v>
          </cell>
          <cell r="AK353">
            <v>0.25</v>
          </cell>
          <cell r="AL353">
            <v>193140000</v>
          </cell>
          <cell r="AM353" t="str">
            <v/>
          </cell>
          <cell r="AN353">
            <v>41117</v>
          </cell>
          <cell r="AO353">
            <v>41130</v>
          </cell>
          <cell r="AP353" t="str">
            <v>要</v>
          </cell>
          <cell r="AQ353" t="str">
            <v/>
          </cell>
          <cell r="AR353" t="str">
            <v>梶野</v>
          </cell>
          <cell r="AS353" t="str">
            <v>秋葉</v>
          </cell>
          <cell r="AT353">
            <v>41138</v>
          </cell>
          <cell r="AU353">
            <v>41131</v>
          </cell>
          <cell r="AV353">
            <v>41145</v>
          </cell>
          <cell r="AW353" t="str">
            <v/>
          </cell>
          <cell r="AX353" t="str">
            <v/>
          </cell>
          <cell r="AY353" t="str">
            <v>富山県</v>
          </cell>
          <cell r="AZ353" t="str">
            <v>富山市</v>
          </cell>
          <cell r="BA353" t="str">
            <v>西宮3番1号</v>
          </cell>
          <cell r="BC353" t="str">
            <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富山県富山市西宮3番1号</v>
          </cell>
          <cell r="ET353" t="str">
            <v/>
          </cell>
          <cell r="EU353" t="str">
            <v/>
          </cell>
          <cell r="EV353" t="str">
            <v/>
          </cell>
          <cell r="EW353" t="str">
            <v/>
          </cell>
          <cell r="EX353" t="str">
            <v/>
          </cell>
          <cell r="EY353" t="str">
            <v>富山県富山市西宮3番1号</v>
          </cell>
          <cell r="EZ353" t="str">
            <v>なし</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2.自動車の中核部品又はその材料</v>
          </cell>
          <cell r="I354" t="str">
            <v>その他の部品・材料</v>
          </cell>
          <cell r="J354" t="str">
            <v>大企業</v>
          </cell>
          <cell r="K354" t="str">
            <v>中田</v>
          </cell>
          <cell r="L354" t="str">
            <v>梶野</v>
          </cell>
          <cell r="M354" t="str">
            <v>自動車課</v>
          </cell>
          <cell r="N354" t="str">
            <v>中部</v>
          </cell>
          <cell r="O354" t="str">
            <v>尾張精機株式会社</v>
          </cell>
          <cell r="P354" t="str">
            <v/>
          </cell>
          <cell r="Q354" t="str">
            <v>取締役総務部長</v>
          </cell>
          <cell r="R354" t="str">
            <v>児玉　啓二</v>
          </cell>
          <cell r="S354" t="str">
            <v>0561-53-4121</v>
          </cell>
          <cell r="T354" t="str">
            <v>k-kodama@owariseiki.co.jp</v>
          </cell>
          <cell r="U354">
            <v>4888578</v>
          </cell>
          <cell r="V354" t="str">
            <v>愛知県尾張旭市下井町はねうち2345番地の1</v>
          </cell>
          <cell r="W354" t="str">
            <v>代表取締役社長</v>
          </cell>
          <cell r="X354" t="str">
            <v>深水　康一</v>
          </cell>
          <cell r="Y354" t="str">
            <v>交付決定日以降</v>
          </cell>
          <cell r="Z354">
            <v>41333</v>
          </cell>
          <cell r="AA354" t="str">
            <v/>
          </cell>
          <cell r="AC354">
            <v>183600000</v>
          </cell>
          <cell r="AD354">
            <v>0.16666666666666666</v>
          </cell>
          <cell r="AE354">
            <v>30600000</v>
          </cell>
          <cell r="AF354" t="str">
            <v>交付決定日</v>
          </cell>
          <cell r="AG354">
            <v>41348</v>
          </cell>
          <cell r="AH354" t="str">
            <v/>
          </cell>
          <cell r="AI354">
            <v>689580000</v>
          </cell>
          <cell r="AJ354">
            <v>183580000</v>
          </cell>
          <cell r="AK354">
            <v>0.16666666666666666</v>
          </cell>
          <cell r="AL354">
            <v>30595000</v>
          </cell>
          <cell r="AM354" t="str">
            <v/>
          </cell>
          <cell r="AN354">
            <v>41127</v>
          </cell>
          <cell r="AO354">
            <v>41134</v>
          </cell>
          <cell r="AP354" t="str">
            <v>要</v>
          </cell>
          <cell r="AQ354" t="str">
            <v/>
          </cell>
          <cell r="AR354" t="str">
            <v>中田</v>
          </cell>
          <cell r="AS354" t="str">
            <v>梶野</v>
          </cell>
          <cell r="AT354">
            <v>41138</v>
          </cell>
          <cell r="AU354">
            <v>41141</v>
          </cell>
          <cell r="AV354">
            <v>41145</v>
          </cell>
          <cell r="AW354" t="str">
            <v/>
          </cell>
          <cell r="AX354" t="str">
            <v/>
          </cell>
          <cell r="AY354" t="str">
            <v>岐阜県</v>
          </cell>
          <cell r="AZ354" t="str">
            <v>美濃市</v>
          </cell>
          <cell r="BA354" t="str">
            <v>楓台41番地</v>
          </cell>
          <cell r="BC354" t="str">
            <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岐阜県美濃市楓台41番地</v>
          </cell>
          <cell r="ET354" t="str">
            <v/>
          </cell>
          <cell r="EU354" t="str">
            <v/>
          </cell>
          <cell r="EV354" t="str">
            <v/>
          </cell>
          <cell r="EW354" t="str">
            <v/>
          </cell>
          <cell r="EX354" t="str">
            <v/>
          </cell>
          <cell r="EY354" t="str">
            <v>岐阜県美濃市楓台41番地</v>
          </cell>
          <cell r="EZ354" t="str">
            <v>なし</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2.自動車の中核部品又はその材料</v>
          </cell>
          <cell r="I355" t="str">
            <v>エンジン又はその部品・材料</v>
          </cell>
          <cell r="J355" t="str">
            <v>大企業</v>
          </cell>
          <cell r="K355" t="str">
            <v>中田</v>
          </cell>
          <cell r="L355" t="str">
            <v>梶野</v>
          </cell>
          <cell r="M355" t="str">
            <v>自動車課</v>
          </cell>
          <cell r="N355" t="str">
            <v>関東</v>
          </cell>
          <cell r="O355" t="str">
            <v>臼井国際産業株式会社</v>
          </cell>
          <cell r="P355" t="str">
            <v>御殿場製造部</v>
          </cell>
          <cell r="Q355" t="str">
            <v>部長</v>
          </cell>
          <cell r="R355" t="str">
            <v>植松　忠裕</v>
          </cell>
          <cell r="S355" t="str">
            <v>0550-88-5226</v>
          </cell>
          <cell r="T355" t="str">
            <v>TadahiroUematsu@usui.co.jp</v>
          </cell>
          <cell r="U355">
            <v>4120046</v>
          </cell>
          <cell r="V355" t="str">
            <v>静岡県御殿場市保土沢1168-1　御殿場工場</v>
          </cell>
          <cell r="W355" t="str">
            <v>代表取締役社長</v>
          </cell>
          <cell r="X355" t="str">
            <v>臼井　隆晶</v>
          </cell>
          <cell r="Y355">
            <v>41122</v>
          </cell>
          <cell r="Z355">
            <v>41729</v>
          </cell>
          <cell r="AA355" t="str">
            <v/>
          </cell>
          <cell r="AC355">
            <v>689350000</v>
          </cell>
          <cell r="AD355">
            <v>0.16666666666666666</v>
          </cell>
          <cell r="AE355">
            <v>114891666</v>
          </cell>
          <cell r="AF355">
            <v>41142</v>
          </cell>
          <cell r="AG355">
            <v>41728</v>
          </cell>
          <cell r="AH355" t="str">
            <v/>
          </cell>
          <cell r="AI355">
            <v>731800000</v>
          </cell>
          <cell r="AJ355">
            <v>689350000</v>
          </cell>
          <cell r="AK355">
            <v>0.16666666666666666</v>
          </cell>
          <cell r="AL355">
            <v>114891666</v>
          </cell>
          <cell r="AM355" t="str">
            <v/>
          </cell>
          <cell r="AN355">
            <v>41131</v>
          </cell>
          <cell r="AO355">
            <v>41131</v>
          </cell>
          <cell r="AP355" t="str">
            <v>不要</v>
          </cell>
          <cell r="AQ355" t="str">
            <v/>
          </cell>
          <cell r="AR355" t="str">
            <v>中田</v>
          </cell>
          <cell r="AS355" t="str">
            <v>梶野</v>
          </cell>
          <cell r="AT355">
            <v>41138</v>
          </cell>
          <cell r="AU355">
            <v>41141</v>
          </cell>
          <cell r="AV355">
            <v>41152</v>
          </cell>
          <cell r="AW355" t="str">
            <v/>
          </cell>
          <cell r="AX355" t="str">
            <v/>
          </cell>
          <cell r="AY355" t="str">
            <v>静岡県</v>
          </cell>
          <cell r="AZ355" t="str">
            <v>駿東郡清水町</v>
          </cell>
          <cell r="BA355" t="str">
            <v>長沢1091</v>
          </cell>
          <cell r="BB355" t="str">
            <v>静岡県</v>
          </cell>
          <cell r="BC355" t="str">
            <v>御殿場市</v>
          </cell>
          <cell r="BD355" t="str">
            <v>保土沢1168-1</v>
          </cell>
          <cell r="BE355" t="str">
            <v>静岡県</v>
          </cell>
          <cell r="BF355" t="str">
            <v>御殿場市</v>
          </cell>
          <cell r="BG355" t="str">
            <v>神場2314-7</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静岡県駿東郡清水町長沢1091</v>
          </cell>
          <cell r="ET355" t="str">
            <v>静岡県御殿場市保土沢1168-1</v>
          </cell>
          <cell r="EU355" t="str">
            <v>静岡県御殿場市神場2314-7</v>
          </cell>
          <cell r="EV355" t="str">
            <v/>
          </cell>
          <cell r="EW355" t="str">
            <v/>
          </cell>
          <cell r="EX355" t="str">
            <v/>
          </cell>
          <cell r="EY355" t="str">
            <v>静岡県駿東郡清水町長沢1091
静岡県御殿場市保土沢1168-1
静岡県御殿場市神場2314-7</v>
          </cell>
          <cell r="EZ355" t="str">
            <v>なし</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3.航空・宇宙産業の中核部品又はその材料</v>
          </cell>
          <cell r="I356" t="str">
            <v>翼その他の中核部品・材料</v>
          </cell>
          <cell r="J356" t="str">
            <v>中小企業</v>
          </cell>
          <cell r="K356" t="str">
            <v>宮田</v>
          </cell>
          <cell r="L356" t="str">
            <v>中間</v>
          </cell>
          <cell r="M356" t="str">
            <v>武器課</v>
          </cell>
          <cell r="N356" t="str">
            <v>中部</v>
          </cell>
          <cell r="O356" t="str">
            <v>今井航空機器工業株式会社</v>
          </cell>
          <cell r="P356" t="str">
            <v>製造部</v>
          </cell>
          <cell r="Q356" t="str">
            <v>生産管理グループ長</v>
          </cell>
          <cell r="R356" t="str">
            <v>林　　淳</v>
          </cell>
          <cell r="S356" t="str">
            <v>058-389-2011</v>
          </cell>
          <cell r="T356" t="str">
            <v>hayashi@imaiaero.co.jp</v>
          </cell>
          <cell r="U356">
            <v>5040957</v>
          </cell>
          <cell r="V356" t="str">
            <v>岐阜県各務原市金属団地128番地</v>
          </cell>
          <cell r="W356" t="str">
            <v>代表取締役</v>
          </cell>
          <cell r="X356" t="str">
            <v>今井　哲夫</v>
          </cell>
          <cell r="Y356">
            <v>41122</v>
          </cell>
          <cell r="Z356">
            <v>41698</v>
          </cell>
          <cell r="AA356" t="str">
            <v/>
          </cell>
          <cell r="AC356">
            <v>530000000</v>
          </cell>
          <cell r="AD356">
            <v>0.4</v>
          </cell>
          <cell r="AE356">
            <v>212000000</v>
          </cell>
          <cell r="AF356">
            <v>41197</v>
          </cell>
          <cell r="AG356">
            <v>41698</v>
          </cell>
          <cell r="AH356" t="str">
            <v/>
          </cell>
          <cell r="AI356">
            <v>963500000</v>
          </cell>
          <cell r="AJ356">
            <v>530000000</v>
          </cell>
          <cell r="AK356">
            <v>0.4</v>
          </cell>
          <cell r="AL356">
            <v>212000000</v>
          </cell>
          <cell r="AM356" t="str">
            <v/>
          </cell>
          <cell r="AN356">
            <v>41179</v>
          </cell>
          <cell r="AO356" t="str">
            <v/>
          </cell>
          <cell r="AP356" t="str">
            <v>不要</v>
          </cell>
          <cell r="AQ356" t="str">
            <v/>
          </cell>
          <cell r="AR356" t="str">
            <v/>
          </cell>
          <cell r="AS356" t="str">
            <v>中間</v>
          </cell>
          <cell r="AT356" t="str">
            <v/>
          </cell>
          <cell r="AU356" t="str">
            <v/>
          </cell>
          <cell r="AV356" t="str">
            <v/>
          </cell>
          <cell r="AW356" t="str">
            <v/>
          </cell>
          <cell r="AX356" t="str">
            <v/>
          </cell>
          <cell r="AY356" t="str">
            <v>岐阜県</v>
          </cell>
          <cell r="AZ356" t="str">
            <v>各務原市</v>
          </cell>
          <cell r="BA356" t="str">
            <v>金属団地26番地</v>
          </cell>
          <cell r="BC356" t="str">
            <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t="str">
            <v/>
          </cell>
          <cell r="DW356" t="str">
            <v/>
          </cell>
          <cell r="DX356" t="str">
            <v/>
          </cell>
          <cell r="DY356" t="str">
            <v/>
          </cell>
          <cell r="DZ356" t="str">
            <v/>
          </cell>
          <cell r="EA356" t="str">
            <v/>
          </cell>
          <cell r="EB356" t="str">
            <v/>
          </cell>
          <cell r="EC356" t="str">
            <v/>
          </cell>
          <cell r="ED356" t="str">
            <v/>
          </cell>
          <cell r="EE356" t="str">
            <v/>
          </cell>
          <cell r="EF356" t="str">
            <v/>
          </cell>
          <cell r="EG356" t="str">
            <v/>
          </cell>
          <cell r="EH356" t="str">
            <v/>
          </cell>
          <cell r="EI356" t="str">
            <v/>
          </cell>
          <cell r="EJ356" t="str">
            <v/>
          </cell>
          <cell r="EK356" t="str">
            <v/>
          </cell>
          <cell r="EL356" t="str">
            <v/>
          </cell>
          <cell r="EM356" t="str">
            <v/>
          </cell>
          <cell r="EN356" t="str">
            <v/>
          </cell>
          <cell r="EO356" t="str">
            <v/>
          </cell>
          <cell r="EP356" t="str">
            <v/>
          </cell>
          <cell r="EQ356" t="str">
            <v/>
          </cell>
          <cell r="ER356" t="str">
            <v/>
          </cell>
          <cell r="ES356" t="str">
            <v>岐阜県各務原市金属団地26番地</v>
          </cell>
          <cell r="ET356" t="str">
            <v/>
          </cell>
          <cell r="EU356" t="str">
            <v/>
          </cell>
          <cell r="EV356" t="str">
            <v/>
          </cell>
          <cell r="EW356" t="str">
            <v/>
          </cell>
          <cell r="EX356" t="str">
            <v/>
          </cell>
          <cell r="EY356" t="str">
            <v>岐阜県各務原市金属団地26番地</v>
          </cell>
          <cell r="EZ356" t="str">
            <v>なし</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4.金属加工製品</v>
          </cell>
          <cell r="I357" t="str">
            <v>その他の金属製品</v>
          </cell>
          <cell r="J357" t="str">
            <v>大企業</v>
          </cell>
          <cell r="K357" t="str">
            <v>中田</v>
          </cell>
          <cell r="L357" t="str">
            <v>宮田</v>
          </cell>
          <cell r="M357" t="str">
            <v>非鉄課</v>
          </cell>
          <cell r="N357" t="str">
            <v>東北</v>
          </cell>
          <cell r="O357" t="str">
            <v>日本新金属株式会社</v>
          </cell>
          <cell r="P357" t="str">
            <v/>
          </cell>
          <cell r="Q357" t="str">
            <v>技術部設備技術グループ グループリーダー</v>
          </cell>
          <cell r="R357" t="str">
            <v>新居  誠</v>
          </cell>
          <cell r="S357" t="str">
            <v>06-6333-1179</v>
          </cell>
          <cell r="T357" t="str">
            <v>amakoto@jnm.co.jp</v>
          </cell>
          <cell r="U357">
            <v>5610829</v>
          </cell>
          <cell r="V357" t="str">
            <v>大阪府豊中市千成町1-6-64</v>
          </cell>
          <cell r="W357" t="str">
            <v>取締役社長</v>
          </cell>
          <cell r="X357" t="str">
            <v>小谷　明</v>
          </cell>
          <cell r="Y357">
            <v>41122</v>
          </cell>
          <cell r="Z357">
            <v>41364</v>
          </cell>
          <cell r="AA357" t="str">
            <v/>
          </cell>
          <cell r="AC357">
            <v>420000000</v>
          </cell>
          <cell r="AD357">
            <v>0.25</v>
          </cell>
          <cell r="AE357">
            <v>105000000</v>
          </cell>
          <cell r="AF357" t="str">
            <v/>
          </cell>
          <cell r="AG357" t="str">
            <v/>
          </cell>
          <cell r="AH357" t="str">
            <v/>
          </cell>
          <cell r="AI357" t="str">
            <v/>
          </cell>
          <cell r="AJ357" t="str">
            <v/>
          </cell>
          <cell r="AK357">
            <v>0.25</v>
          </cell>
          <cell r="AL357" t="str">
            <v/>
          </cell>
          <cell r="AM357" t="str">
            <v/>
          </cell>
          <cell r="AN357">
            <v>41170</v>
          </cell>
          <cell r="AO357">
            <v>41180</v>
          </cell>
          <cell r="AP357" t="str">
            <v/>
          </cell>
          <cell r="AQ357" t="str">
            <v/>
          </cell>
          <cell r="AR357" t="str">
            <v/>
          </cell>
          <cell r="AS357" t="str">
            <v/>
          </cell>
          <cell r="AT357" t="str">
            <v/>
          </cell>
          <cell r="AU357">
            <v>41204</v>
          </cell>
          <cell r="AV357" t="str">
            <v/>
          </cell>
          <cell r="AW357" t="str">
            <v/>
          </cell>
          <cell r="AX357" t="str">
            <v/>
          </cell>
          <cell r="AY357" t="str">
            <v>秋田県</v>
          </cell>
          <cell r="AZ357" t="str">
            <v>秋田市</v>
          </cell>
          <cell r="BA357" t="str">
            <v>茨島3丁目1番18号（三菱マテリアル秋田製錬所内）</v>
          </cell>
          <cell r="BC357" t="str">
            <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秋田県秋田市茨島3丁目1番18号（三菱マテリアル秋田製錬所内）</v>
          </cell>
          <cell r="ET357" t="str">
            <v/>
          </cell>
          <cell r="EU357" t="str">
            <v/>
          </cell>
          <cell r="EV357" t="str">
            <v/>
          </cell>
          <cell r="EW357" t="str">
            <v/>
          </cell>
          <cell r="EX357" t="str">
            <v/>
          </cell>
          <cell r="EY357" t="str">
            <v>秋田県秋田市茨島3丁目1番18号（三菱マテリアル秋田製錬所内）</v>
          </cell>
          <cell r="EZ357" t="str">
            <v>なし</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6.その他</v>
          </cell>
          <cell r="I358" t="str">
            <v>建設機械等の部品</v>
          </cell>
          <cell r="J358" t="str">
            <v>中小企業</v>
          </cell>
          <cell r="K358" t="str">
            <v>高本</v>
          </cell>
          <cell r="L358" t="str">
            <v>中間</v>
          </cell>
          <cell r="M358" t="str">
            <v>素形材室</v>
          </cell>
          <cell r="N358" t="str">
            <v>関東</v>
          </cell>
          <cell r="O358" t="str">
            <v>株式会社アンテックス</v>
          </cell>
          <cell r="P358" t="str">
            <v/>
          </cell>
          <cell r="Q358" t="str">
            <v>常務取締役　技師長</v>
          </cell>
          <cell r="R358" t="str">
            <v>長　壮
杉本　弘文</v>
          </cell>
          <cell r="S358" t="str">
            <v>03-3449-6181
0293-23-7511</v>
          </cell>
          <cell r="T358" t="str">
            <v>choh@antex.co.jp
sugimoto@antex.co.jp</v>
          </cell>
          <cell r="U358">
            <v>1080074</v>
          </cell>
          <cell r="V358" t="str">
            <v>東京都港区高輪2丁目15番地19号　高輪明光ビル4階</v>
          </cell>
          <cell r="W358" t="str">
            <v>代表取締役</v>
          </cell>
          <cell r="X358" t="str">
            <v>安藤　晴朗</v>
          </cell>
          <cell r="Y358">
            <v>41122</v>
          </cell>
          <cell r="Z358">
            <v>41364</v>
          </cell>
          <cell r="AA358" t="str">
            <v/>
          </cell>
          <cell r="AC358">
            <v>438085701</v>
          </cell>
          <cell r="AD358">
            <v>0.33333333333333331</v>
          </cell>
          <cell r="AE358">
            <v>146028567</v>
          </cell>
          <cell r="AF358">
            <v>41182</v>
          </cell>
          <cell r="AG358">
            <v>41364</v>
          </cell>
          <cell r="AH358" t="str">
            <v/>
          </cell>
          <cell r="AI358">
            <v>445450925</v>
          </cell>
          <cell r="AJ358">
            <v>438055496</v>
          </cell>
          <cell r="AK358">
            <v>0.33333333333333331</v>
          </cell>
          <cell r="AL358">
            <v>146018496</v>
          </cell>
          <cell r="AM358">
            <v>41162</v>
          </cell>
          <cell r="AN358">
            <v>41149</v>
          </cell>
          <cell r="AO358">
            <v>41163</v>
          </cell>
          <cell r="AP358" t="str">
            <v>不要</v>
          </cell>
          <cell r="AQ358" t="str">
            <v/>
          </cell>
          <cell r="AR358" t="str">
            <v>高本</v>
          </cell>
          <cell r="AS358" t="str">
            <v>中間</v>
          </cell>
          <cell r="AT358">
            <v>41170</v>
          </cell>
          <cell r="AU358">
            <v>41166</v>
          </cell>
          <cell r="AV358">
            <v>41176</v>
          </cell>
          <cell r="AW358" t="str">
            <v/>
          </cell>
          <cell r="AX358" t="str">
            <v/>
          </cell>
          <cell r="AY358" t="str">
            <v>茨城県</v>
          </cell>
          <cell r="AZ358" t="str">
            <v>高萩市</v>
          </cell>
          <cell r="BA358" t="str">
            <v>赤浜2100-120</v>
          </cell>
          <cell r="BC358" t="str">
            <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t="str">
            <v/>
          </cell>
          <cell r="DW358" t="str">
            <v/>
          </cell>
          <cell r="DX358" t="str">
            <v/>
          </cell>
          <cell r="DY358" t="str">
            <v/>
          </cell>
          <cell r="DZ358" t="str">
            <v/>
          </cell>
          <cell r="EA358" t="str">
            <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茨城県高萩市赤浜2100-120</v>
          </cell>
          <cell r="ET358" t="str">
            <v/>
          </cell>
          <cell r="EU358" t="str">
            <v/>
          </cell>
          <cell r="EV358" t="str">
            <v/>
          </cell>
          <cell r="EW358" t="str">
            <v/>
          </cell>
          <cell r="EX358" t="str">
            <v/>
          </cell>
          <cell r="EY358" t="str">
            <v>茨城県高萩市赤浜2100-120</v>
          </cell>
          <cell r="EZ358" t="str">
            <v>なし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6.その他</v>
          </cell>
          <cell r="I359" t="str">
            <v>建設機械等の部品</v>
          </cell>
          <cell r="J359" t="str">
            <v>中小企業</v>
          </cell>
          <cell r="K359" t="str">
            <v>高本</v>
          </cell>
          <cell r="L359" t="str">
            <v>中間</v>
          </cell>
          <cell r="M359" t="str">
            <v>素形材室</v>
          </cell>
          <cell r="N359" t="str">
            <v>関東</v>
          </cell>
          <cell r="O359" t="str">
            <v>三菱UFJリース株式会社</v>
          </cell>
          <cell r="P359" t="str">
            <v>五反田支店</v>
          </cell>
          <cell r="Q359" t="str">
            <v>営業二課</v>
          </cell>
          <cell r="R359" t="str">
            <v>大木　慎一</v>
          </cell>
          <cell r="S359" t="str">
            <v>03-3490-3981</v>
          </cell>
          <cell r="T359" t="str">
            <v>sooki@lf.mufg.jp</v>
          </cell>
          <cell r="U359" t="str">
            <v/>
          </cell>
          <cell r="V359" t="str">
            <v/>
          </cell>
          <cell r="W359" t="str">
            <v>代表取締役</v>
          </cell>
          <cell r="X359" t="str">
            <v>白石 正</v>
          </cell>
          <cell r="Y359">
            <v>41122</v>
          </cell>
          <cell r="Z359">
            <v>41364</v>
          </cell>
          <cell r="AA359" t="str">
            <v/>
          </cell>
          <cell r="AC359">
            <v>438085701</v>
          </cell>
          <cell r="AD359">
            <v>0.33333333333333331</v>
          </cell>
          <cell r="AE359">
            <v>146028567</v>
          </cell>
          <cell r="AF359">
            <v>41182</v>
          </cell>
          <cell r="AG359">
            <v>41364</v>
          </cell>
          <cell r="AH359" t="str">
            <v/>
          </cell>
          <cell r="AI359">
            <v>445450925</v>
          </cell>
          <cell r="AJ359">
            <v>438055496</v>
          </cell>
          <cell r="AK359">
            <v>0.33333333333333331</v>
          </cell>
          <cell r="AL359">
            <v>146018496</v>
          </cell>
          <cell r="AM359">
            <v>41162</v>
          </cell>
          <cell r="AN359">
            <v>41149</v>
          </cell>
          <cell r="AO359">
            <v>41163</v>
          </cell>
          <cell r="AP359" t="str">
            <v>不要</v>
          </cell>
          <cell r="AQ359" t="str">
            <v/>
          </cell>
          <cell r="AR359" t="str">
            <v>高本</v>
          </cell>
          <cell r="AS359" t="str">
            <v>中間</v>
          </cell>
          <cell r="AT359">
            <v>41170</v>
          </cell>
          <cell r="AU359">
            <v>41166</v>
          </cell>
          <cell r="AV359">
            <v>41176</v>
          </cell>
          <cell r="AW359" t="str">
            <v/>
          </cell>
          <cell r="AX359" t="str">
            <v/>
          </cell>
          <cell r="AY359" t="str">
            <v>茨城県</v>
          </cell>
          <cell r="AZ359" t="str">
            <v>高萩市</v>
          </cell>
          <cell r="BA359" t="str">
            <v>赤浜2100-120</v>
          </cell>
          <cell r="BC359" t="str">
            <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茨城県高萩市赤浜2100-120</v>
          </cell>
          <cell r="ET359" t="str">
            <v/>
          </cell>
          <cell r="EU359" t="str">
            <v/>
          </cell>
          <cell r="EV359" t="str">
            <v/>
          </cell>
          <cell r="EW359" t="str">
            <v/>
          </cell>
          <cell r="EX359" t="str">
            <v/>
          </cell>
          <cell r="EY359" t="str">
            <v>茨城県高萩市赤浜2100-120</v>
          </cell>
          <cell r="EZ359" t="str">
            <v>なし</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2.自動車の中核部品又はその材料</v>
          </cell>
          <cell r="I360" t="str">
            <v>車載用半導体又はその材料</v>
          </cell>
          <cell r="J360" t="str">
            <v>大企業</v>
          </cell>
          <cell r="K360" t="str">
            <v>梶野</v>
          </cell>
          <cell r="L360" t="str">
            <v>徳重</v>
          </cell>
          <cell r="M360" t="str">
            <v>自動車課</v>
          </cell>
          <cell r="N360" t="str">
            <v>中部</v>
          </cell>
          <cell r="O360" t="str">
            <v>石川サンケン株式会社</v>
          </cell>
          <cell r="P360" t="str">
            <v/>
          </cell>
          <cell r="Q360" t="str">
            <v>管理部長</v>
          </cell>
          <cell r="R360" t="str">
            <v>江指　淳一</v>
          </cell>
          <cell r="S360" t="str">
            <v>0767-32-8111</v>
          </cell>
          <cell r="T360" t="str">
            <v>ezashi-junichi@sg3.sanken-ele.co.jp</v>
          </cell>
          <cell r="U360">
            <v>9250151</v>
          </cell>
          <cell r="V360" t="str">
            <v>石川県羽咋郡志賀町梨谷小山ハの5番地</v>
          </cell>
          <cell r="W360" t="str">
            <v>代表取締役社長</v>
          </cell>
          <cell r="X360" t="str">
            <v>藤井　正行</v>
          </cell>
          <cell r="Y360">
            <v>41153</v>
          </cell>
          <cell r="Z360">
            <v>41333</v>
          </cell>
          <cell r="AA360" t="str">
            <v/>
          </cell>
          <cell r="AC360">
            <v>538151000</v>
          </cell>
          <cell r="AD360">
            <v>0.16666666666666666</v>
          </cell>
          <cell r="AE360">
            <v>89691833</v>
          </cell>
          <cell r="AF360" t="str">
            <v/>
          </cell>
          <cell r="AG360" t="str">
            <v/>
          </cell>
          <cell r="AH360" t="str">
            <v/>
          </cell>
          <cell r="AI360" t="str">
            <v/>
          </cell>
          <cell r="AJ360" t="str">
            <v/>
          </cell>
          <cell r="AK360">
            <v>0.16666666666666666</v>
          </cell>
          <cell r="AL360" t="str">
            <v/>
          </cell>
          <cell r="AM360" t="str">
            <v/>
          </cell>
          <cell r="AN360">
            <v>41162</v>
          </cell>
          <cell r="AO360">
            <v>41162</v>
          </cell>
          <cell r="AP360" t="str">
            <v/>
          </cell>
          <cell r="AQ360" t="str">
            <v/>
          </cell>
          <cell r="AR360" t="str">
            <v>梶野</v>
          </cell>
          <cell r="AS360" t="str">
            <v>哲</v>
          </cell>
          <cell r="AT360" t="str">
            <v/>
          </cell>
          <cell r="AU360">
            <v>41187</v>
          </cell>
          <cell r="AV360" t="str">
            <v/>
          </cell>
          <cell r="AW360" t="str">
            <v/>
          </cell>
          <cell r="AX360" t="str">
            <v/>
          </cell>
          <cell r="AY360" t="str">
            <v>石川県</v>
          </cell>
          <cell r="AZ360" t="str">
            <v>羽咋郡志賀町</v>
          </cell>
          <cell r="BA360" t="str">
            <v>末吉小崎10</v>
          </cell>
          <cell r="BC360" t="str">
            <v/>
          </cell>
          <cell r="BQ360" t="str">
            <v/>
          </cell>
          <cell r="BR360" t="str">
            <v/>
          </cell>
          <cell r="BS360" t="str">
            <v/>
          </cell>
          <cell r="BT360" t="str">
            <v/>
          </cell>
          <cell r="BU360" t="str">
            <v/>
          </cell>
          <cell r="BV360" t="str">
            <v/>
          </cell>
          <cell r="BW360" t="str">
            <v/>
          </cell>
          <cell r="BX360" t="str">
            <v/>
          </cell>
          <cell r="BY360" t="str">
            <v/>
          </cell>
          <cell r="BZ360" t="str">
            <v/>
          </cell>
          <cell r="CA360" t="str">
            <v/>
          </cell>
          <cell r="CB360" t="str">
            <v/>
          </cell>
          <cell r="CC360" t="str">
            <v/>
          </cell>
          <cell r="CD360" t="str">
            <v/>
          </cell>
          <cell r="CE360" t="str">
            <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t="str">
            <v/>
          </cell>
          <cell r="CV360" t="str">
            <v/>
          </cell>
          <cell r="CW360" t="str">
            <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t="str">
            <v/>
          </cell>
          <cell r="DN360" t="str">
            <v/>
          </cell>
          <cell r="DO360" t="str">
            <v/>
          </cell>
          <cell r="DP360" t="str">
            <v/>
          </cell>
          <cell r="DQ360" t="str">
            <v/>
          </cell>
          <cell r="DR360" t="str">
            <v/>
          </cell>
          <cell r="DS360" t="str">
            <v/>
          </cell>
          <cell r="DT360" t="str">
            <v/>
          </cell>
          <cell r="DU360" t="str">
            <v/>
          </cell>
          <cell r="DV360" t="str">
            <v/>
          </cell>
          <cell r="DW360" t="str">
            <v/>
          </cell>
          <cell r="DX360" t="str">
            <v/>
          </cell>
          <cell r="DY360" t="str">
            <v/>
          </cell>
          <cell r="DZ360" t="str">
            <v/>
          </cell>
          <cell r="EA360" t="str">
            <v/>
          </cell>
          <cell r="EB360" t="str">
            <v/>
          </cell>
          <cell r="EC360" t="str">
            <v/>
          </cell>
          <cell r="ED360" t="str">
            <v/>
          </cell>
          <cell r="EE360" t="str">
            <v/>
          </cell>
          <cell r="EF360" t="str">
            <v/>
          </cell>
          <cell r="EG360" t="str">
            <v/>
          </cell>
          <cell r="EH360" t="str">
            <v/>
          </cell>
          <cell r="EI360" t="str">
            <v/>
          </cell>
          <cell r="EJ360" t="str">
            <v/>
          </cell>
          <cell r="EK360" t="str">
            <v/>
          </cell>
          <cell r="EL360" t="str">
            <v/>
          </cell>
          <cell r="EM360" t="str">
            <v/>
          </cell>
          <cell r="EN360" t="str">
            <v/>
          </cell>
          <cell r="EO360" t="str">
            <v/>
          </cell>
          <cell r="EP360" t="str">
            <v/>
          </cell>
          <cell r="EQ360" t="str">
            <v/>
          </cell>
          <cell r="ER360" t="str">
            <v/>
          </cell>
          <cell r="ES360" t="str">
            <v>石川県羽咋郡志賀町末吉小崎10</v>
          </cell>
          <cell r="ET360" t="str">
            <v/>
          </cell>
          <cell r="EU360" t="str">
            <v/>
          </cell>
          <cell r="EV360" t="str">
            <v/>
          </cell>
          <cell r="EW360" t="str">
            <v/>
          </cell>
          <cell r="EX360" t="str">
            <v/>
          </cell>
          <cell r="EY360" t="str">
            <v>石川県羽咋郡志賀町末吉小崎10</v>
          </cell>
          <cell r="EZ360" t="str">
            <v>なし</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2.自動車の中核部品又はその材料</v>
          </cell>
          <cell r="I361" t="str">
            <v>エンジン又はその部品・材料</v>
          </cell>
          <cell r="J361" t="str">
            <v>中小企業</v>
          </cell>
          <cell r="K361" t="str">
            <v>中田</v>
          </cell>
          <cell r="L361" t="str">
            <v>梶野</v>
          </cell>
          <cell r="M361" t="str">
            <v>素形材室</v>
          </cell>
          <cell r="N361" t="str">
            <v>中部</v>
          </cell>
          <cell r="O361" t="str">
            <v>株式会社ニノミヤ</v>
          </cell>
          <cell r="P361" t="str">
            <v/>
          </cell>
          <cell r="Q361" t="str">
            <v>執行役員　業務部部長</v>
          </cell>
          <cell r="R361" t="str">
            <v>野口　政昭</v>
          </cell>
          <cell r="S361" t="str">
            <v>0563-35-0551</v>
          </cell>
          <cell r="T361" t="str">
            <v>h.ninomiya@ninomiya-gr.co.jp</v>
          </cell>
          <cell r="U361">
            <v>4450052</v>
          </cell>
          <cell r="V361" t="str">
            <v>愛知県西尾市横手町川東新田17番地1</v>
          </cell>
          <cell r="W361" t="str">
            <v>代表取締役社長</v>
          </cell>
          <cell r="X361" t="str">
            <v>二宮　英樹</v>
          </cell>
          <cell r="Y361">
            <v>41122</v>
          </cell>
          <cell r="Z361">
            <v>41698</v>
          </cell>
          <cell r="AA361" t="str">
            <v/>
          </cell>
          <cell r="AC361">
            <v>818537000</v>
          </cell>
          <cell r="AD361">
            <v>0.33333333333333331</v>
          </cell>
          <cell r="AE361">
            <v>272845666</v>
          </cell>
          <cell r="AF361">
            <v>41153</v>
          </cell>
          <cell r="AG361">
            <v>41698</v>
          </cell>
          <cell r="AH361" t="str">
            <v/>
          </cell>
          <cell r="AI361">
            <v>948537000</v>
          </cell>
          <cell r="AJ361">
            <v>818537000</v>
          </cell>
          <cell r="AK361">
            <v>0.33333333333333331</v>
          </cell>
          <cell r="AL361">
            <v>272845666</v>
          </cell>
          <cell r="AM361">
            <v>41141</v>
          </cell>
          <cell r="AN361">
            <v>41131</v>
          </cell>
          <cell r="AO361">
            <v>41149</v>
          </cell>
          <cell r="AP361" t="str">
            <v>不要</v>
          </cell>
          <cell r="AQ361" t="str">
            <v/>
          </cell>
          <cell r="AR361" t="str">
            <v>中田</v>
          </cell>
          <cell r="AS361" t="str">
            <v>梶野</v>
          </cell>
          <cell r="AT361">
            <v>41155</v>
          </cell>
          <cell r="AU361">
            <v>41149</v>
          </cell>
          <cell r="AV361">
            <v>41159</v>
          </cell>
          <cell r="AW361" t="str">
            <v/>
          </cell>
          <cell r="AX361" t="str">
            <v/>
          </cell>
          <cell r="AY361" t="str">
            <v>愛知県</v>
          </cell>
          <cell r="AZ361" t="str">
            <v>西尾市</v>
          </cell>
          <cell r="BA361" t="str">
            <v>横手町川東新田17番地1</v>
          </cell>
          <cell r="BC361" t="str">
            <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t="str">
            <v/>
          </cell>
          <cell r="DW361" t="str">
            <v/>
          </cell>
          <cell r="DX361" t="str">
            <v/>
          </cell>
          <cell r="DY361" t="str">
            <v/>
          </cell>
          <cell r="DZ361" t="str">
            <v/>
          </cell>
          <cell r="EA361" t="str">
            <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愛知県西尾市横手町川東新田17番地1</v>
          </cell>
          <cell r="ET361" t="str">
            <v/>
          </cell>
          <cell r="EU361" t="str">
            <v/>
          </cell>
          <cell r="EV361" t="str">
            <v/>
          </cell>
          <cell r="EW361" t="str">
            <v/>
          </cell>
          <cell r="EX361" t="str">
            <v/>
          </cell>
          <cell r="EY361" t="str">
            <v>愛知県西尾市横手町川東新田17番地1</v>
          </cell>
          <cell r="EZ361" t="str">
            <v>なし</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2.自動車の中核部品又はその材料</v>
          </cell>
          <cell r="I362" t="str">
            <v>排ガス装置及び車体・内装品又はその材料</v>
          </cell>
          <cell r="J362" t="str">
            <v>中小企業</v>
          </cell>
          <cell r="K362" t="str">
            <v>梶野</v>
          </cell>
          <cell r="L362" t="str">
            <v>徳重</v>
          </cell>
          <cell r="M362" t="str">
            <v>自動車課</v>
          </cell>
          <cell r="N362" t="str">
            <v>北海道</v>
          </cell>
          <cell r="O362" t="str">
            <v>上原ﾈｰﾑﾌﾟﾚｰﾄ工業株式会社</v>
          </cell>
          <cell r="P362" t="str">
            <v xml:space="preserve">旭川事業所　総務部
</v>
          </cell>
          <cell r="Q362" t="str">
            <v>工場管理Gr
執行役員</v>
          </cell>
          <cell r="R362" t="str">
            <v>渡辺　哲也
岡田　東洋司</v>
          </cell>
          <cell r="S362" t="str">
            <v>0166-36-1777</v>
          </cell>
          <cell r="T362" t="str">
            <v>Tetsuya_Watanabe@unp.co.jp
Tokada@unp.co.jp</v>
          </cell>
          <cell r="U362">
            <v>788271</v>
          </cell>
          <cell r="V362" t="str">
            <v>北海道旭川市工業団地1条2丁目3-33</v>
          </cell>
          <cell r="W362" t="str">
            <v>代表取締役社長</v>
          </cell>
          <cell r="X362" t="str">
            <v>上原　洋一</v>
          </cell>
          <cell r="Y362">
            <v>41183</v>
          </cell>
          <cell r="Z362">
            <v>41358</v>
          </cell>
          <cell r="AA362" t="str">
            <v/>
          </cell>
          <cell r="AC362">
            <v>127960000</v>
          </cell>
          <cell r="AD362">
            <v>0.33333333333333331</v>
          </cell>
          <cell r="AE362">
            <v>42653333</v>
          </cell>
          <cell r="AF362">
            <v>41131</v>
          </cell>
          <cell r="AG362">
            <v>41358</v>
          </cell>
          <cell r="AH362" t="str">
            <v/>
          </cell>
          <cell r="AI362">
            <v>292760000</v>
          </cell>
          <cell r="AJ362">
            <v>127960000</v>
          </cell>
          <cell r="AK362">
            <v>0.33333333333333331</v>
          </cell>
          <cell r="AL362">
            <v>42653333</v>
          </cell>
          <cell r="AM362" t="str">
            <v/>
          </cell>
          <cell r="AN362">
            <v>41123</v>
          </cell>
          <cell r="AO362" t="str">
            <v/>
          </cell>
          <cell r="AP362" t="str">
            <v>不要</v>
          </cell>
          <cell r="AQ362" t="str">
            <v/>
          </cell>
          <cell r="AR362" t="str">
            <v>梶野</v>
          </cell>
          <cell r="AS362" t="str">
            <v>徳重</v>
          </cell>
          <cell r="AT362">
            <v>41138</v>
          </cell>
          <cell r="AU362">
            <v>41131</v>
          </cell>
          <cell r="AV362">
            <v>41145</v>
          </cell>
          <cell r="AW362" t="str">
            <v/>
          </cell>
          <cell r="AX362" t="str">
            <v/>
          </cell>
          <cell r="AY362" t="str">
            <v>北海道</v>
          </cell>
          <cell r="AZ362" t="str">
            <v>旭川市</v>
          </cell>
          <cell r="BA362" t="str">
            <v>工業団地1条2丁目3番33号</v>
          </cell>
          <cell r="BC362" t="str">
            <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v>41208</v>
          </cell>
          <cell r="CG362" t="str">
            <v>北海道旭川市工業団地1条2丁目3-33</v>
          </cell>
          <cell r="CH362" t="str">
            <v>梶野　真弘</v>
          </cell>
          <cell r="CI362" t="str">
            <v>秋葉　美穂</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北海道旭川市工業団地1条2丁目3番33号</v>
          </cell>
          <cell r="ET362" t="str">
            <v/>
          </cell>
          <cell r="EU362" t="str">
            <v/>
          </cell>
          <cell r="EV362" t="str">
            <v/>
          </cell>
          <cell r="EW362" t="str">
            <v/>
          </cell>
          <cell r="EX362" t="str">
            <v/>
          </cell>
          <cell r="EY362" t="str">
            <v>北海道旭川市工業団地1条2丁目3番33号</v>
          </cell>
          <cell r="EZ362" t="str">
            <v>なし</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1.電子電機の中核部品又はその材料</v>
          </cell>
          <cell r="I363" t="str">
            <v>モーター又はその材料</v>
          </cell>
          <cell r="J363" t="str">
            <v>中小企業</v>
          </cell>
          <cell r="K363" t="str">
            <v>梶野</v>
          </cell>
          <cell r="L363" t="str">
            <v>秋葉</v>
          </cell>
          <cell r="M363" t="str">
            <v>化学課</v>
          </cell>
          <cell r="N363" t="str">
            <v>関東</v>
          </cell>
          <cell r="O363" t="str">
            <v>株式会社　マルヒ</v>
          </cell>
          <cell r="P363" t="str">
            <v xml:space="preserve">生産技術部
</v>
          </cell>
          <cell r="Q363" t="str">
            <v>部長
代表取締役社長</v>
          </cell>
          <cell r="R363" t="str">
            <v>渡辺　紀之
後藤　大治</v>
          </cell>
          <cell r="S363" t="str">
            <v>0265-28-52-11</v>
          </cell>
          <cell r="T363" t="str">
            <v>t_watanabe@mis.janis.or.jp
d_gotoh@mis.janis.or.jp</v>
          </cell>
          <cell r="U363">
            <v>3992565</v>
          </cell>
          <cell r="V363" t="str">
            <v>長野県飯田市桐林2668番地</v>
          </cell>
          <cell r="W363" t="str">
            <v>代表取締役社長</v>
          </cell>
          <cell r="X363" t="str">
            <v>後藤　大治</v>
          </cell>
          <cell r="Y363">
            <v>41122</v>
          </cell>
          <cell r="Z363">
            <v>41729</v>
          </cell>
          <cell r="AA363" t="str">
            <v/>
          </cell>
          <cell r="AC363">
            <v>44658600</v>
          </cell>
          <cell r="AD363">
            <v>0.33333333333333331</v>
          </cell>
          <cell r="AE363">
            <v>14886200</v>
          </cell>
          <cell r="AF363" t="str">
            <v/>
          </cell>
          <cell r="AG363" t="str">
            <v/>
          </cell>
          <cell r="AH363" t="str">
            <v/>
          </cell>
          <cell r="AI363" t="str">
            <v/>
          </cell>
          <cell r="AJ363" t="str">
            <v/>
          </cell>
          <cell r="AK363">
            <v>0.33333333333333331</v>
          </cell>
          <cell r="AL363" t="str">
            <v/>
          </cell>
          <cell r="AM363" t="str">
            <v/>
          </cell>
          <cell r="AN363">
            <v>41178</v>
          </cell>
          <cell r="AO363" t="str">
            <v/>
          </cell>
          <cell r="AP363" t="str">
            <v/>
          </cell>
          <cell r="AQ363" t="str">
            <v/>
          </cell>
          <cell r="AR363" t="str">
            <v/>
          </cell>
          <cell r="AS363" t="str">
            <v/>
          </cell>
          <cell r="AT363" t="str">
            <v/>
          </cell>
          <cell r="AU363" t="str">
            <v/>
          </cell>
          <cell r="AV363" t="str">
            <v/>
          </cell>
          <cell r="AW363" t="str">
            <v/>
          </cell>
          <cell r="AX363" t="str">
            <v/>
          </cell>
          <cell r="AY363" t="str">
            <v>長野県</v>
          </cell>
          <cell r="AZ363" t="str">
            <v>飯田市</v>
          </cell>
          <cell r="BA363" t="str">
            <v>上久堅2288番地</v>
          </cell>
          <cell r="BC363" t="str">
            <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長野県飯田市上久堅2288番地</v>
          </cell>
          <cell r="ET363" t="str">
            <v/>
          </cell>
          <cell r="EU363" t="str">
            <v/>
          </cell>
          <cell r="EV363" t="str">
            <v/>
          </cell>
          <cell r="EW363" t="str">
            <v/>
          </cell>
          <cell r="EX363" t="str">
            <v/>
          </cell>
          <cell r="EY363" t="str">
            <v>長野県飯田市上久堅2288番地</v>
          </cell>
          <cell r="EZ363" t="str">
            <v>なし</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2.自動車の中核部品又はその材料</v>
          </cell>
          <cell r="I364" t="str">
            <v>その他の部品・材料</v>
          </cell>
          <cell r="J364" t="str">
            <v>大企業</v>
          </cell>
          <cell r="K364" t="str">
            <v>梶野</v>
          </cell>
          <cell r="L364" t="str">
            <v>徳重</v>
          </cell>
          <cell r="M364" t="str">
            <v>自動車課</v>
          </cell>
          <cell r="N364" t="str">
            <v>関東</v>
          </cell>
          <cell r="O364" t="str">
            <v>澤藤電機株式会社</v>
          </cell>
          <cell r="P364" t="str">
            <v>生産技術部</v>
          </cell>
          <cell r="Q364" t="str">
            <v>部長</v>
          </cell>
          <cell r="R364" t="str">
            <v>赤荻　好一</v>
          </cell>
          <cell r="S364" t="str">
            <v>0276-56-7118</v>
          </cell>
          <cell r="T364" t="str">
            <v>k-akaogi@sawafuji.co.jp</v>
          </cell>
          <cell r="U364">
            <v>3700344</v>
          </cell>
          <cell r="V364" t="str">
            <v>群馬県太田市新田早川町3番地</v>
          </cell>
          <cell r="W364" t="str">
            <v>代表取締役社長</v>
          </cell>
          <cell r="X364" t="str">
            <v>上田　英樹</v>
          </cell>
          <cell r="Y364">
            <v>41197</v>
          </cell>
          <cell r="Z364">
            <v>41728</v>
          </cell>
          <cell r="AA364" t="str">
            <v/>
          </cell>
          <cell r="AC364">
            <v>751350000</v>
          </cell>
          <cell r="AD364">
            <v>0.16666666666666666</v>
          </cell>
          <cell r="AE364">
            <v>125225000</v>
          </cell>
          <cell r="AF364" t="str">
            <v/>
          </cell>
          <cell r="AG364" t="str">
            <v/>
          </cell>
          <cell r="AH364" t="str">
            <v/>
          </cell>
          <cell r="AI364" t="str">
            <v/>
          </cell>
          <cell r="AJ364" t="str">
            <v/>
          </cell>
          <cell r="AK364">
            <v>0.16666666666666666</v>
          </cell>
          <cell r="AL364" t="str">
            <v/>
          </cell>
          <cell r="AM364" t="str">
            <v/>
          </cell>
          <cell r="AN364" t="str">
            <v/>
          </cell>
          <cell r="AO364" t="str">
            <v/>
          </cell>
          <cell r="AP364" t="str">
            <v/>
          </cell>
          <cell r="AQ364" t="str">
            <v/>
          </cell>
          <cell r="AR364" t="str">
            <v>梶野</v>
          </cell>
          <cell r="AS364" t="str">
            <v>徳重</v>
          </cell>
          <cell r="AT364" t="str">
            <v/>
          </cell>
          <cell r="AU364">
            <v>41208</v>
          </cell>
          <cell r="AV364" t="str">
            <v/>
          </cell>
          <cell r="AW364" t="str">
            <v/>
          </cell>
          <cell r="AX364" t="str">
            <v/>
          </cell>
          <cell r="AY364" t="str">
            <v>群馬県</v>
          </cell>
          <cell r="AZ364" t="str">
            <v>太田市</v>
          </cell>
          <cell r="BA364" t="str">
            <v>新田早川町3番地</v>
          </cell>
          <cell r="BC364" t="str">
            <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群馬県太田市新田早川町3番地</v>
          </cell>
          <cell r="ET364" t="str">
            <v/>
          </cell>
          <cell r="EU364" t="str">
            <v/>
          </cell>
          <cell r="EV364" t="str">
            <v/>
          </cell>
          <cell r="EW364" t="str">
            <v/>
          </cell>
          <cell r="EX364" t="str">
            <v/>
          </cell>
          <cell r="EY364" t="str">
            <v>群馬県太田市新田早川町3番地</v>
          </cell>
          <cell r="EZ364" t="str">
            <v>なし</v>
          </cell>
        </row>
        <row r="365">
          <cell r="A365" t="str">
            <v>A11210</v>
          </cell>
          <cell r="B365" t="str">
            <v>A1121</v>
          </cell>
          <cell r="C365">
            <v>0</v>
          </cell>
          <cell r="D365" t="str">
            <v>A</v>
          </cell>
          <cell r="E365" t="str">
            <v>二次</v>
          </cell>
          <cell r="F365" t="str">
            <v>シャープ株式会社</v>
          </cell>
          <cell r="G365" t="str">
            <v>S-IGZO化設備投資</v>
          </cell>
          <cell r="H365" t="str">
            <v>1.電子電機の中核部品又はその材料</v>
          </cell>
          <cell r="I365" t="str">
            <v>液晶又はその材料</v>
          </cell>
          <cell r="J365" t="str">
            <v>大企業</v>
          </cell>
          <cell r="K365" t="str">
            <v>梶野</v>
          </cell>
          <cell r="L365" t="str">
            <v>秋葉</v>
          </cell>
          <cell r="M365" t="str">
            <v>情通課</v>
          </cell>
          <cell r="N365" t="str">
            <v/>
          </cell>
          <cell r="O365" t="str">
            <v>シャープ株式会社</v>
          </cell>
          <cell r="P365" t="str">
            <v>ディスプレイデバイス事業本部 事業戦略推進室CSR推進Gr
ディスプレイデバイス事業本部 総務部</v>
          </cell>
          <cell r="Q365" t="str">
            <v>チーフ
副参事</v>
          </cell>
          <cell r="R365" t="str">
            <v>長澤義浩
足立直彦</v>
          </cell>
          <cell r="S365" t="str">
            <v>0595-84-6013
0595-84-6021</v>
          </cell>
          <cell r="T365" t="str">
            <v>nagasawa.yoshihiro@sharp.co.jp
adachi.naohiko@sharp.co.jp</v>
          </cell>
          <cell r="U365">
            <v>5190169</v>
          </cell>
          <cell r="V365" t="str">
            <v>三重県亀山市白木町幸川464</v>
          </cell>
          <cell r="W365" t="str">
            <v>代表取締役社長</v>
          </cell>
          <cell r="X365" t="str">
            <v>奥田　隆司</v>
          </cell>
          <cell r="Y365" t="str">
            <v>交付決定日以降</v>
          </cell>
          <cell r="Z365">
            <v>41729</v>
          </cell>
          <cell r="AA365" t="str">
            <v/>
          </cell>
          <cell r="AC365">
            <v>45000000000</v>
          </cell>
          <cell r="AD365">
            <v>0.16666666666666666</v>
          </cell>
          <cell r="AE365">
            <v>7500000000</v>
          </cell>
          <cell r="AF365" t="str">
            <v>交付決定日</v>
          </cell>
          <cell r="AG365">
            <v>41729</v>
          </cell>
          <cell r="AH365" t="str">
            <v/>
          </cell>
          <cell r="AI365">
            <v>45000000000</v>
          </cell>
          <cell r="AJ365">
            <v>45000000000</v>
          </cell>
          <cell r="AK365">
            <v>0.16666666666666666</v>
          </cell>
          <cell r="AL365">
            <v>7500000000</v>
          </cell>
          <cell r="AM365">
            <v>41129</v>
          </cell>
          <cell r="AN365">
            <v>41134</v>
          </cell>
          <cell r="AO365">
            <v>41152</v>
          </cell>
          <cell r="AP365" t="str">
            <v>不要</v>
          </cell>
          <cell r="AQ365" t="str">
            <v>・交付決定保留中（METIストップ）</v>
          </cell>
          <cell r="AR365" t="str">
            <v>梶野</v>
          </cell>
          <cell r="AS365" t="str">
            <v>秋葉</v>
          </cell>
          <cell r="AT365">
            <v>41170</v>
          </cell>
          <cell r="AU365">
            <v>41155</v>
          </cell>
          <cell r="AV365">
            <v>41176</v>
          </cell>
          <cell r="AW365" t="str">
            <v/>
          </cell>
          <cell r="AX365" t="str">
            <v/>
          </cell>
          <cell r="AY365" t="str">
            <v>三重県</v>
          </cell>
          <cell r="AZ365" t="str">
            <v>多気郡多気町</v>
          </cell>
          <cell r="BA365" t="str">
            <v>五佐奈1177番地の1</v>
          </cell>
          <cell r="BB365" t="str">
            <v>三重県</v>
          </cell>
          <cell r="BC365" t="str">
            <v>亀山市</v>
          </cell>
          <cell r="BD365" t="str">
            <v>白木町幸川464番地</v>
          </cell>
          <cell r="BE365" t="str">
            <v>奈良県</v>
          </cell>
          <cell r="BF365" t="str">
            <v>天理市</v>
          </cell>
          <cell r="BG365" t="str">
            <v>櫟本町2613番地の1</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t="str">
            <v/>
          </cell>
          <cell r="DW365" t="str">
            <v/>
          </cell>
          <cell r="DX365" t="str">
            <v/>
          </cell>
          <cell r="DY365" t="str">
            <v/>
          </cell>
          <cell r="DZ365" t="str">
            <v/>
          </cell>
          <cell r="EA365" t="str">
            <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三重県多気郡多気町五佐奈1177番地の1</v>
          </cell>
          <cell r="ET365" t="str">
            <v>三重県亀山市白木町幸川464番地</v>
          </cell>
          <cell r="EU365" t="str">
            <v>奈良県天理市櫟本町2613番地の1</v>
          </cell>
          <cell r="EV365" t="str">
            <v/>
          </cell>
          <cell r="EW365" t="str">
            <v/>
          </cell>
          <cell r="EX365" t="str">
            <v/>
          </cell>
          <cell r="EY365" t="str">
            <v>三重県多気郡多気町五佐奈1177番地の1
三重県亀山市白木町幸川464番地
奈良県天理市櫟本町2613番地の1</v>
          </cell>
          <cell r="EZ365" t="str">
            <v>なし</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1.電子電機の中核部品又はその材料</v>
          </cell>
          <cell r="I366" t="str">
            <v>液晶又はその材料</v>
          </cell>
          <cell r="J366" t="str">
            <v>大企業</v>
          </cell>
          <cell r="K366" t="str">
            <v>梶野</v>
          </cell>
          <cell r="L366" t="str">
            <v>秋葉</v>
          </cell>
          <cell r="M366" t="str">
            <v>情通課</v>
          </cell>
          <cell r="N366" t="str">
            <v/>
          </cell>
          <cell r="O366" t="str">
            <v/>
          </cell>
          <cell r="P366" t="str">
            <v/>
          </cell>
          <cell r="Q366" t="str">
            <v/>
          </cell>
          <cell r="R366" t="str">
            <v/>
          </cell>
          <cell r="S366" t="str">
            <v/>
          </cell>
          <cell r="T366" t="str">
            <v/>
          </cell>
          <cell r="U366" t="str">
            <v/>
          </cell>
          <cell r="V366" t="str">
            <v/>
          </cell>
          <cell r="W366" t="str">
            <v>取締役社長</v>
          </cell>
          <cell r="X366" t="str">
            <v>槌矢　剛</v>
          </cell>
          <cell r="Y366" t="str">
            <v>交付決定日以降</v>
          </cell>
          <cell r="Z366">
            <v>41729</v>
          </cell>
          <cell r="AA366" t="str">
            <v/>
          </cell>
          <cell r="AC366">
            <v>45000000000</v>
          </cell>
          <cell r="AD366">
            <v>0.16666666666666666</v>
          </cell>
          <cell r="AE366">
            <v>7500000000</v>
          </cell>
          <cell r="AF366" t="str">
            <v>交付決定日</v>
          </cell>
          <cell r="AG366">
            <v>41729</v>
          </cell>
          <cell r="AH366" t="str">
            <v/>
          </cell>
          <cell r="AI366">
            <v>45000000000</v>
          </cell>
          <cell r="AJ366">
            <v>45000000000</v>
          </cell>
          <cell r="AK366">
            <v>0.16666666666666666</v>
          </cell>
          <cell r="AL366">
            <v>7500000000</v>
          </cell>
          <cell r="AM366">
            <v>41129</v>
          </cell>
          <cell r="AN366">
            <v>41134</v>
          </cell>
          <cell r="AO366">
            <v>41152</v>
          </cell>
          <cell r="AP366" t="str">
            <v>不要</v>
          </cell>
          <cell r="AQ366" t="str">
            <v>・交付決定保留中（METIストップ）</v>
          </cell>
          <cell r="AR366" t="str">
            <v>梶野</v>
          </cell>
          <cell r="AS366" t="str">
            <v>秋葉</v>
          </cell>
          <cell r="AT366">
            <v>41170</v>
          </cell>
          <cell r="AU366">
            <v>41155</v>
          </cell>
          <cell r="AV366">
            <v>41176</v>
          </cell>
          <cell r="AW366" t="str">
            <v/>
          </cell>
          <cell r="AX366" t="str">
            <v/>
          </cell>
          <cell r="AY366" t="str">
            <v>三重県</v>
          </cell>
          <cell r="AZ366" t="str">
            <v>多気郡多気町</v>
          </cell>
          <cell r="BA366" t="str">
            <v>五佐奈1177番地の1</v>
          </cell>
          <cell r="BB366" t="str">
            <v>三重県</v>
          </cell>
          <cell r="BC366" t="str">
            <v>亀山市</v>
          </cell>
          <cell r="BD366" t="str">
            <v>白木町幸川464番地</v>
          </cell>
          <cell r="BE366" t="str">
            <v>奈良県</v>
          </cell>
          <cell r="BF366" t="str">
            <v>天理市</v>
          </cell>
          <cell r="BG366" t="str">
            <v>櫟本町2613番地の1</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
          </cell>
          <cell r="DV366" t="str">
            <v/>
          </cell>
          <cell r="DW366" t="str">
            <v/>
          </cell>
          <cell r="DX366" t="str">
            <v/>
          </cell>
          <cell r="DY366" t="str">
            <v/>
          </cell>
          <cell r="DZ366" t="str">
            <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三重県多気郡多気町五佐奈1177番地の1</v>
          </cell>
          <cell r="ET366" t="str">
            <v>三重県亀山市白木町幸川464番地</v>
          </cell>
          <cell r="EU366" t="str">
            <v>奈良県天理市櫟本町2613番地の1</v>
          </cell>
          <cell r="EV366" t="str">
            <v/>
          </cell>
          <cell r="EW366" t="str">
            <v/>
          </cell>
          <cell r="EX366" t="str">
            <v/>
          </cell>
          <cell r="EY366" t="str">
            <v>三重県多気郡多気町五佐奈1177番地の1
三重県亀山市白木町幸川464番地
奈良県天理市櫟本町2613番地の1</v>
          </cell>
          <cell r="EZ366" t="str">
            <v>なし</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1.電子電機の中核部品又はその材料</v>
          </cell>
          <cell r="I367" t="str">
            <v>その他の電子機器の中核部品・材料</v>
          </cell>
          <cell r="J367" t="str">
            <v>中小企業</v>
          </cell>
          <cell r="K367" t="str">
            <v>梶野</v>
          </cell>
          <cell r="L367" t="str">
            <v>秋葉</v>
          </cell>
          <cell r="M367" t="str">
            <v>情通課</v>
          </cell>
          <cell r="N367" t="str">
            <v>関東</v>
          </cell>
          <cell r="O367" t="str">
            <v>岡本硝子株式会社</v>
          </cell>
          <cell r="P367" t="str">
            <v/>
          </cell>
          <cell r="Q367" t="str">
            <v>総務人事部長</v>
          </cell>
          <cell r="R367" t="str">
            <v>井野　政之</v>
          </cell>
          <cell r="S367" t="str">
            <v>04-7137-3113</v>
          </cell>
          <cell r="T367" t="str">
            <v>m-ino@okamoto-glass.co.jp</v>
          </cell>
          <cell r="U367">
            <v>2770872</v>
          </cell>
          <cell r="V367" t="str">
            <v>千葉県柏市十余二380番地</v>
          </cell>
          <cell r="W367" t="str">
            <v>代表取締役社長</v>
          </cell>
          <cell r="X367" t="str">
            <v>岡本　毅</v>
          </cell>
          <cell r="Y367">
            <v>41122</v>
          </cell>
          <cell r="Z367">
            <v>41274</v>
          </cell>
          <cell r="AA367" t="str">
            <v/>
          </cell>
          <cell r="AC367">
            <v>230000000</v>
          </cell>
          <cell r="AD367">
            <v>0.5</v>
          </cell>
          <cell r="AE367">
            <v>115000000</v>
          </cell>
          <cell r="AF367">
            <v>41131</v>
          </cell>
          <cell r="AG367">
            <v>41364</v>
          </cell>
          <cell r="AH367" t="str">
            <v/>
          </cell>
          <cell r="AI367">
            <v>230000000</v>
          </cell>
          <cell r="AJ367">
            <v>230000000</v>
          </cell>
          <cell r="AK367">
            <v>0.5</v>
          </cell>
          <cell r="AL367">
            <v>115000000</v>
          </cell>
          <cell r="AM367" t="str">
            <v/>
          </cell>
          <cell r="AN367">
            <v>41122</v>
          </cell>
          <cell r="AO367">
            <v>41131</v>
          </cell>
          <cell r="AP367" t="str">
            <v>不要</v>
          </cell>
          <cell r="AQ367" t="str">
            <v/>
          </cell>
          <cell r="AR367" t="str">
            <v>梶野</v>
          </cell>
          <cell r="AS367" t="str">
            <v>秋葉</v>
          </cell>
          <cell r="AT367">
            <v>41138</v>
          </cell>
          <cell r="AU367">
            <v>41131</v>
          </cell>
          <cell r="AV367">
            <v>41152</v>
          </cell>
          <cell r="AW367" t="str">
            <v/>
          </cell>
          <cell r="AX367" t="str">
            <v/>
          </cell>
          <cell r="AY367" t="str">
            <v>千葉県</v>
          </cell>
          <cell r="AZ367" t="str">
            <v>柏市</v>
          </cell>
          <cell r="BA367" t="str">
            <v>十余二380</v>
          </cell>
          <cell r="BB367" t="str">
            <v>千葉県</v>
          </cell>
          <cell r="BC367" t="str">
            <v>柏市</v>
          </cell>
          <cell r="BD367" t="str">
            <v>高田1309</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
          </cell>
          <cell r="DV367" t="str">
            <v/>
          </cell>
          <cell r="DW367" t="str">
            <v/>
          </cell>
          <cell r="DX367" t="str">
            <v/>
          </cell>
          <cell r="DY367" t="str">
            <v/>
          </cell>
          <cell r="DZ367" t="str">
            <v/>
          </cell>
          <cell r="EA367" t="str">
            <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千葉県柏市十余二380</v>
          </cell>
          <cell r="ET367" t="str">
            <v>千葉県柏市高田1309</v>
          </cell>
          <cell r="EU367" t="str">
            <v/>
          </cell>
          <cell r="EV367" t="str">
            <v/>
          </cell>
          <cell r="EW367" t="str">
            <v/>
          </cell>
          <cell r="EX367" t="str">
            <v/>
          </cell>
          <cell r="EY367" t="str">
            <v>千葉県柏市十余二380
千葉県柏市高田1309</v>
          </cell>
          <cell r="EZ367" t="str">
            <v>なし</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6.その他</v>
          </cell>
          <cell r="I368" t="str">
            <v>建設機械等の部品</v>
          </cell>
          <cell r="J368" t="str">
            <v>大企業</v>
          </cell>
          <cell r="K368" t="str">
            <v>中田</v>
          </cell>
          <cell r="L368" t="str">
            <v>宮田</v>
          </cell>
          <cell r="M368" t="str">
            <v>素形材室</v>
          </cell>
          <cell r="N368" t="str">
            <v>関東</v>
          </cell>
          <cell r="O368" t="str">
            <v>福島製鋼株式会社</v>
          </cell>
          <cell r="P368" t="str">
            <v>相模工場工務部事務グループ</v>
          </cell>
          <cell r="Q368" t="str">
            <v>グループ長</v>
          </cell>
          <cell r="R368" t="str">
            <v>岩本　一彦</v>
          </cell>
          <cell r="S368" t="str">
            <v>042-782-2721</v>
          </cell>
          <cell r="T368" t="str">
            <v>iwamoto@f-seiko.co.jp</v>
          </cell>
          <cell r="U368">
            <v>2520101</v>
          </cell>
          <cell r="V368" t="str">
            <v>神奈川県相模原市緑区町屋1-1-40</v>
          </cell>
          <cell r="W368" t="str">
            <v>代表取締役社長</v>
          </cell>
          <cell r="X368" t="str">
            <v>黒羽　惇</v>
          </cell>
          <cell r="Y368">
            <v>41183</v>
          </cell>
          <cell r="Z368">
            <v>42094</v>
          </cell>
          <cell r="AA368" t="str">
            <v>○</v>
          </cell>
          <cell r="AC368">
            <v>423000000</v>
          </cell>
          <cell r="AD368">
            <v>0.25</v>
          </cell>
          <cell r="AE368">
            <v>105750000</v>
          </cell>
          <cell r="AF368" t="str">
            <v/>
          </cell>
          <cell r="AG368" t="str">
            <v/>
          </cell>
          <cell r="AH368" t="str">
            <v/>
          </cell>
          <cell r="AI368" t="str">
            <v/>
          </cell>
          <cell r="AJ368" t="str">
            <v/>
          </cell>
          <cell r="AK368">
            <v>0.25</v>
          </cell>
          <cell r="AL368" t="str">
            <v/>
          </cell>
          <cell r="AM368" t="str">
            <v/>
          </cell>
          <cell r="AN368">
            <v>41178</v>
          </cell>
          <cell r="AO368">
            <v>41178</v>
          </cell>
          <cell r="AP368" t="str">
            <v/>
          </cell>
          <cell r="AQ368" t="str">
            <v>「補助事業に要する経費」減額。ＭＥＴＩ了承（9/26中田）
期間延長（H27.3.31）についてMETI照会中。（10/9中田）</v>
          </cell>
          <cell r="AR368" t="str">
            <v>中田</v>
          </cell>
          <cell r="AS368" t="str">
            <v/>
          </cell>
          <cell r="AT368" t="str">
            <v/>
          </cell>
          <cell r="AU368" t="str">
            <v/>
          </cell>
          <cell r="AV368" t="str">
            <v/>
          </cell>
          <cell r="AW368" t="str">
            <v/>
          </cell>
          <cell r="AX368" t="str">
            <v/>
          </cell>
          <cell r="AY368" t="str">
            <v>神奈川県</v>
          </cell>
          <cell r="AZ368" t="str">
            <v>相模原市</v>
          </cell>
          <cell r="BA368" t="str">
            <v>緑区町屋1丁目1番地40号</v>
          </cell>
          <cell r="BC368" t="str">
            <v/>
          </cell>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t="str">
            <v/>
          </cell>
          <cell r="DW368" t="str">
            <v/>
          </cell>
          <cell r="DX368" t="str">
            <v/>
          </cell>
          <cell r="DY368" t="str">
            <v/>
          </cell>
          <cell r="DZ368" t="str">
            <v/>
          </cell>
          <cell r="EA368" t="str">
            <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神奈川県相模原市緑区町屋1丁目1番地40号</v>
          </cell>
          <cell r="ET368" t="str">
            <v/>
          </cell>
          <cell r="EU368" t="str">
            <v/>
          </cell>
          <cell r="EV368" t="str">
            <v/>
          </cell>
          <cell r="EW368" t="str">
            <v/>
          </cell>
          <cell r="EX368" t="str">
            <v/>
          </cell>
          <cell r="EY368" t="str">
            <v>神奈川県相模原市緑区町屋1丁目1番地40号</v>
          </cell>
          <cell r="EZ368" t="str">
            <v>なし</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2.自動車の中核部品又はその材料</v>
          </cell>
          <cell r="I369" t="str">
            <v>車載用半導体又はその材料</v>
          </cell>
          <cell r="J369" t="str">
            <v>大企業</v>
          </cell>
          <cell r="K369" t="str">
            <v>梶野</v>
          </cell>
          <cell r="L369" t="str">
            <v>徳重</v>
          </cell>
          <cell r="M369" t="str">
            <v>自動車課</v>
          </cell>
          <cell r="N369" t="str">
            <v>東北</v>
          </cell>
          <cell r="O369" t="str">
            <v>株式会社デンソー</v>
          </cell>
          <cell r="P369" t="str">
            <v>デバイス事業部　デバイス企画室</v>
          </cell>
          <cell r="Q369" t="str">
            <v>担当係長</v>
          </cell>
          <cell r="R369" t="str">
            <v>鈴木　雅</v>
          </cell>
          <cell r="S369" t="str">
            <v>0566-25-7802</v>
          </cell>
          <cell r="T369" t="str">
            <v>masashi_suzuki@denso.co.jp</v>
          </cell>
          <cell r="U369">
            <v>4488661</v>
          </cell>
          <cell r="V369" t="str">
            <v>愛知県刈谷市昭和町1丁目1番地</v>
          </cell>
          <cell r="W369" t="str">
            <v>取締役社長</v>
          </cell>
          <cell r="X369" t="str">
            <v>加藤　宣明</v>
          </cell>
          <cell r="Y369">
            <v>41183</v>
          </cell>
          <cell r="Z369">
            <v>42094</v>
          </cell>
          <cell r="AA369" t="str">
            <v>○</v>
          </cell>
          <cell r="AC369">
            <v>10187000000</v>
          </cell>
          <cell r="AD369">
            <v>0.25</v>
          </cell>
          <cell r="AE369">
            <v>2546750000</v>
          </cell>
          <cell r="AF369">
            <v>41183</v>
          </cell>
          <cell r="AG369">
            <v>42094</v>
          </cell>
          <cell r="AH369" t="str">
            <v>○</v>
          </cell>
          <cell r="AI369">
            <v>15966000000</v>
          </cell>
          <cell r="AJ369">
            <v>10187000000</v>
          </cell>
          <cell r="AK369">
            <v>0.25</v>
          </cell>
          <cell r="AL369">
            <v>2546750000</v>
          </cell>
          <cell r="AM369">
            <v>41172</v>
          </cell>
          <cell r="AN369">
            <v>41173</v>
          </cell>
          <cell r="AO369" t="str">
            <v/>
          </cell>
          <cell r="AP369" t="str">
            <v>要</v>
          </cell>
          <cell r="AQ369" t="str">
            <v>・9/7　期間延長に関する書類が到着。METI確認済。
・平成23年度決算について書類上は「見込み」となっているが、実際は実績有。H21年度～23年度で全て黒字のため、収益納付要。</v>
          </cell>
          <cell r="AR369" t="str">
            <v>梶野</v>
          </cell>
          <cell r="AS369" t="str">
            <v>徳重</v>
          </cell>
          <cell r="AT369">
            <v>41184</v>
          </cell>
          <cell r="AU369">
            <v>41180</v>
          </cell>
          <cell r="AV369">
            <v>41194</v>
          </cell>
          <cell r="AW369" t="str">
            <v/>
          </cell>
          <cell r="AX369" t="str">
            <v/>
          </cell>
          <cell r="AY369" t="str">
            <v>岩手県</v>
          </cell>
          <cell r="AZ369" t="str">
            <v>胆沢郡金ヶ崎町</v>
          </cell>
          <cell r="BA369" t="str">
            <v>西根森山4-2</v>
          </cell>
          <cell r="BC369" t="str">
            <v/>
          </cell>
          <cell r="BQ369" t="str">
            <v/>
          </cell>
          <cell r="BR369" t="str">
            <v/>
          </cell>
          <cell r="BS369" t="str">
            <v/>
          </cell>
          <cell r="BT369" t="str">
            <v/>
          </cell>
          <cell r="BU369" t="str">
            <v/>
          </cell>
          <cell r="BV369" t="str">
            <v/>
          </cell>
          <cell r="BW369" t="str">
            <v/>
          </cell>
          <cell r="BX369" t="str">
            <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cell r="CR369" t="str">
            <v/>
          </cell>
          <cell r="CS369" t="str">
            <v/>
          </cell>
          <cell r="CT369" t="str">
            <v/>
          </cell>
          <cell r="CU369" t="str">
            <v/>
          </cell>
          <cell r="CV369" t="str">
            <v/>
          </cell>
          <cell r="CW369" t="str">
            <v/>
          </cell>
          <cell r="CX369" t="str">
            <v/>
          </cell>
          <cell r="CY369" t="str">
            <v/>
          </cell>
          <cell r="CZ369" t="str">
            <v/>
          </cell>
          <cell r="DA369" t="str">
            <v/>
          </cell>
          <cell r="DB369" t="str">
            <v/>
          </cell>
          <cell r="DC369" t="str">
            <v/>
          </cell>
          <cell r="DD369" t="str">
            <v/>
          </cell>
          <cell r="DE369" t="str">
            <v/>
          </cell>
          <cell r="DF369" t="str">
            <v/>
          </cell>
          <cell r="DG369" t="str">
            <v/>
          </cell>
          <cell r="DH369" t="str">
            <v/>
          </cell>
          <cell r="DI369" t="str">
            <v/>
          </cell>
          <cell r="DJ369" t="str">
            <v/>
          </cell>
          <cell r="DK369" t="str">
            <v/>
          </cell>
          <cell r="DL369" t="str">
            <v/>
          </cell>
          <cell r="DM369" t="str">
            <v/>
          </cell>
          <cell r="DN369" t="str">
            <v/>
          </cell>
          <cell r="DO369" t="str">
            <v/>
          </cell>
          <cell r="DP369" t="str">
            <v/>
          </cell>
          <cell r="DQ369" t="str">
            <v/>
          </cell>
          <cell r="DR369" t="str">
            <v/>
          </cell>
          <cell r="DS369" t="str">
            <v/>
          </cell>
          <cell r="DT369" t="str">
            <v/>
          </cell>
          <cell r="DU369" t="str">
            <v/>
          </cell>
          <cell r="DV369" t="str">
            <v/>
          </cell>
          <cell r="DW369" t="str">
            <v/>
          </cell>
          <cell r="DX369" t="str">
            <v/>
          </cell>
          <cell r="DY369" t="str">
            <v/>
          </cell>
          <cell r="DZ369" t="str">
            <v/>
          </cell>
          <cell r="EA369" t="str">
            <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岩手県胆沢郡金ヶ崎町西根森山4-2</v>
          </cell>
          <cell r="ET369" t="str">
            <v/>
          </cell>
          <cell r="EU369" t="str">
            <v/>
          </cell>
          <cell r="EV369" t="str">
            <v/>
          </cell>
          <cell r="EW369" t="str">
            <v/>
          </cell>
          <cell r="EX369" t="str">
            <v/>
          </cell>
          <cell r="EY369" t="str">
            <v>岩手県胆沢郡金ヶ崎町西根森山4-2</v>
          </cell>
          <cell r="EZ369" t="str">
            <v>なし</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4.金属加工製品</v>
          </cell>
          <cell r="I370" t="str">
            <v>その他の金属製品</v>
          </cell>
          <cell r="J370" t="str">
            <v>中小企業</v>
          </cell>
          <cell r="K370" t="str">
            <v>宮田</v>
          </cell>
          <cell r="L370" t="str">
            <v>徳重</v>
          </cell>
          <cell r="M370" t="str">
            <v>産機課</v>
          </cell>
          <cell r="N370" t="str">
            <v>近畿</v>
          </cell>
          <cell r="O370" t="str">
            <v>株式会社大阪アサヒメタル工場</v>
          </cell>
          <cell r="P370" t="str">
            <v/>
          </cell>
          <cell r="Q370" t="str">
            <v>取締役　総務部長</v>
          </cell>
          <cell r="R370" t="str">
            <v>松井　進</v>
          </cell>
          <cell r="S370" t="str">
            <v>06-6658-0101</v>
          </cell>
          <cell r="T370" t="str">
            <v>matsui@asahimetal.co.jp</v>
          </cell>
          <cell r="U370">
            <v>5570063</v>
          </cell>
          <cell r="V370" t="str">
            <v>大阪府大阪市西成区南津守3-1-17</v>
          </cell>
          <cell r="W370" t="str">
            <v>代表取締役社長</v>
          </cell>
          <cell r="X370" t="str">
            <v>安部　研</v>
          </cell>
          <cell r="Y370">
            <v>41348</v>
          </cell>
          <cell r="Z370">
            <v>41729</v>
          </cell>
          <cell r="AA370" t="str">
            <v/>
          </cell>
          <cell r="AC370">
            <v>210000000</v>
          </cell>
          <cell r="AD370">
            <v>0.33333333333333331</v>
          </cell>
          <cell r="AE370">
            <v>70000000</v>
          </cell>
          <cell r="AF370" t="str">
            <v/>
          </cell>
          <cell r="AG370" t="str">
            <v/>
          </cell>
          <cell r="AH370" t="str">
            <v/>
          </cell>
          <cell r="AI370" t="str">
            <v/>
          </cell>
          <cell r="AJ370" t="str">
            <v/>
          </cell>
          <cell r="AK370">
            <v>0.33333333333333331</v>
          </cell>
          <cell r="AL370" t="str">
            <v/>
          </cell>
          <cell r="AM370" t="str">
            <v/>
          </cell>
          <cell r="AN370">
            <v>41178</v>
          </cell>
          <cell r="AO370" t="str">
            <v/>
          </cell>
          <cell r="AP370" t="str">
            <v/>
          </cell>
          <cell r="AQ370" t="str">
            <v>事業開始予定日および設備費の内訳を修正、結果として事業経費・補助対象経費・補助金額に端数が発生するためそれも修正して再提出。他に問題は無いため、発注の関係で交付決定日を10/25に決定。</v>
          </cell>
          <cell r="AR370" t="str">
            <v/>
          </cell>
          <cell r="AS370" t="str">
            <v/>
          </cell>
          <cell r="AT370" t="str">
            <v/>
          </cell>
          <cell r="AU370">
            <v>41207</v>
          </cell>
          <cell r="AV370" t="str">
            <v/>
          </cell>
          <cell r="AW370" t="str">
            <v/>
          </cell>
          <cell r="AX370" t="str">
            <v/>
          </cell>
          <cell r="AY370" t="str">
            <v>兵庫県</v>
          </cell>
          <cell r="AZ370" t="str">
            <v>神戸市</v>
          </cell>
          <cell r="BA370" t="str">
            <v>西区見津が丘5丁目5番4</v>
          </cell>
          <cell r="BC370" t="str">
            <v/>
          </cell>
          <cell r="BQ370" t="str">
            <v/>
          </cell>
          <cell r="BR370" t="str">
            <v/>
          </cell>
          <cell r="BS370" t="str">
            <v/>
          </cell>
          <cell r="BT370" t="str">
            <v/>
          </cell>
          <cell r="BU370" t="str">
            <v/>
          </cell>
          <cell r="BV370" t="str">
            <v/>
          </cell>
          <cell r="BW370" t="str">
            <v/>
          </cell>
          <cell r="BX370" t="str">
            <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cell r="CR370" t="str">
            <v/>
          </cell>
          <cell r="CS370" t="str">
            <v/>
          </cell>
          <cell r="CT370" t="str">
            <v/>
          </cell>
          <cell r="CU370" t="str">
            <v/>
          </cell>
          <cell r="CV370" t="str">
            <v/>
          </cell>
          <cell r="CW370" t="str">
            <v/>
          </cell>
          <cell r="CX370" t="str">
            <v/>
          </cell>
          <cell r="CY370" t="str">
            <v/>
          </cell>
          <cell r="CZ370" t="str">
            <v/>
          </cell>
          <cell r="DA370" t="str">
            <v/>
          </cell>
          <cell r="DB370" t="str">
            <v/>
          </cell>
          <cell r="DC370" t="str">
            <v/>
          </cell>
          <cell r="DD370" t="str">
            <v/>
          </cell>
          <cell r="DE370" t="str">
            <v/>
          </cell>
          <cell r="DF370" t="str">
            <v/>
          </cell>
          <cell r="DG370" t="str">
            <v/>
          </cell>
          <cell r="DH370" t="str">
            <v/>
          </cell>
          <cell r="DI370" t="str">
            <v/>
          </cell>
          <cell r="DJ370" t="str">
            <v/>
          </cell>
          <cell r="DK370" t="str">
            <v/>
          </cell>
          <cell r="DL370" t="str">
            <v/>
          </cell>
          <cell r="DM370" t="str">
            <v/>
          </cell>
          <cell r="DN370" t="str">
            <v/>
          </cell>
          <cell r="DO370" t="str">
            <v/>
          </cell>
          <cell r="DP370" t="str">
            <v/>
          </cell>
          <cell r="DQ370" t="str">
            <v/>
          </cell>
          <cell r="DR370" t="str">
            <v/>
          </cell>
          <cell r="DS370" t="str">
            <v/>
          </cell>
          <cell r="DT370" t="str">
            <v/>
          </cell>
          <cell r="DU370" t="str">
            <v/>
          </cell>
          <cell r="DV370" t="str">
            <v/>
          </cell>
          <cell r="DW370" t="str">
            <v/>
          </cell>
          <cell r="DX370" t="str">
            <v/>
          </cell>
          <cell r="DY370" t="str">
            <v/>
          </cell>
          <cell r="DZ370" t="str">
            <v/>
          </cell>
          <cell r="EA370" t="str">
            <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兵庫県神戸市西区見津が丘5丁目5番4</v>
          </cell>
          <cell r="ET370" t="str">
            <v/>
          </cell>
          <cell r="EU370" t="str">
            <v/>
          </cell>
          <cell r="EV370" t="str">
            <v/>
          </cell>
          <cell r="EW370" t="str">
            <v/>
          </cell>
          <cell r="EX370" t="str">
            <v/>
          </cell>
          <cell r="EY370" t="str">
            <v>兵庫県神戸市西区見津が丘5丁目5番4</v>
          </cell>
          <cell r="EZ370" t="str">
            <v>なし</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3.航空・宇宙産業の中核部品又はその材料</v>
          </cell>
          <cell r="I371" t="str">
            <v>ジェットエンジンの部品・材料</v>
          </cell>
          <cell r="J371" t="str">
            <v>中小企業</v>
          </cell>
          <cell r="K371" t="str">
            <v>宮田</v>
          </cell>
          <cell r="L371" t="str">
            <v>中間</v>
          </cell>
          <cell r="M371" t="str">
            <v>武器課</v>
          </cell>
          <cell r="N371" t="str">
            <v>中部</v>
          </cell>
          <cell r="O371" t="str">
            <v>株式会社光製作所</v>
          </cell>
          <cell r="P371" t="str">
            <v/>
          </cell>
          <cell r="Q371" t="str">
            <v>総務部長</v>
          </cell>
          <cell r="R371" t="str">
            <v>浅野　和成</v>
          </cell>
          <cell r="S371" t="str">
            <v>058-387-4361</v>
          </cell>
          <cell r="T371" t="str">
            <v>k-asano@hikariss.co.jp</v>
          </cell>
          <cell r="U371">
            <v>5016034</v>
          </cell>
          <cell r="V371" t="str">
            <v>岐阜県羽島郡笠松町中野248-3</v>
          </cell>
          <cell r="W371" t="str">
            <v>代表取締役</v>
          </cell>
          <cell r="X371" t="str">
            <v>松原　功</v>
          </cell>
          <cell r="Y371">
            <v>41183</v>
          </cell>
          <cell r="Z371">
            <v>41364</v>
          </cell>
          <cell r="AA371" t="str">
            <v/>
          </cell>
          <cell r="AC371">
            <v>105000000</v>
          </cell>
          <cell r="AD371">
            <v>0.4</v>
          </cell>
          <cell r="AE371">
            <v>42000000</v>
          </cell>
          <cell r="AF371">
            <v>41183</v>
          </cell>
          <cell r="AG371">
            <v>41455</v>
          </cell>
          <cell r="AH371" t="str">
            <v/>
          </cell>
          <cell r="AI371">
            <v>564168000</v>
          </cell>
          <cell r="AJ371">
            <v>105000000</v>
          </cell>
          <cell r="AK371">
            <v>0.4</v>
          </cell>
          <cell r="AL371">
            <v>42000000</v>
          </cell>
          <cell r="AM371">
            <v>41143</v>
          </cell>
          <cell r="AN371">
            <v>41144</v>
          </cell>
          <cell r="AO371" t="str">
            <v/>
          </cell>
          <cell r="AP371" t="str">
            <v>要</v>
          </cell>
          <cell r="AQ371" t="str">
            <v>・中部局経由で発行日問合せ。10/3決定日で返答。</v>
          </cell>
          <cell r="AR371" t="str">
            <v/>
          </cell>
          <cell r="AS371" t="str">
            <v/>
          </cell>
          <cell r="AT371">
            <v>41184</v>
          </cell>
          <cell r="AU371">
            <v>41185</v>
          </cell>
          <cell r="AV371">
            <v>41194</v>
          </cell>
          <cell r="AW371" t="str">
            <v/>
          </cell>
          <cell r="AX371" t="str">
            <v/>
          </cell>
          <cell r="AY371" t="str">
            <v>岐阜県</v>
          </cell>
          <cell r="AZ371" t="str">
            <v>羽島郡笠松町</v>
          </cell>
          <cell r="BA371" t="str">
            <v>中野字村内230番地</v>
          </cell>
          <cell r="BC371" t="str">
            <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岐阜県羽島郡笠松町中野字村内230番地</v>
          </cell>
          <cell r="ET371" t="str">
            <v/>
          </cell>
          <cell r="EU371" t="str">
            <v/>
          </cell>
          <cell r="EV371" t="str">
            <v/>
          </cell>
          <cell r="EW371" t="str">
            <v/>
          </cell>
          <cell r="EX371" t="str">
            <v/>
          </cell>
          <cell r="EY371" t="str">
            <v>岐阜県羽島郡笠松町中野字村内230番地</v>
          </cell>
          <cell r="EZ371" t="str">
            <v>なし</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3.航空・宇宙産業の中核部品又はその材料</v>
          </cell>
          <cell r="I372" t="str">
            <v>翼その他の中核部品・材料</v>
          </cell>
          <cell r="J372" t="str">
            <v>中小企業</v>
          </cell>
          <cell r="K372" t="str">
            <v>宮田</v>
          </cell>
          <cell r="L372" t="str">
            <v>中間</v>
          </cell>
          <cell r="M372" t="str">
            <v>武器課</v>
          </cell>
          <cell r="N372" t="str">
            <v>関東</v>
          </cell>
          <cell r="O372" t="str">
            <v>株式会社仙北谷</v>
          </cell>
          <cell r="P372" t="str">
            <v/>
          </cell>
          <cell r="Q372" t="str">
            <v>代表取締役社長</v>
          </cell>
          <cell r="R372" t="str">
            <v>仙北谷　英貴</v>
          </cell>
          <cell r="S372" t="str">
            <v xml:space="preserve">045-851-2480 </v>
          </cell>
          <cell r="T372" t="str">
            <v>hideki@senbokuya.co.jp</v>
          </cell>
          <cell r="U372">
            <v>2450065</v>
          </cell>
          <cell r="V372" t="str">
            <v>神奈川県横浜市戸塚区東俣野町41番地</v>
          </cell>
          <cell r="W372" t="str">
            <v>代表取締役社長</v>
          </cell>
          <cell r="X372" t="str">
            <v>仙北谷　英貴</v>
          </cell>
          <cell r="Y372">
            <v>41122</v>
          </cell>
          <cell r="Z372">
            <v>41729</v>
          </cell>
          <cell r="AA372" t="str">
            <v/>
          </cell>
          <cell r="AC372">
            <v>50000000</v>
          </cell>
          <cell r="AD372">
            <v>0.33333333333333331</v>
          </cell>
          <cell r="AE372">
            <v>16666666</v>
          </cell>
          <cell r="AF372">
            <v>41131</v>
          </cell>
          <cell r="AG372">
            <v>41729</v>
          </cell>
          <cell r="AH372" t="str">
            <v/>
          </cell>
          <cell r="AI372">
            <v>50000000</v>
          </cell>
          <cell r="AJ372">
            <v>50000000</v>
          </cell>
          <cell r="AK372">
            <v>0.33333333333333331</v>
          </cell>
          <cell r="AL372">
            <v>16666666</v>
          </cell>
          <cell r="AM372" t="str">
            <v/>
          </cell>
          <cell r="AN372">
            <v>41120</v>
          </cell>
          <cell r="AO372" t="str">
            <v/>
          </cell>
          <cell r="AP372" t="str">
            <v>不要</v>
          </cell>
          <cell r="AQ372" t="str">
            <v/>
          </cell>
          <cell r="AR372" t="str">
            <v/>
          </cell>
          <cell r="AS372" t="str">
            <v>中間</v>
          </cell>
          <cell r="AT372">
            <v>41138</v>
          </cell>
          <cell r="AU372">
            <v>41141</v>
          </cell>
          <cell r="AV372">
            <v>41145</v>
          </cell>
          <cell r="AW372" t="str">
            <v/>
          </cell>
          <cell r="AX372" t="str">
            <v/>
          </cell>
          <cell r="AY372" t="str">
            <v>神奈川県</v>
          </cell>
          <cell r="AZ372" t="str">
            <v>横浜市</v>
          </cell>
          <cell r="BA372" t="str">
            <v>戸塚区東俣野町41番地</v>
          </cell>
          <cell r="BC372" t="str">
            <v/>
          </cell>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神奈川県横浜市戸塚区東俣野町41番地</v>
          </cell>
          <cell r="ET372" t="str">
            <v/>
          </cell>
          <cell r="EU372" t="str">
            <v/>
          </cell>
          <cell r="EV372" t="str">
            <v/>
          </cell>
          <cell r="EW372" t="str">
            <v/>
          </cell>
          <cell r="EX372" t="str">
            <v/>
          </cell>
          <cell r="EY372" t="str">
            <v>神奈川県横浜市戸塚区東俣野町41番地</v>
          </cell>
          <cell r="EZ372" t="str">
            <v>なし</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4.金属加工製品</v>
          </cell>
          <cell r="I373" t="str">
            <v>その他の金属製品</v>
          </cell>
          <cell r="J373" t="str">
            <v>中小企業</v>
          </cell>
          <cell r="K373" t="str">
            <v>宮田</v>
          </cell>
          <cell r="L373" t="str">
            <v>徳重</v>
          </cell>
          <cell r="M373" t="str">
            <v>素形材室</v>
          </cell>
          <cell r="N373" t="str">
            <v>近畿</v>
          </cell>
          <cell r="O373" t="str">
            <v>日伸工業株式会社</v>
          </cell>
          <cell r="P373" t="str">
            <v/>
          </cell>
          <cell r="Q373" t="str">
            <v>取締役本部長
法務担当</v>
          </cell>
          <cell r="R373" t="str">
            <v>瀬川　和夫
増田 敦</v>
          </cell>
          <cell r="S373" t="str">
            <v>06-6720-1781</v>
          </cell>
          <cell r="T373" t="str">
            <v>nis-honsya@nis-cec.com</v>
          </cell>
          <cell r="U373">
            <v>5770836</v>
          </cell>
          <cell r="V373" t="str">
            <v>大阪府東大阪市渋川町3丁目2番1号</v>
          </cell>
          <cell r="W373" t="str">
            <v>代表取締役</v>
          </cell>
          <cell r="X373" t="str">
            <v>山住　勲</v>
          </cell>
          <cell r="Y373">
            <v>41122</v>
          </cell>
          <cell r="Z373">
            <v>41364</v>
          </cell>
          <cell r="AA373" t="str">
            <v/>
          </cell>
          <cell r="AC373">
            <v>364740000</v>
          </cell>
          <cell r="AD373">
            <v>0.33333333333333331</v>
          </cell>
          <cell r="AE373">
            <v>121580000</v>
          </cell>
          <cell r="AF373" t="str">
            <v/>
          </cell>
          <cell r="AG373" t="str">
            <v/>
          </cell>
          <cell r="AH373" t="str">
            <v/>
          </cell>
          <cell r="AI373" t="str">
            <v/>
          </cell>
          <cell r="AJ373" t="str">
            <v/>
          </cell>
          <cell r="AK373">
            <v>0.33333333333333331</v>
          </cell>
          <cell r="AL373" t="str">
            <v/>
          </cell>
          <cell r="AM373" t="str">
            <v/>
          </cell>
          <cell r="AN373">
            <v>41131</v>
          </cell>
          <cell r="AO373" t="str">
            <v/>
          </cell>
          <cell r="AP373" t="str">
            <v>要</v>
          </cell>
          <cell r="AQ373" t="str">
            <v>8/31の交付決定日を希望。</v>
          </cell>
          <cell r="AR373" t="str">
            <v/>
          </cell>
          <cell r="AS373" t="str">
            <v/>
          </cell>
          <cell r="AT373" t="str">
            <v/>
          </cell>
          <cell r="AU373">
            <v>41152</v>
          </cell>
          <cell r="AV373" t="str">
            <v/>
          </cell>
          <cell r="AW373" t="str">
            <v/>
          </cell>
          <cell r="AX373" t="str">
            <v/>
          </cell>
          <cell r="AY373" t="str">
            <v>大阪府</v>
          </cell>
          <cell r="AZ373" t="str">
            <v>大阪市</v>
          </cell>
          <cell r="BA373" t="str">
            <v>城東区永田1丁目1番28号</v>
          </cell>
          <cell r="BB373" t="str">
            <v>大阪府</v>
          </cell>
          <cell r="BC373" t="str">
            <v>東大阪市</v>
          </cell>
          <cell r="BD373" t="str">
            <v>柏田西2丁目14番19号</v>
          </cell>
          <cell r="BE373" t="str">
            <v>大阪府</v>
          </cell>
          <cell r="BF373" t="str">
            <v>東大阪市</v>
          </cell>
          <cell r="BG373" t="str">
            <v>渋川町3丁目2番11号</v>
          </cell>
          <cell r="BQ373" t="str">
            <v/>
          </cell>
          <cell r="BR373" t="str">
            <v/>
          </cell>
          <cell r="BS373" t="str">
            <v/>
          </cell>
          <cell r="BT373" t="str">
            <v/>
          </cell>
          <cell r="BU373" t="str">
            <v/>
          </cell>
          <cell r="BV373" t="str">
            <v/>
          </cell>
          <cell r="BW373" t="str">
            <v/>
          </cell>
          <cell r="BX373" t="str">
            <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大阪府大阪市城東区永田1丁目1番28号</v>
          </cell>
          <cell r="ET373" t="str">
            <v>大阪府東大阪市柏田西2丁目14番19号</v>
          </cell>
          <cell r="EU373" t="str">
            <v>大阪府東大阪市渋川町3丁目2番11号</v>
          </cell>
          <cell r="EV373" t="str">
            <v/>
          </cell>
          <cell r="EW373" t="str">
            <v/>
          </cell>
          <cell r="EX373" t="str">
            <v/>
          </cell>
          <cell r="EY373" t="str">
            <v>大阪府大阪市城東区永田1丁目1番28号
大阪府東大阪市柏田西2丁目14番19号
大阪府東大阪市渋川町3丁目2番11号</v>
          </cell>
          <cell r="EZ373" t="str">
            <v>なし</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4.金属加工製品</v>
          </cell>
          <cell r="I374" t="str">
            <v>その他の金属製品</v>
          </cell>
          <cell r="J374" t="str">
            <v>中小企業</v>
          </cell>
          <cell r="K374" t="str">
            <v>宮田</v>
          </cell>
          <cell r="L374" t="str">
            <v>徳重</v>
          </cell>
          <cell r="M374" t="str">
            <v>素形材室</v>
          </cell>
          <cell r="N374" t="str">
            <v>中部</v>
          </cell>
          <cell r="O374" t="str">
            <v>株式会社　富田鋳工所</v>
          </cell>
          <cell r="P374" t="str">
            <v/>
          </cell>
          <cell r="Q374" t="str">
            <v>代表取締役社長</v>
          </cell>
          <cell r="R374" t="str">
            <v>富田　康裕</v>
          </cell>
          <cell r="S374" t="str">
            <v>0567-68-1125</v>
          </cell>
          <cell r="T374" t="str">
            <v>tomitass@eagle.ocn.ne.jp</v>
          </cell>
          <cell r="U374">
            <v>4980043</v>
          </cell>
          <cell r="V374" t="str">
            <v>愛知県弥富市寛延4丁目31番地</v>
          </cell>
          <cell r="W374" t="str">
            <v>代表取締役社長</v>
          </cell>
          <cell r="X374" t="str">
            <v>富田　康裕</v>
          </cell>
          <cell r="Y374">
            <v>41214</v>
          </cell>
          <cell r="Z374">
            <v>41670</v>
          </cell>
          <cell r="AA374" t="str">
            <v/>
          </cell>
          <cell r="AC374">
            <v>215101700</v>
          </cell>
          <cell r="AD374">
            <v>0.33333333333333331</v>
          </cell>
          <cell r="AE374">
            <v>71700566</v>
          </cell>
          <cell r="AF374" t="str">
            <v/>
          </cell>
          <cell r="AG374" t="str">
            <v/>
          </cell>
          <cell r="AH374" t="str">
            <v/>
          </cell>
          <cell r="AI374" t="str">
            <v/>
          </cell>
          <cell r="AJ374" t="str">
            <v/>
          </cell>
          <cell r="AK374">
            <v>0.33333333333333331</v>
          </cell>
          <cell r="AL374" t="str">
            <v/>
          </cell>
          <cell r="AM374" t="str">
            <v/>
          </cell>
          <cell r="AN374">
            <v>41179</v>
          </cell>
          <cell r="AO374" t="str">
            <v/>
          </cell>
          <cell r="AP374" t="str">
            <v/>
          </cell>
          <cell r="AQ374" t="str">
            <v/>
          </cell>
          <cell r="AR374" t="str">
            <v/>
          </cell>
          <cell r="AS374" t="str">
            <v/>
          </cell>
          <cell r="AT374" t="str">
            <v/>
          </cell>
          <cell r="AU374" t="str">
            <v/>
          </cell>
          <cell r="AV374" t="str">
            <v/>
          </cell>
          <cell r="AW374" t="str">
            <v/>
          </cell>
          <cell r="AX374" t="str">
            <v/>
          </cell>
          <cell r="AY374" t="str">
            <v>愛知県</v>
          </cell>
          <cell r="AZ374" t="str">
            <v>弥富市</v>
          </cell>
          <cell r="BA374" t="str">
            <v>寛延4丁目31番地</v>
          </cell>
          <cell r="BC374" t="str">
            <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愛知県弥富市寛延4丁目31番地</v>
          </cell>
          <cell r="ET374" t="str">
            <v/>
          </cell>
          <cell r="EU374" t="str">
            <v/>
          </cell>
          <cell r="EV374" t="str">
            <v/>
          </cell>
          <cell r="EW374" t="str">
            <v/>
          </cell>
          <cell r="EX374" t="str">
            <v/>
          </cell>
          <cell r="EY374" t="str">
            <v>愛知県弥富市寛延4丁目31番地</v>
          </cell>
          <cell r="EZ374" t="str">
            <v>なし</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4.金属加工製品</v>
          </cell>
          <cell r="I375" t="str">
            <v>その他の金属製品</v>
          </cell>
          <cell r="J375" t="str">
            <v>大企業</v>
          </cell>
          <cell r="K375" t="str">
            <v>中田</v>
          </cell>
          <cell r="L375" t="str">
            <v>宮田</v>
          </cell>
          <cell r="M375" t="str">
            <v>非鉄課</v>
          </cell>
          <cell r="N375" t="str">
            <v>関東</v>
          </cell>
          <cell r="O375" t="str">
            <v>サンエツ金属株式会社</v>
          </cell>
          <cell r="P375" t="str">
            <v>新日東事業所</v>
          </cell>
          <cell r="Q375" t="str">
            <v>事業所長</v>
          </cell>
          <cell r="R375" t="str">
            <v>窪田　誠</v>
          </cell>
          <cell r="S375" t="str">
            <v>0299-23-7161</v>
          </cell>
          <cell r="T375" t="str">
            <v>m-kubota@sanetu.co.jp</v>
          </cell>
          <cell r="U375">
            <v>3158536</v>
          </cell>
          <cell r="V375" t="str">
            <v>茨城県石岡市柏原4番1号</v>
          </cell>
          <cell r="W375" t="str">
            <v>代表取締役社長</v>
          </cell>
          <cell r="X375" t="str">
            <v>釣谷　宏行</v>
          </cell>
          <cell r="Y375">
            <v>41153</v>
          </cell>
          <cell r="Z375">
            <v>41364</v>
          </cell>
          <cell r="AA375" t="str">
            <v/>
          </cell>
          <cell r="AC375">
            <v>150000000</v>
          </cell>
          <cell r="AD375">
            <v>0.25</v>
          </cell>
          <cell r="AE375">
            <v>37500000</v>
          </cell>
          <cell r="AF375">
            <v>41153</v>
          </cell>
          <cell r="AG375">
            <v>41445</v>
          </cell>
          <cell r="AH375" t="str">
            <v/>
          </cell>
          <cell r="AI375">
            <v>150000000</v>
          </cell>
          <cell r="AJ375">
            <v>150000000</v>
          </cell>
          <cell r="AK375">
            <v>0.25</v>
          </cell>
          <cell r="AL375">
            <v>37500000</v>
          </cell>
          <cell r="AM375">
            <v>41142</v>
          </cell>
          <cell r="AN375">
            <v>41145</v>
          </cell>
          <cell r="AO375">
            <v>41165</v>
          </cell>
          <cell r="AP375" t="str">
            <v>不要</v>
          </cell>
          <cell r="AQ375" t="str">
            <v/>
          </cell>
          <cell r="AR375" t="str">
            <v>中田</v>
          </cell>
          <cell r="AS375" t="str">
            <v>宮田</v>
          </cell>
          <cell r="AT375">
            <v>41170</v>
          </cell>
          <cell r="AU375">
            <v>41170</v>
          </cell>
          <cell r="AV375">
            <v>41173</v>
          </cell>
          <cell r="AW375" t="str">
            <v/>
          </cell>
          <cell r="AX375" t="str">
            <v/>
          </cell>
          <cell r="AY375" t="str">
            <v>茨城県</v>
          </cell>
          <cell r="AZ375" t="str">
            <v>石岡市</v>
          </cell>
          <cell r="BA375" t="str">
            <v>柏原4番1号</v>
          </cell>
          <cell r="BC375" t="str">
            <v/>
          </cell>
          <cell r="BQ375" t="str">
            <v/>
          </cell>
          <cell r="BR375" t="str">
            <v/>
          </cell>
          <cell r="BS375" t="str">
            <v/>
          </cell>
          <cell r="BT375" t="str">
            <v/>
          </cell>
          <cell r="BU375" t="str">
            <v/>
          </cell>
          <cell r="BV375" t="str">
            <v/>
          </cell>
          <cell r="BW375" t="str">
            <v/>
          </cell>
          <cell r="BX375" t="str">
            <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茨城県石岡市柏原4番1号</v>
          </cell>
          <cell r="ET375" t="str">
            <v/>
          </cell>
          <cell r="EU375" t="str">
            <v/>
          </cell>
          <cell r="EV375" t="str">
            <v/>
          </cell>
          <cell r="EW375" t="str">
            <v/>
          </cell>
          <cell r="EX375" t="str">
            <v/>
          </cell>
          <cell r="EY375" t="str">
            <v>茨城県石岡市柏原4番1号</v>
          </cell>
          <cell r="EZ375" t="str">
            <v>なし</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4.金属加工製品</v>
          </cell>
          <cell r="I376" t="str">
            <v>その他の金属製品</v>
          </cell>
          <cell r="J376" t="str">
            <v>中小企業</v>
          </cell>
          <cell r="K376" t="str">
            <v>中田</v>
          </cell>
          <cell r="L376" t="str">
            <v>宮田</v>
          </cell>
          <cell r="M376" t="str">
            <v>素形材室</v>
          </cell>
          <cell r="N376" t="str">
            <v>中部</v>
          </cell>
          <cell r="O376" t="str">
            <v>株式会社ヤマシタ</v>
          </cell>
          <cell r="P376" t="str">
            <v>総務部</v>
          </cell>
          <cell r="Q376" t="str">
            <v>部長</v>
          </cell>
          <cell r="R376" t="str">
            <v>白川　稔</v>
          </cell>
          <cell r="S376" t="str">
            <v>076-429-1433</v>
          </cell>
          <cell r="T376" t="str">
            <v>sirakawa@y-ft.co.jp</v>
          </cell>
          <cell r="U376">
            <v>9398225</v>
          </cell>
          <cell r="V376" t="str">
            <v>富山県富山市上八日町22番地の1</v>
          </cell>
          <cell r="W376" t="str">
            <v>代表取締役社長</v>
          </cell>
          <cell r="X376" t="str">
            <v>福山　龍市</v>
          </cell>
          <cell r="Y376">
            <v>41183</v>
          </cell>
          <cell r="Z376">
            <v>41364</v>
          </cell>
          <cell r="AA376" t="str">
            <v/>
          </cell>
          <cell r="AC376">
            <v>85900000</v>
          </cell>
          <cell r="AD376">
            <v>0.33333333333333331</v>
          </cell>
          <cell r="AE376">
            <v>28633333</v>
          </cell>
          <cell r="AF376" t="str">
            <v/>
          </cell>
          <cell r="AG376" t="str">
            <v/>
          </cell>
          <cell r="AH376" t="str">
            <v/>
          </cell>
          <cell r="AI376" t="str">
            <v/>
          </cell>
          <cell r="AJ376" t="str">
            <v/>
          </cell>
          <cell r="AK376">
            <v>0.33333333333333331</v>
          </cell>
          <cell r="AL376" t="str">
            <v/>
          </cell>
          <cell r="AM376" t="str">
            <v/>
          </cell>
          <cell r="AN376">
            <v>41179</v>
          </cell>
          <cell r="AO376" t="str">
            <v/>
          </cell>
          <cell r="AP376" t="str">
            <v/>
          </cell>
          <cell r="AQ376" t="str">
            <v/>
          </cell>
          <cell r="AR376" t="str">
            <v>中田</v>
          </cell>
          <cell r="AS376" t="str">
            <v/>
          </cell>
          <cell r="AT376" t="str">
            <v/>
          </cell>
          <cell r="AU376" t="str">
            <v/>
          </cell>
          <cell r="AV376" t="str">
            <v/>
          </cell>
          <cell r="AW376" t="str">
            <v/>
          </cell>
          <cell r="AX376" t="str">
            <v/>
          </cell>
          <cell r="AY376" t="str">
            <v>富山県</v>
          </cell>
          <cell r="AZ376" t="str">
            <v>射水市</v>
          </cell>
          <cell r="BA376" t="str">
            <v>新堀21番地の3</v>
          </cell>
          <cell r="BC376" t="str">
            <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富山県射水市新堀21番地の3</v>
          </cell>
          <cell r="ET376" t="str">
            <v/>
          </cell>
          <cell r="EU376" t="str">
            <v/>
          </cell>
          <cell r="EV376" t="str">
            <v/>
          </cell>
          <cell r="EW376" t="str">
            <v/>
          </cell>
          <cell r="EX376" t="str">
            <v/>
          </cell>
          <cell r="EY376" t="str">
            <v>富山県射水市新堀21番地の3</v>
          </cell>
          <cell r="EZ376" t="str">
            <v>なし</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4.金属加工製品</v>
          </cell>
          <cell r="I377" t="str">
            <v>その他の金属製品</v>
          </cell>
          <cell r="J377" t="str">
            <v>中小企業</v>
          </cell>
          <cell r="K377" t="str">
            <v>梶野</v>
          </cell>
          <cell r="L377" t="str">
            <v>中間</v>
          </cell>
          <cell r="M377" t="str">
            <v>産機課</v>
          </cell>
          <cell r="N377" t="str">
            <v>近畿</v>
          </cell>
          <cell r="O377" t="str">
            <v>濱中製鎖工業株式会社</v>
          </cell>
          <cell r="P377" t="str">
            <v/>
          </cell>
          <cell r="Q377" t="str">
            <v>取締役経営管理部長</v>
          </cell>
          <cell r="R377" t="str">
            <v>日下部　善光</v>
          </cell>
          <cell r="S377" t="str">
            <v>079-245-5151</v>
          </cell>
          <cell r="T377" t="str">
            <v>kusakabey@hamanaka-chain.co.jp</v>
          </cell>
          <cell r="U377">
            <v>6728023</v>
          </cell>
          <cell r="V377" t="str">
            <v>兵庫県姫路市白浜町甲770</v>
          </cell>
          <cell r="W377" t="str">
            <v>代表取締役社長</v>
          </cell>
          <cell r="X377" t="str">
            <v>濵中　剛</v>
          </cell>
          <cell r="Y377">
            <v>41100</v>
          </cell>
          <cell r="Z377">
            <v>41729</v>
          </cell>
          <cell r="AA377" t="str">
            <v/>
          </cell>
          <cell r="AC377">
            <v>1777550000</v>
          </cell>
          <cell r="AD377">
            <v>0.33333333333333331</v>
          </cell>
          <cell r="AE377">
            <v>592516666</v>
          </cell>
          <cell r="AF377">
            <v>41115</v>
          </cell>
          <cell r="AG377">
            <v>41729</v>
          </cell>
          <cell r="AH377" t="str">
            <v/>
          </cell>
          <cell r="AI377">
            <v>1805300000</v>
          </cell>
          <cell r="AJ377">
            <v>1777550000</v>
          </cell>
          <cell r="AK377">
            <v>0.33333333333333331</v>
          </cell>
          <cell r="AL377">
            <v>592516666</v>
          </cell>
          <cell r="AM377">
            <v>41107</v>
          </cell>
          <cell r="AN377" t="str">
            <v/>
          </cell>
          <cell r="AO377" t="str">
            <v/>
          </cell>
          <cell r="AP377" t="str">
            <v/>
          </cell>
          <cell r="AQ377" t="str">
            <v/>
          </cell>
          <cell r="AR377" t="str">
            <v/>
          </cell>
          <cell r="AS377" t="str">
            <v/>
          </cell>
          <cell r="AT377">
            <v>41127</v>
          </cell>
          <cell r="AU377">
            <v>41115</v>
          </cell>
          <cell r="AV377">
            <v>41128</v>
          </cell>
          <cell r="AW377" t="str">
            <v/>
          </cell>
          <cell r="AX377" t="str">
            <v/>
          </cell>
          <cell r="AY377" t="str">
            <v>兵庫県</v>
          </cell>
          <cell r="AZ377" t="str">
            <v>姫路市</v>
          </cell>
          <cell r="BA377" t="str">
            <v>網干区大江島810-1</v>
          </cell>
          <cell r="BC377" t="str">
            <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t="str">
            <v/>
          </cell>
          <cell r="DW377" t="str">
            <v/>
          </cell>
          <cell r="DX377" t="str">
            <v/>
          </cell>
          <cell r="DY377" t="str">
            <v/>
          </cell>
          <cell r="DZ377" t="str">
            <v/>
          </cell>
          <cell r="EA377" t="str">
            <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兵庫県姫路市網干区大江島810-1</v>
          </cell>
          <cell r="ET377" t="str">
            <v/>
          </cell>
          <cell r="EU377" t="str">
            <v/>
          </cell>
          <cell r="EV377" t="str">
            <v/>
          </cell>
          <cell r="EW377" t="str">
            <v/>
          </cell>
          <cell r="EX377" t="str">
            <v/>
          </cell>
          <cell r="EY377" t="str">
            <v>兵庫県姫路市網干区大江島810-1</v>
          </cell>
          <cell r="EZ377" t="str">
            <v>なし</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5.機能性化学品</v>
          </cell>
          <cell r="I378" t="str">
            <v>その他の機能性化学品</v>
          </cell>
          <cell r="J378" t="str">
            <v>中小企業</v>
          </cell>
          <cell r="K378" t="str">
            <v>高本</v>
          </cell>
          <cell r="L378" t="str">
            <v>中間</v>
          </cell>
          <cell r="M378" t="str">
            <v>化学課</v>
          </cell>
          <cell r="N378" t="str">
            <v>近畿</v>
          </cell>
          <cell r="O378" t="str">
            <v>ニチリン化学工業株式会社</v>
          </cell>
          <cell r="P378" t="str">
            <v/>
          </cell>
          <cell r="Q378" t="str">
            <v/>
          </cell>
          <cell r="R378" t="str">
            <v>森田　哲郎</v>
          </cell>
          <cell r="S378" t="str">
            <v>072-781-0771</v>
          </cell>
          <cell r="T378" t="str">
            <v>t_morita@nichirin-chem.co.jp</v>
          </cell>
          <cell r="U378">
            <v>6640898</v>
          </cell>
          <cell r="V378" t="str">
            <v>兵庫県伊丹市千僧4丁目320番地</v>
          </cell>
          <cell r="W378" t="str">
            <v>代表取締役社長</v>
          </cell>
          <cell r="X378" t="str">
            <v>久保　博一</v>
          </cell>
          <cell r="Y378">
            <v>41122</v>
          </cell>
          <cell r="Z378">
            <v>41547</v>
          </cell>
          <cell r="AA378" t="str">
            <v/>
          </cell>
          <cell r="AC378">
            <v>350310000</v>
          </cell>
          <cell r="AD378">
            <v>0.4</v>
          </cell>
          <cell r="AE378">
            <v>140124000</v>
          </cell>
          <cell r="AF378">
            <v>41145</v>
          </cell>
          <cell r="AG378">
            <v>41547</v>
          </cell>
          <cell r="AH378" t="str">
            <v/>
          </cell>
          <cell r="AI378">
            <v>646306000</v>
          </cell>
          <cell r="AJ378">
            <v>350310000</v>
          </cell>
          <cell r="AK378">
            <v>0.4</v>
          </cell>
          <cell r="AL378">
            <v>140124000</v>
          </cell>
          <cell r="AM378" t="str">
            <v/>
          </cell>
          <cell r="AN378">
            <v>41124</v>
          </cell>
          <cell r="AO378">
            <v>41134</v>
          </cell>
          <cell r="AP378" t="str">
            <v>要</v>
          </cell>
          <cell r="AQ378" t="str">
            <v/>
          </cell>
          <cell r="AR378" t="str">
            <v>高本</v>
          </cell>
          <cell r="AS378" t="str">
            <v>中間</v>
          </cell>
          <cell r="AT378">
            <v>41138</v>
          </cell>
          <cell r="AU378">
            <v>41141</v>
          </cell>
          <cell r="AV378">
            <v>41145</v>
          </cell>
          <cell r="AW378" t="str">
            <v/>
          </cell>
          <cell r="AX378" t="str">
            <v/>
          </cell>
          <cell r="AY378" t="str">
            <v>兵庫県</v>
          </cell>
          <cell r="AZ378" t="str">
            <v>伊丹市</v>
          </cell>
          <cell r="BA378" t="str">
            <v>千僧4丁目320番地</v>
          </cell>
          <cell r="BC378" t="str">
            <v/>
          </cell>
          <cell r="BQ378" t="str">
            <v/>
          </cell>
          <cell r="BR378" t="str">
            <v/>
          </cell>
          <cell r="BS378" t="str">
            <v/>
          </cell>
          <cell r="BT378" t="str">
            <v/>
          </cell>
          <cell r="BU378" t="str">
            <v/>
          </cell>
          <cell r="BV378" t="str">
            <v/>
          </cell>
          <cell r="BW378" t="str">
            <v/>
          </cell>
          <cell r="BX378" t="str">
            <v/>
          </cell>
          <cell r="BY378" t="str">
            <v/>
          </cell>
          <cell r="BZ378" t="str">
            <v/>
          </cell>
          <cell r="CA378" t="str">
            <v/>
          </cell>
          <cell r="CB378" t="str">
            <v/>
          </cell>
          <cell r="CC378" t="str">
            <v/>
          </cell>
          <cell r="CD378" t="str">
            <v/>
          </cell>
          <cell r="CE378" t="str">
            <v/>
          </cell>
          <cell r="CF378" t="str">
            <v/>
          </cell>
          <cell r="CG378" t="str">
            <v/>
          </cell>
          <cell r="CH378" t="str">
            <v/>
          </cell>
          <cell r="CI378" t="str">
            <v/>
          </cell>
          <cell r="CJ378" t="str">
            <v/>
          </cell>
          <cell r="CK378" t="str">
            <v/>
          </cell>
          <cell r="CL378" t="str">
            <v/>
          </cell>
          <cell r="CM378" t="str">
            <v/>
          </cell>
          <cell r="CN378" t="str">
            <v/>
          </cell>
          <cell r="CO378" t="str">
            <v/>
          </cell>
          <cell r="CP378" t="str">
            <v/>
          </cell>
          <cell r="CQ378" t="str">
            <v/>
          </cell>
          <cell r="CR378" t="str">
            <v/>
          </cell>
          <cell r="CS378" t="str">
            <v/>
          </cell>
          <cell r="CT378" t="str">
            <v/>
          </cell>
          <cell r="CU378" t="str">
            <v/>
          </cell>
          <cell r="CV378" t="str">
            <v/>
          </cell>
          <cell r="CW378" t="str">
            <v/>
          </cell>
          <cell r="CX378" t="str">
            <v/>
          </cell>
          <cell r="CY378" t="str">
            <v/>
          </cell>
          <cell r="CZ378" t="str">
            <v/>
          </cell>
          <cell r="DA378" t="str">
            <v/>
          </cell>
          <cell r="DB378" t="str">
            <v/>
          </cell>
          <cell r="DC378" t="str">
            <v/>
          </cell>
          <cell r="DD378" t="str">
            <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兵庫県伊丹市千僧4丁目320番地</v>
          </cell>
          <cell r="ET378" t="str">
            <v/>
          </cell>
          <cell r="EU378" t="str">
            <v/>
          </cell>
          <cell r="EV378" t="str">
            <v/>
          </cell>
          <cell r="EW378" t="str">
            <v/>
          </cell>
          <cell r="EX378" t="str">
            <v/>
          </cell>
          <cell r="EY378" t="str">
            <v>兵庫県伊丹市千僧4丁目320番地</v>
          </cell>
          <cell r="EZ378" t="str">
            <v>なし</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5.機能性化学品</v>
          </cell>
          <cell r="I379" t="str">
            <v>農薬及び医薬品の中間体・原体</v>
          </cell>
          <cell r="J379" t="str">
            <v>大企業</v>
          </cell>
          <cell r="K379" t="str">
            <v>宮田</v>
          </cell>
          <cell r="L379" t="str">
            <v>秋葉</v>
          </cell>
          <cell r="M379" t="str">
            <v>バイオ課</v>
          </cell>
          <cell r="N379" t="str">
            <v/>
          </cell>
          <cell r="O379" t="str">
            <v>アクティブファーマ株式会社</v>
          </cell>
          <cell r="P379" t="str">
            <v/>
          </cell>
          <cell r="Q379" t="str">
            <v>管理部</v>
          </cell>
          <cell r="R379" t="str">
            <v>井村　岳年</v>
          </cell>
          <cell r="S379" t="str">
            <v>03-3665-8870
042-723-6811
090-9440-0516</v>
          </cell>
          <cell r="T379" t="str">
            <v>t.imura@mitani.co.jp</v>
          </cell>
          <cell r="U379">
            <v>1940022</v>
          </cell>
          <cell r="V379" t="str">
            <v>東京都町田市森野2-27-15</v>
          </cell>
          <cell r="W379" t="str">
            <v>代表取締役社長</v>
          </cell>
          <cell r="X379" t="str">
            <v>湯浅　仁士</v>
          </cell>
          <cell r="Y379">
            <v>41214</v>
          </cell>
          <cell r="Z379">
            <v>41649</v>
          </cell>
          <cell r="AA379" t="str">
            <v/>
          </cell>
          <cell r="AC379">
            <v>1827887526</v>
          </cell>
          <cell r="AD379">
            <v>0.16666666666666666</v>
          </cell>
          <cell r="AE379">
            <v>304647921</v>
          </cell>
          <cell r="AF379">
            <v>41151</v>
          </cell>
          <cell r="AG379">
            <v>41639</v>
          </cell>
          <cell r="AH379" t="str">
            <v/>
          </cell>
          <cell r="AI379">
            <v>3142500000</v>
          </cell>
          <cell r="AJ379">
            <v>1814300000</v>
          </cell>
          <cell r="AK379">
            <v>0.16666666666666666</v>
          </cell>
          <cell r="AL379">
            <v>302383333</v>
          </cell>
          <cell r="AM379">
            <v>41141</v>
          </cell>
          <cell r="AN379">
            <v>41152</v>
          </cell>
          <cell r="AO379" t="str">
            <v/>
          </cell>
          <cell r="AP379" t="str">
            <v>要</v>
          </cell>
          <cell r="AQ379"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79" t="str">
            <v>哲</v>
          </cell>
          <cell r="AS379" t="str">
            <v>秋葉</v>
          </cell>
          <cell r="AT379">
            <v>41155</v>
          </cell>
          <cell r="AU379">
            <v>41150</v>
          </cell>
          <cell r="AV379">
            <v>41159</v>
          </cell>
          <cell r="AW379" t="str">
            <v/>
          </cell>
          <cell r="AX379" t="str">
            <v/>
          </cell>
          <cell r="AY379" t="str">
            <v>東京都</v>
          </cell>
          <cell r="AZ379" t="str">
            <v>町田市</v>
          </cell>
          <cell r="BA379" t="str">
            <v>旭町三丁目3番15号</v>
          </cell>
          <cell r="BB379" t="str">
            <v>富山県</v>
          </cell>
          <cell r="BC379" t="str">
            <v>富山市</v>
          </cell>
          <cell r="BD379" t="str">
            <v>八尾町保内1丁目　富山八尾中核工業団地</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東京都町田市旭町三丁目3番15号</v>
          </cell>
          <cell r="ET379" t="str">
            <v>富山県富山市八尾町保内1丁目　富山八尾中核工業団地</v>
          </cell>
          <cell r="EU379" t="str">
            <v/>
          </cell>
          <cell r="EV379" t="str">
            <v/>
          </cell>
          <cell r="EW379" t="str">
            <v/>
          </cell>
          <cell r="EX379" t="str">
            <v/>
          </cell>
          <cell r="EY379" t="str">
            <v>東京都町田市旭町三丁目3番15号
富山県富山市八尾町保内1丁目　富山八尾中核工業団地</v>
          </cell>
          <cell r="EZ379" t="str">
            <v>なし</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5.機能性化学品</v>
          </cell>
          <cell r="I380" t="str">
            <v>農薬及び医薬品の中間体・原体</v>
          </cell>
          <cell r="J380" t="str">
            <v>大企業</v>
          </cell>
          <cell r="K380" t="str">
            <v>宮田</v>
          </cell>
          <cell r="L380" t="str">
            <v>秋葉</v>
          </cell>
          <cell r="M380" t="str">
            <v>バイオ課</v>
          </cell>
          <cell r="N380" t="str">
            <v/>
          </cell>
          <cell r="O380" t="str">
            <v>相模化成工業株式会社</v>
          </cell>
          <cell r="P380" t="str">
            <v/>
          </cell>
          <cell r="Q380" t="str">
            <v>製造部生産管理課
部長代理</v>
          </cell>
          <cell r="R380" t="str">
            <v>吉成　河法吏</v>
          </cell>
          <cell r="S380" t="str">
            <v>042-723-6611</v>
          </cell>
          <cell r="T380" t="str">
            <v>k.yoshinari@sag-chem.co.jp</v>
          </cell>
          <cell r="U380" t="str">
            <v/>
          </cell>
          <cell r="V380" t="str">
            <v/>
          </cell>
          <cell r="W380" t="str">
            <v>代表取締役社長</v>
          </cell>
          <cell r="X380" t="str">
            <v>湯浅　仁士</v>
          </cell>
          <cell r="Y380">
            <v>41214</v>
          </cell>
          <cell r="Z380">
            <v>41649</v>
          </cell>
          <cell r="AA380" t="str">
            <v/>
          </cell>
          <cell r="AC380">
            <v>1827887526</v>
          </cell>
          <cell r="AD380">
            <v>0.16666666666666666</v>
          </cell>
          <cell r="AE380">
            <v>304647921</v>
          </cell>
          <cell r="AF380">
            <v>41151</v>
          </cell>
          <cell r="AG380">
            <v>41639</v>
          </cell>
          <cell r="AH380" t="str">
            <v/>
          </cell>
          <cell r="AI380">
            <v>3142500000</v>
          </cell>
          <cell r="AJ380">
            <v>1814300000</v>
          </cell>
          <cell r="AK380">
            <v>0.16666666666666666</v>
          </cell>
          <cell r="AL380">
            <v>302383333</v>
          </cell>
          <cell r="AM380">
            <v>41141</v>
          </cell>
          <cell r="AN380">
            <v>41152</v>
          </cell>
          <cell r="AO380" t="str">
            <v/>
          </cell>
          <cell r="AP380" t="str">
            <v>要</v>
          </cell>
          <cell r="AQ380"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80" t="str">
            <v>哲</v>
          </cell>
          <cell r="AS380" t="str">
            <v>秋葉</v>
          </cell>
          <cell r="AT380">
            <v>41155</v>
          </cell>
          <cell r="AU380">
            <v>41150</v>
          </cell>
          <cell r="AV380">
            <v>41159</v>
          </cell>
          <cell r="AW380" t="str">
            <v/>
          </cell>
          <cell r="AX380" t="str">
            <v/>
          </cell>
          <cell r="AY380" t="str">
            <v>東京都</v>
          </cell>
          <cell r="AZ380" t="str">
            <v>町田市</v>
          </cell>
          <cell r="BA380" t="str">
            <v>旭町三丁目3番15号</v>
          </cell>
          <cell r="BB380" t="str">
            <v>富山県</v>
          </cell>
          <cell r="BC380" t="str">
            <v>富山市</v>
          </cell>
          <cell r="BD380" t="str">
            <v>八尾町保内1丁目　富山八尾中核工業団地</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東京都町田市旭町三丁目3番15号</v>
          </cell>
          <cell r="ET380" t="str">
            <v>富山県富山市八尾町保内1丁目　富山八尾中核工業団地</v>
          </cell>
          <cell r="EU380" t="str">
            <v/>
          </cell>
          <cell r="EV380" t="str">
            <v/>
          </cell>
          <cell r="EW380" t="str">
            <v/>
          </cell>
          <cell r="EX380" t="str">
            <v/>
          </cell>
          <cell r="EY380" t="str">
            <v>東京都町田市旭町三丁目3番15号
富山県富山市八尾町保内1丁目　富山八尾中核工業団地</v>
          </cell>
          <cell r="EZ380" t="str">
            <v>なし</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4.金属加工製品</v>
          </cell>
          <cell r="I381" t="str">
            <v>その他の金属製品</v>
          </cell>
          <cell r="J381" t="str">
            <v>大企業</v>
          </cell>
          <cell r="K381" t="str">
            <v>中田</v>
          </cell>
          <cell r="L381" t="str">
            <v>宮田</v>
          </cell>
          <cell r="M381" t="str">
            <v>非鉄課</v>
          </cell>
          <cell r="N381" t="str">
            <v>関東</v>
          </cell>
          <cell r="O381" t="str">
            <v>三菱マテリアル株式会社</v>
          </cell>
          <cell r="P381" t="str">
            <v/>
          </cell>
          <cell r="Q381" t="str">
            <v xml:space="preserve">加工事業カンパニー
超硬製品事業部長補佐
</v>
          </cell>
          <cell r="R381" t="str">
            <v>藤澤　隆史</v>
          </cell>
          <cell r="S381" t="str">
            <v>03-5252-5381</v>
          </cell>
          <cell r="T381" t="str">
            <v>tfujisaw@mmc.co.jp</v>
          </cell>
          <cell r="U381">
            <v>1008117</v>
          </cell>
          <cell r="V381" t="str">
            <v>東京都千代田区大手町一丁目3番2号　経団連会館11階</v>
          </cell>
          <cell r="W381" t="str">
            <v>代表取締役
取締役社長</v>
          </cell>
          <cell r="X381" t="str">
            <v>矢尾　宏</v>
          </cell>
          <cell r="Y381">
            <v>41122</v>
          </cell>
          <cell r="Z381">
            <v>41729</v>
          </cell>
          <cell r="AA381" t="str">
            <v/>
          </cell>
          <cell r="AC381">
            <v>9856210000</v>
          </cell>
          <cell r="AD381">
            <v>0.25</v>
          </cell>
          <cell r="AE381">
            <v>2464052500</v>
          </cell>
          <cell r="AF381" t="str">
            <v/>
          </cell>
          <cell r="AG381" t="str">
            <v/>
          </cell>
          <cell r="AH381" t="str">
            <v/>
          </cell>
          <cell r="AI381" t="str">
            <v/>
          </cell>
          <cell r="AJ381" t="str">
            <v/>
          </cell>
          <cell r="AK381">
            <v>0.25</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cell r="AX381" t="str">
            <v/>
          </cell>
          <cell r="AY381" t="str">
            <v>茨城県</v>
          </cell>
          <cell r="AZ381" t="str">
            <v>常総市</v>
          </cell>
          <cell r="BA381" t="str">
            <v>古間木1511番地</v>
          </cell>
          <cell r="BC381" t="str">
            <v/>
          </cell>
          <cell r="BQ381" t="str">
            <v/>
          </cell>
          <cell r="BR381" t="str">
            <v/>
          </cell>
          <cell r="BS381" t="str">
            <v/>
          </cell>
          <cell r="BT381" t="str">
            <v/>
          </cell>
          <cell r="BU381" t="str">
            <v/>
          </cell>
          <cell r="BV381" t="str">
            <v/>
          </cell>
          <cell r="BW381" t="str">
            <v/>
          </cell>
          <cell r="BX381" t="str">
            <v/>
          </cell>
          <cell r="BY381" t="str">
            <v/>
          </cell>
          <cell r="BZ381" t="str">
            <v/>
          </cell>
          <cell r="CA381" t="str">
            <v/>
          </cell>
          <cell r="CB381" t="str">
            <v/>
          </cell>
          <cell r="CC381" t="str">
            <v/>
          </cell>
          <cell r="CD381" t="str">
            <v/>
          </cell>
          <cell r="CE381" t="str">
            <v/>
          </cell>
          <cell r="CF381" t="str">
            <v/>
          </cell>
          <cell r="CG381" t="str">
            <v/>
          </cell>
          <cell r="CH381" t="str">
            <v/>
          </cell>
          <cell r="CI381" t="str">
            <v/>
          </cell>
          <cell r="CJ381" t="str">
            <v/>
          </cell>
          <cell r="CK381" t="str">
            <v/>
          </cell>
          <cell r="CL381" t="str">
            <v/>
          </cell>
          <cell r="CM381" t="str">
            <v/>
          </cell>
          <cell r="CN381" t="str">
            <v/>
          </cell>
          <cell r="CO381" t="str">
            <v/>
          </cell>
          <cell r="CP381" t="str">
            <v/>
          </cell>
          <cell r="CQ381" t="str">
            <v/>
          </cell>
          <cell r="CR381" t="str">
            <v/>
          </cell>
          <cell r="CS381" t="str">
            <v/>
          </cell>
          <cell r="CT381" t="str">
            <v/>
          </cell>
          <cell r="CU381" t="str">
            <v/>
          </cell>
          <cell r="CV381" t="str">
            <v/>
          </cell>
          <cell r="CW381" t="str">
            <v/>
          </cell>
          <cell r="CX381" t="str">
            <v/>
          </cell>
          <cell r="CY381" t="str">
            <v/>
          </cell>
          <cell r="CZ381" t="str">
            <v/>
          </cell>
          <cell r="DA381" t="str">
            <v/>
          </cell>
          <cell r="DB381" t="str">
            <v/>
          </cell>
          <cell r="DC381" t="str">
            <v/>
          </cell>
          <cell r="DD381" t="str">
            <v/>
          </cell>
          <cell r="DE381" t="str">
            <v/>
          </cell>
          <cell r="DF381" t="str">
            <v/>
          </cell>
          <cell r="DG381" t="str">
            <v/>
          </cell>
          <cell r="DH381" t="str">
            <v/>
          </cell>
          <cell r="DI381" t="str">
            <v/>
          </cell>
          <cell r="DJ381" t="str">
            <v/>
          </cell>
          <cell r="DK381" t="str">
            <v/>
          </cell>
          <cell r="DL381" t="str">
            <v/>
          </cell>
          <cell r="DM381" t="str">
            <v/>
          </cell>
          <cell r="DN381" t="str">
            <v/>
          </cell>
          <cell r="DO381" t="str">
            <v/>
          </cell>
          <cell r="DP381" t="str">
            <v/>
          </cell>
          <cell r="DQ381" t="str">
            <v/>
          </cell>
          <cell r="DR381" t="str">
            <v/>
          </cell>
          <cell r="DS381" t="str">
            <v/>
          </cell>
          <cell r="DT381" t="str">
            <v/>
          </cell>
          <cell r="DU381" t="str">
            <v/>
          </cell>
          <cell r="DV381" t="str">
            <v/>
          </cell>
          <cell r="DW381" t="str">
            <v/>
          </cell>
          <cell r="DX381" t="str">
            <v/>
          </cell>
          <cell r="DY381" t="str">
            <v/>
          </cell>
          <cell r="DZ381" t="str">
            <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茨城県常総市古間木1511番地</v>
          </cell>
          <cell r="ET381" t="str">
            <v/>
          </cell>
          <cell r="EU381" t="str">
            <v/>
          </cell>
          <cell r="EV381" t="str">
            <v/>
          </cell>
          <cell r="EW381" t="str">
            <v/>
          </cell>
          <cell r="EX381" t="str">
            <v/>
          </cell>
          <cell r="EY381" t="str">
            <v>茨城県常総市古間木1511番地</v>
          </cell>
          <cell r="EZ381" t="str">
            <v>なし</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2.自動車の中核部品又はその材料</v>
          </cell>
          <cell r="I382" t="str">
            <v>その他の部品・材料</v>
          </cell>
          <cell r="J382" t="str">
            <v>大企業</v>
          </cell>
          <cell r="K382" t="str">
            <v>中田</v>
          </cell>
          <cell r="L382" t="str">
            <v>梶野</v>
          </cell>
          <cell r="M382" t="str">
            <v>自動車課</v>
          </cell>
          <cell r="N382" t="str">
            <v>中部</v>
          </cell>
          <cell r="O382" t="str">
            <v>太平洋工業株式会社</v>
          </cell>
          <cell r="P382" t="str">
            <v/>
          </cell>
          <cell r="Q382" t="str">
            <v>第二事業部　管理部　課長</v>
          </cell>
          <cell r="R382" t="str">
            <v>岩越　照茂</v>
          </cell>
          <cell r="S382" t="str">
            <v>0584-28-0121</v>
          </cell>
          <cell r="T382" t="str">
            <v>triwakos@pacific-ind.co.jp</v>
          </cell>
          <cell r="U382">
            <v>5032397</v>
          </cell>
          <cell r="V382" t="str">
            <v>岐阜県安八郡神戸町横井1300-1</v>
          </cell>
          <cell r="W382" t="str">
            <v>代表取締役社長</v>
          </cell>
          <cell r="X382" t="str">
            <v>小川　信也</v>
          </cell>
          <cell r="Y382" t="str">
            <v>交付決定日以降</v>
          </cell>
          <cell r="Z382">
            <v>41729</v>
          </cell>
          <cell r="AA382" t="str">
            <v/>
          </cell>
          <cell r="AC382">
            <v>218000000</v>
          </cell>
          <cell r="AD382">
            <v>0.25</v>
          </cell>
          <cell r="AE382">
            <v>54500000</v>
          </cell>
          <cell r="AF382" t="str">
            <v>交付決定日</v>
          </cell>
          <cell r="AG382">
            <v>41708</v>
          </cell>
          <cell r="AH382" t="str">
            <v/>
          </cell>
          <cell r="AI382">
            <v>218000000</v>
          </cell>
          <cell r="AJ382">
            <v>218000000</v>
          </cell>
          <cell r="AK382">
            <v>0.25</v>
          </cell>
          <cell r="AL382">
            <v>54500000</v>
          </cell>
          <cell r="AM382">
            <v>41172</v>
          </cell>
          <cell r="AN382">
            <v>41172</v>
          </cell>
          <cell r="AO382">
            <v>41177</v>
          </cell>
          <cell r="AP382" t="str">
            <v>要</v>
          </cell>
          <cell r="AQ382" t="str">
            <v>・平成23年度決算について書類上は「見込み」となっているが、実際は実績有。H21年度～23年度で全て黒字のため、収益納付要。</v>
          </cell>
          <cell r="AR382" t="str">
            <v>中田</v>
          </cell>
          <cell r="AS382" t="str">
            <v>梶野</v>
          </cell>
          <cell r="AT382">
            <v>41184</v>
          </cell>
          <cell r="AU382">
            <v>41179</v>
          </cell>
          <cell r="AV382">
            <v>41194</v>
          </cell>
          <cell r="AW382" t="str">
            <v/>
          </cell>
          <cell r="AX382" t="str">
            <v/>
          </cell>
          <cell r="AY382" t="str">
            <v>岐阜県</v>
          </cell>
          <cell r="AZ382" t="str">
            <v>安八郡神戸町</v>
          </cell>
          <cell r="BA382" t="str">
            <v>神戸町横井1300-1</v>
          </cell>
          <cell r="BB382" t="str">
            <v>岐阜県</v>
          </cell>
          <cell r="BC382" t="str">
            <v>美濃市</v>
          </cell>
          <cell r="BD382" t="str">
            <v>須原550番地</v>
          </cell>
          <cell r="BQ382" t="str">
            <v/>
          </cell>
          <cell r="BR382" t="str">
            <v/>
          </cell>
          <cell r="BS382" t="str">
            <v/>
          </cell>
          <cell r="BT382" t="str">
            <v/>
          </cell>
          <cell r="BU382" t="str">
            <v/>
          </cell>
          <cell r="BV382" t="str">
            <v/>
          </cell>
          <cell r="BW382" t="str">
            <v/>
          </cell>
          <cell r="BX382" t="str">
            <v/>
          </cell>
          <cell r="BY382" t="str">
            <v/>
          </cell>
          <cell r="BZ382" t="str">
            <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岐阜県安八郡神戸町神戸町横井1300-1</v>
          </cell>
          <cell r="ET382" t="str">
            <v>岐阜県美濃市須原550番地</v>
          </cell>
          <cell r="EU382" t="str">
            <v/>
          </cell>
          <cell r="EV382" t="str">
            <v/>
          </cell>
          <cell r="EW382" t="str">
            <v/>
          </cell>
          <cell r="EX382" t="str">
            <v/>
          </cell>
          <cell r="EY382" t="str">
            <v>岐阜県安八郡神戸町神戸町横井1300-1
岐阜県美濃市須原550番地</v>
          </cell>
          <cell r="EZ382" t="str">
            <v>なし</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1.電子電機の中核部品又はその材料</v>
          </cell>
          <cell r="I383" t="str">
            <v>蓄電池又はその材料</v>
          </cell>
          <cell r="J383" t="str">
            <v>大企業</v>
          </cell>
          <cell r="K383" t="str">
            <v>梶野</v>
          </cell>
          <cell r="L383" t="str">
            <v>秋葉</v>
          </cell>
          <cell r="M383" t="str">
            <v>非鉄課</v>
          </cell>
          <cell r="N383" t="str">
            <v/>
          </cell>
          <cell r="O383" t="str">
            <v>日本製箔株式会社</v>
          </cell>
          <cell r="P383" t="str">
            <v/>
          </cell>
          <cell r="Q383" t="str">
            <v>管理本部
企画室長</v>
          </cell>
          <cell r="R383" t="str">
            <v>鮎ヶ瀬　亮</v>
          </cell>
          <cell r="S383" t="str">
            <v>03-6831-6315</v>
          </cell>
          <cell r="T383" t="str">
            <v>m-ayu@nihonseihaku.co.jp</v>
          </cell>
          <cell r="U383">
            <v>1010021</v>
          </cell>
          <cell r="V383" t="str">
            <v>東京都千代田区外神田4丁目14番地1号　秋葉原UDX12階</v>
          </cell>
          <cell r="W383" t="str">
            <v>代表取締役社長</v>
          </cell>
          <cell r="X383" t="str">
            <v>雄谷　助十紀</v>
          </cell>
          <cell r="Y383">
            <v>41122</v>
          </cell>
          <cell r="Z383">
            <v>41729</v>
          </cell>
          <cell r="AA383" t="str">
            <v/>
          </cell>
          <cell r="AC383">
            <v>489000000</v>
          </cell>
          <cell r="AD383">
            <v>0.16666666666666666</v>
          </cell>
          <cell r="AE383">
            <v>81500000</v>
          </cell>
          <cell r="AF383">
            <v>41197</v>
          </cell>
          <cell r="AG383">
            <v>41729</v>
          </cell>
          <cell r="AH383" t="str">
            <v/>
          </cell>
          <cell r="AI383">
            <v>489000000</v>
          </cell>
          <cell r="AJ383">
            <v>489000000</v>
          </cell>
          <cell r="AK383">
            <v>0.16666666666666666</v>
          </cell>
          <cell r="AL383">
            <v>81500000</v>
          </cell>
          <cell r="AM383">
            <v>41177</v>
          </cell>
          <cell r="AN383" t="str">
            <v/>
          </cell>
          <cell r="AO383" t="str">
            <v/>
          </cell>
          <cell r="AP383" t="str">
            <v>不要</v>
          </cell>
          <cell r="AQ383" t="str">
            <v/>
          </cell>
          <cell r="AR383" t="str">
            <v/>
          </cell>
          <cell r="AS383" t="str">
            <v/>
          </cell>
          <cell r="AT383">
            <v>41207</v>
          </cell>
          <cell r="AU383">
            <v>41197</v>
          </cell>
          <cell r="AV383" t="str">
            <v/>
          </cell>
          <cell r="AW383" t="str">
            <v/>
          </cell>
          <cell r="AX383" t="str">
            <v/>
          </cell>
          <cell r="AY383" t="str">
            <v>栃木県</v>
          </cell>
          <cell r="AZ383" t="str">
            <v>下都賀郡野木町</v>
          </cell>
          <cell r="BA383" t="str">
            <v>若林55番地</v>
          </cell>
          <cell r="BB383" t="str">
            <v>滋賀県</v>
          </cell>
          <cell r="BC383" t="str">
            <v>草津市</v>
          </cell>
          <cell r="BD383" t="str">
            <v>山寺町笹谷61番8</v>
          </cell>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栃木県下都賀郡野木町若林55番地</v>
          </cell>
          <cell r="ET383" t="str">
            <v>滋賀県草津市山寺町笹谷61番8</v>
          </cell>
          <cell r="EU383" t="str">
            <v/>
          </cell>
          <cell r="EV383" t="str">
            <v/>
          </cell>
          <cell r="EW383" t="str">
            <v/>
          </cell>
          <cell r="EX383" t="str">
            <v/>
          </cell>
          <cell r="EY383" t="str">
            <v>栃木県下都賀郡野木町若林55番地
滋賀県草津市山寺町笹谷61番8</v>
          </cell>
          <cell r="EZ383" t="str">
            <v>なし</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6.その他</v>
          </cell>
          <cell r="I384" t="str">
            <v>その他</v>
          </cell>
          <cell r="J384" t="str">
            <v>中小企業</v>
          </cell>
          <cell r="K384" t="str">
            <v>高本</v>
          </cell>
          <cell r="L384" t="str">
            <v>中田</v>
          </cell>
          <cell r="M384" t="str">
            <v>産機課</v>
          </cell>
          <cell r="N384" t="str">
            <v>関東</v>
          </cell>
          <cell r="O384" t="str">
            <v>株式会社アイエイアイ</v>
          </cell>
          <cell r="P384" t="str">
            <v/>
          </cell>
          <cell r="Q384" t="str">
            <v>総務課課長代理</v>
          </cell>
          <cell r="R384" t="str">
            <v>大塚　泰</v>
          </cell>
          <cell r="S384" t="str">
            <v>054-364-5301</v>
          </cell>
          <cell r="T384" t="str">
            <v>yasushi-otsuka@iai-robot.co.jp</v>
          </cell>
          <cell r="U384">
            <v>4240103</v>
          </cell>
          <cell r="V384" t="str">
            <v>静岡県静岡市清水区尾羽577-1</v>
          </cell>
          <cell r="W384" t="str">
            <v>代表取締役社長</v>
          </cell>
          <cell r="X384" t="str">
            <v>石田　徹</v>
          </cell>
          <cell r="Y384">
            <v>41131</v>
          </cell>
          <cell r="Z384">
            <v>42004</v>
          </cell>
          <cell r="AA384" t="str">
            <v>○</v>
          </cell>
          <cell r="AC384">
            <v>635171000</v>
          </cell>
          <cell r="AD384">
            <v>0.33333333333333331</v>
          </cell>
          <cell r="AE384">
            <v>211723666</v>
          </cell>
          <cell r="AF384">
            <v>41167</v>
          </cell>
          <cell r="AG384">
            <v>41729</v>
          </cell>
          <cell r="AH384" t="str">
            <v/>
          </cell>
          <cell r="AI384">
            <v>3140232000</v>
          </cell>
          <cell r="AJ384">
            <v>635171000</v>
          </cell>
          <cell r="AK384">
            <v>0.33333333333333331</v>
          </cell>
          <cell r="AL384">
            <v>211723666</v>
          </cell>
          <cell r="AM384">
            <v>41151</v>
          </cell>
          <cell r="AN384">
            <v>41141</v>
          </cell>
          <cell r="AO384">
            <v>41141</v>
          </cell>
          <cell r="AP384" t="str">
            <v>不要</v>
          </cell>
          <cell r="AQ384" t="str">
            <v/>
          </cell>
          <cell r="AR384" t="str">
            <v>高本</v>
          </cell>
          <cell r="AS384" t="str">
            <v>中田</v>
          </cell>
          <cell r="AT384">
            <v>41155</v>
          </cell>
          <cell r="AU384">
            <v>41157</v>
          </cell>
          <cell r="AV384">
            <v>41159</v>
          </cell>
          <cell r="AW384" t="str">
            <v/>
          </cell>
          <cell r="AX384" t="str">
            <v/>
          </cell>
          <cell r="AY384" t="str">
            <v>静岡県</v>
          </cell>
          <cell r="AZ384" t="str">
            <v>静岡市</v>
          </cell>
          <cell r="BA384" t="str">
            <v>清水区尾羽577-1</v>
          </cell>
          <cell r="BB384" t="str">
            <v>静岡県</v>
          </cell>
          <cell r="BC384" t="str">
            <v>富士宮市</v>
          </cell>
          <cell r="BD384" t="str">
            <v>内房1699-2他</v>
          </cell>
          <cell r="BE384" t="str">
            <v>静岡県</v>
          </cell>
          <cell r="BF384" t="str">
            <v>静岡市</v>
          </cell>
          <cell r="BG384" t="str">
            <v>清水区尾羽580-1</v>
          </cell>
          <cell r="BQ384" t="str">
            <v/>
          </cell>
          <cell r="BR384" t="str">
            <v/>
          </cell>
          <cell r="BS384" t="str">
            <v/>
          </cell>
          <cell r="BT384" t="str">
            <v/>
          </cell>
          <cell r="BU384" t="str">
            <v/>
          </cell>
          <cell r="BV384" t="str">
            <v/>
          </cell>
          <cell r="BW384" t="str">
            <v/>
          </cell>
          <cell r="BX384" t="str">
            <v/>
          </cell>
          <cell r="BY384" t="str">
            <v/>
          </cell>
          <cell r="BZ384" t="str">
            <v/>
          </cell>
          <cell r="CA384" t="str">
            <v/>
          </cell>
          <cell r="CB384" t="str">
            <v/>
          </cell>
          <cell r="CC384" t="str">
            <v/>
          </cell>
          <cell r="CD384" t="str">
            <v/>
          </cell>
          <cell r="CE384" t="str">
            <v/>
          </cell>
          <cell r="CF384" t="str">
            <v/>
          </cell>
          <cell r="CG384" t="str">
            <v/>
          </cell>
          <cell r="CH384" t="str">
            <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静岡県静岡市清水区尾羽577-1</v>
          </cell>
          <cell r="ET384" t="str">
            <v>静岡県富士宮市内房1699-2他</v>
          </cell>
          <cell r="EU384" t="str">
            <v>静岡県静岡市清水区尾羽580-1</v>
          </cell>
          <cell r="EV384" t="str">
            <v/>
          </cell>
          <cell r="EW384" t="str">
            <v/>
          </cell>
          <cell r="EX384" t="str">
            <v/>
          </cell>
          <cell r="EY384" t="str">
            <v>静岡県静岡市清水区尾羽577-1
静岡県富士宮市内房1699-2他
静岡県静岡市清水区尾羽580-1</v>
          </cell>
          <cell r="EZ384" t="str">
            <v>なし</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6.その他</v>
          </cell>
          <cell r="I385" t="str">
            <v>その他</v>
          </cell>
          <cell r="J385" t="str">
            <v>中小企業</v>
          </cell>
          <cell r="K385" t="str">
            <v>高本</v>
          </cell>
          <cell r="L385" t="str">
            <v>中田</v>
          </cell>
          <cell r="M385" t="str">
            <v>産機課</v>
          </cell>
          <cell r="N385" t="str">
            <v>中部</v>
          </cell>
          <cell r="O385" t="str">
            <v>安藤鉄工株式会社</v>
          </cell>
          <cell r="P385" t="str">
            <v/>
          </cell>
          <cell r="Q385" t="str">
            <v>代表取締役社長</v>
          </cell>
          <cell r="R385" t="str">
            <v>安藤誠一</v>
          </cell>
          <cell r="S385" t="str">
            <v>0584-71-4645</v>
          </cell>
          <cell r="T385" t="str">
            <v>s-ando@andoutekko.co.jp</v>
          </cell>
          <cell r="U385">
            <v>5032213</v>
          </cell>
          <cell r="V385" t="str">
            <v>岐阜県大垣市赤坂町1782</v>
          </cell>
          <cell r="W385" t="str">
            <v>代表取締役社長</v>
          </cell>
          <cell r="X385" t="str">
            <v>安藤　誠一</v>
          </cell>
          <cell r="Y385" t="str">
            <v>交付決定日以降</v>
          </cell>
          <cell r="Z385">
            <v>41729</v>
          </cell>
          <cell r="AA385" t="str">
            <v/>
          </cell>
          <cell r="AC385">
            <v>1043000000</v>
          </cell>
          <cell r="AD385">
            <v>0.33333333333333331</v>
          </cell>
          <cell r="AE385">
            <v>347666666</v>
          </cell>
          <cell r="AF385" t="str">
            <v>交付決定日</v>
          </cell>
          <cell r="AG385">
            <v>41729</v>
          </cell>
          <cell r="AH385" t="str">
            <v/>
          </cell>
          <cell r="AI385">
            <v>1296210000</v>
          </cell>
          <cell r="AJ385">
            <v>1038710000</v>
          </cell>
          <cell r="AK385">
            <v>0.33333333333333331</v>
          </cell>
          <cell r="AL385">
            <v>346236666</v>
          </cell>
          <cell r="AM385">
            <v>41183</v>
          </cell>
          <cell r="AN385">
            <v>41170</v>
          </cell>
          <cell r="AO385">
            <v>41187</v>
          </cell>
          <cell r="AP385" t="str">
            <v>不要</v>
          </cell>
          <cell r="AQ385" t="str">
            <v>応募時からの減額については確認中</v>
          </cell>
          <cell r="AR385" t="str">
            <v>高本</v>
          </cell>
          <cell r="AS385" t="str">
            <v>中田</v>
          </cell>
          <cell r="AT385">
            <v>41207</v>
          </cell>
          <cell r="AU385">
            <v>41197</v>
          </cell>
          <cell r="AV385" t="str">
            <v/>
          </cell>
          <cell r="AW385" t="str">
            <v/>
          </cell>
          <cell r="AX385" t="str">
            <v/>
          </cell>
          <cell r="AY385" t="str">
            <v>岐阜県</v>
          </cell>
          <cell r="AZ385" t="str">
            <v>揖斐郡池田町</v>
          </cell>
          <cell r="BA385" t="str">
            <v>粕ヶ原字水神278番</v>
          </cell>
          <cell r="BC385" t="str">
            <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t="str">
            <v/>
          </cell>
          <cell r="DW385" t="str">
            <v/>
          </cell>
          <cell r="DX385" t="str">
            <v/>
          </cell>
          <cell r="DY385" t="str">
            <v/>
          </cell>
          <cell r="DZ385" t="str">
            <v/>
          </cell>
          <cell r="EA385" t="str">
            <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岐阜県揖斐郡池田町粕ヶ原字水神278番</v>
          </cell>
          <cell r="ET385" t="str">
            <v/>
          </cell>
          <cell r="EU385" t="str">
            <v/>
          </cell>
          <cell r="EV385" t="str">
            <v/>
          </cell>
          <cell r="EW385" t="str">
            <v/>
          </cell>
          <cell r="EX385" t="str">
            <v/>
          </cell>
          <cell r="EY385" t="str">
            <v>岐阜県揖斐郡池田町粕ヶ原字水神278番</v>
          </cell>
          <cell r="EZ385" t="str">
            <v>なし</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2.自動車の中核部品又はその材料</v>
          </cell>
          <cell r="I386" t="str">
            <v>その他の部品・材料</v>
          </cell>
          <cell r="J386" t="str">
            <v>大企業</v>
          </cell>
          <cell r="K386" t="str">
            <v>梶野</v>
          </cell>
          <cell r="L386" t="str">
            <v>徳重</v>
          </cell>
          <cell r="M386" t="str">
            <v>自動車課</v>
          </cell>
          <cell r="N386" t="str">
            <v>東北</v>
          </cell>
          <cell r="O386" t="str">
            <v>中央精機株式会社</v>
          </cell>
          <cell r="P386" t="str">
            <v>経営企画部　経営企画室</v>
          </cell>
          <cell r="Q386" t="str">
            <v>室長</v>
          </cell>
          <cell r="R386" t="str">
            <v>角谷　実郎</v>
          </cell>
          <cell r="S386" t="str">
            <v>0566-96-6148</v>
          </cell>
          <cell r="T386" t="str">
            <v>jitsuro.sumiya@chuoseiki.co.jp</v>
          </cell>
          <cell r="U386">
            <v>4460004</v>
          </cell>
          <cell r="V386" t="str">
            <v>愛知県安城市尾崎町丸田1番地7</v>
          </cell>
          <cell r="W386" t="str">
            <v>取締役社長</v>
          </cell>
          <cell r="X386" t="str">
            <v>鈴木　義秀</v>
          </cell>
          <cell r="Y386">
            <v>41122</v>
          </cell>
          <cell r="Z386">
            <v>41729</v>
          </cell>
          <cell r="AA386" t="str">
            <v/>
          </cell>
          <cell r="AC386">
            <v>1257353000</v>
          </cell>
          <cell r="AD386">
            <v>0.16666666666666666</v>
          </cell>
          <cell r="AE386">
            <v>209558833</v>
          </cell>
          <cell r="AF386">
            <v>41136</v>
          </cell>
          <cell r="AG386">
            <v>41729</v>
          </cell>
          <cell r="AH386" t="str">
            <v/>
          </cell>
          <cell r="AI386">
            <v>2297001000</v>
          </cell>
          <cell r="AJ386">
            <v>1257353000</v>
          </cell>
          <cell r="AK386">
            <v>0.16666666666666666</v>
          </cell>
          <cell r="AL386">
            <v>209558833</v>
          </cell>
          <cell r="AM386">
            <v>41114</v>
          </cell>
          <cell r="AN386">
            <v>41117</v>
          </cell>
          <cell r="AO386">
            <v>41117</v>
          </cell>
          <cell r="AP386" t="str">
            <v>不要</v>
          </cell>
          <cell r="AQ386" t="str">
            <v/>
          </cell>
          <cell r="AR386" t="str">
            <v/>
          </cell>
          <cell r="AS386" t="str">
            <v>徳重</v>
          </cell>
          <cell r="AT386">
            <v>41127</v>
          </cell>
          <cell r="AU386">
            <v>41128</v>
          </cell>
          <cell r="AV386">
            <v>41128</v>
          </cell>
          <cell r="AW386" t="str">
            <v/>
          </cell>
          <cell r="AX386" t="str">
            <v/>
          </cell>
          <cell r="AY386" t="str">
            <v>宮城県</v>
          </cell>
          <cell r="AZ386" t="str">
            <v>黒川郡大衡村</v>
          </cell>
          <cell r="BA386" t="str">
            <v>松の平三丁目1番3、5（第二仙台北部中核工業団地 区画3－3，5）</v>
          </cell>
          <cell r="BC386" t="str">
            <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t="str">
            <v/>
          </cell>
          <cell r="DW386" t="str">
            <v/>
          </cell>
          <cell r="DX386" t="str">
            <v/>
          </cell>
          <cell r="DY386" t="str">
            <v/>
          </cell>
          <cell r="DZ386" t="str">
            <v/>
          </cell>
          <cell r="EA386" t="str">
            <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宮城県黒川郡大衡村松の平三丁目1番3、5（第二仙台北部中核工業団地 区画3－3，5）</v>
          </cell>
          <cell r="ET386" t="str">
            <v/>
          </cell>
          <cell r="EU386" t="str">
            <v/>
          </cell>
          <cell r="EV386" t="str">
            <v/>
          </cell>
          <cell r="EW386" t="str">
            <v/>
          </cell>
          <cell r="EX386" t="str">
            <v/>
          </cell>
          <cell r="EY386" t="str">
            <v>宮城県黒川郡大衡村松の平三丁目1番3、5（第二仙台北部中核工業団地 区画3－3，5）</v>
          </cell>
          <cell r="EZ386" t="str">
            <v>なし</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4.金属加工製品</v>
          </cell>
          <cell r="I387" t="str">
            <v>その他の金属製品</v>
          </cell>
          <cell r="J387" t="str">
            <v>中小企業</v>
          </cell>
          <cell r="K387" t="str">
            <v>宮田</v>
          </cell>
          <cell r="L387" t="str">
            <v>徳重</v>
          </cell>
          <cell r="M387" t="str">
            <v>素形材室</v>
          </cell>
          <cell r="N387" t="str">
            <v>九州</v>
          </cell>
          <cell r="O387" t="str">
            <v>株式会社 九州タブチ</v>
          </cell>
          <cell r="P387" t="str">
            <v/>
          </cell>
          <cell r="Q387" t="str">
            <v>支援グループ 部長</v>
          </cell>
          <cell r="R387" t="str">
            <v>盛満 裕造</v>
          </cell>
          <cell r="S387" t="str">
            <v>0995-45-1523</v>
          </cell>
          <cell r="T387" t="str">
            <v>y_morimitsu@kyusyu-tabuchi.co.jp</v>
          </cell>
          <cell r="U387">
            <v>8994462</v>
          </cell>
          <cell r="V387" t="str">
            <v>鹿児島県霧島市国分敷根120番地</v>
          </cell>
          <cell r="W387" t="str">
            <v>代表取締役社長</v>
          </cell>
          <cell r="X387" t="str">
            <v>鶴ヶ野　未央</v>
          </cell>
          <cell r="Y387">
            <v>41110</v>
          </cell>
          <cell r="Z387">
            <v>41445</v>
          </cell>
          <cell r="AA387" t="str">
            <v/>
          </cell>
          <cell r="AC387">
            <v>83000000</v>
          </cell>
          <cell r="AD387">
            <v>0.33333333333333331</v>
          </cell>
          <cell r="AE387">
            <v>27666666</v>
          </cell>
          <cell r="AF387">
            <v>41141</v>
          </cell>
          <cell r="AG387">
            <v>41455</v>
          </cell>
          <cell r="AH387" t="str">
            <v/>
          </cell>
          <cell r="AI387">
            <v>85000000</v>
          </cell>
          <cell r="AJ387">
            <v>83000000</v>
          </cell>
          <cell r="AK387">
            <v>0.33333333333333331</v>
          </cell>
          <cell r="AL387">
            <v>27665000</v>
          </cell>
          <cell r="AM387">
            <v>41124</v>
          </cell>
          <cell r="AN387">
            <v>41127</v>
          </cell>
          <cell r="AO387" t="str">
            <v/>
          </cell>
          <cell r="AP387" t="str">
            <v>要</v>
          </cell>
          <cell r="AQ387" t="str">
            <v>雇用効果大幅減。理由書受領済み。
理由書はMETI確認済み。</v>
          </cell>
          <cell r="AR387" t="str">
            <v/>
          </cell>
          <cell r="AS387" t="str">
            <v/>
          </cell>
          <cell r="AT387">
            <v>41155</v>
          </cell>
          <cell r="AU387">
            <v>41152</v>
          </cell>
          <cell r="AV387">
            <v>41159</v>
          </cell>
          <cell r="AW387" t="str">
            <v/>
          </cell>
          <cell r="AX387" t="str">
            <v/>
          </cell>
          <cell r="AY387" t="str">
            <v>鹿児島県</v>
          </cell>
          <cell r="AZ387" t="str">
            <v>霧島市</v>
          </cell>
          <cell r="BA387" t="str">
            <v>国分敷根120番地</v>
          </cell>
          <cell r="BC387" t="str">
            <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鹿児島県霧島市国分敷根120番地</v>
          </cell>
          <cell r="ET387" t="str">
            <v/>
          </cell>
          <cell r="EU387" t="str">
            <v/>
          </cell>
          <cell r="EV387" t="str">
            <v/>
          </cell>
          <cell r="EW387" t="str">
            <v/>
          </cell>
          <cell r="EX387" t="str">
            <v/>
          </cell>
          <cell r="EY387" t="str">
            <v>鹿児島県霧島市国分敷根120番地</v>
          </cell>
          <cell r="EZ387" t="str">
            <v>なし</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4.金属加工製品</v>
          </cell>
          <cell r="I388" t="str">
            <v>その他の金属製品</v>
          </cell>
          <cell r="J388" t="str">
            <v>中小企業</v>
          </cell>
          <cell r="K388" t="str">
            <v>宮田</v>
          </cell>
          <cell r="L388" t="str">
            <v>徳重</v>
          </cell>
          <cell r="M388" t="str">
            <v>非鉄課</v>
          </cell>
          <cell r="N388" t="str">
            <v>関東</v>
          </cell>
          <cell r="O388" t="str">
            <v>株式会社イハラ製作所</v>
          </cell>
          <cell r="P388" t="str">
            <v/>
          </cell>
          <cell r="Q388" t="str">
            <v>取締役総務部長</v>
          </cell>
          <cell r="R388" t="str">
            <v>堀尾 素司</v>
          </cell>
          <cell r="S388" t="str">
            <v>053-428-4511</v>
          </cell>
          <cell r="T388" t="str">
            <v>horio@iharamfg.co.jp</v>
          </cell>
          <cell r="U388">
            <v>4312103</v>
          </cell>
          <cell r="V388" t="str">
            <v>静岡県浜松市北区新都田四丁目4-4</v>
          </cell>
          <cell r="W388" t="str">
            <v>代表取締役社長</v>
          </cell>
          <cell r="X388" t="str">
            <v>渭原 利之</v>
          </cell>
          <cell r="Y388">
            <v>41153</v>
          </cell>
          <cell r="Z388">
            <v>41729</v>
          </cell>
          <cell r="AA388" t="str">
            <v/>
          </cell>
          <cell r="AC388">
            <v>150000000</v>
          </cell>
          <cell r="AD388">
            <v>0.33333333333333331</v>
          </cell>
          <cell r="AE388">
            <v>50000000</v>
          </cell>
          <cell r="AF388" t="str">
            <v/>
          </cell>
          <cell r="AG388" t="str">
            <v/>
          </cell>
          <cell r="AH388" t="str">
            <v/>
          </cell>
          <cell r="AI388" t="str">
            <v/>
          </cell>
          <cell r="AJ388" t="str">
            <v/>
          </cell>
          <cell r="AK388">
            <v>0.33333333333333331</v>
          </cell>
          <cell r="AL388" t="str">
            <v/>
          </cell>
          <cell r="AM388" t="str">
            <v/>
          </cell>
          <cell r="AN388">
            <v>41178</v>
          </cell>
          <cell r="AO388" t="str">
            <v/>
          </cell>
          <cell r="AP388" t="str">
            <v/>
          </cell>
          <cell r="AQ388" t="str">
            <v/>
          </cell>
          <cell r="AR388" t="str">
            <v/>
          </cell>
          <cell r="AS388" t="str">
            <v/>
          </cell>
          <cell r="AT388" t="str">
            <v/>
          </cell>
          <cell r="AU388" t="str">
            <v/>
          </cell>
          <cell r="AV388" t="str">
            <v/>
          </cell>
          <cell r="AW388" t="str">
            <v/>
          </cell>
          <cell r="AX388" t="str">
            <v/>
          </cell>
          <cell r="AY388" t="str">
            <v>静岡県</v>
          </cell>
          <cell r="AZ388" t="str">
            <v>浜松市</v>
          </cell>
          <cell r="BA388" t="str">
            <v>浜北区染地台5丁目5-7</v>
          </cell>
          <cell r="BC388" t="str">
            <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静岡県浜松市浜北区染地台5丁目5-7</v>
          </cell>
          <cell r="ET388" t="str">
            <v/>
          </cell>
          <cell r="EU388" t="str">
            <v/>
          </cell>
          <cell r="EV388" t="str">
            <v/>
          </cell>
          <cell r="EW388" t="str">
            <v/>
          </cell>
          <cell r="EX388" t="str">
            <v/>
          </cell>
          <cell r="EY388" t="str">
            <v>静岡県浜松市浜北区染地台5丁目5-7</v>
          </cell>
          <cell r="EZ388" t="str">
            <v>なし</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2.自動車の中核部品又はその材料</v>
          </cell>
          <cell r="I389" t="str">
            <v>駆動系部品又はその材料</v>
          </cell>
          <cell r="J389" t="str">
            <v>大企業</v>
          </cell>
          <cell r="K389" t="str">
            <v>中田</v>
          </cell>
          <cell r="L389" t="str">
            <v>梶野</v>
          </cell>
          <cell r="M389" t="str">
            <v>素形材室</v>
          </cell>
          <cell r="N389" t="str">
            <v>九州</v>
          </cell>
          <cell r="O389" t="str">
            <v>株式会社メタルアート</v>
          </cell>
          <cell r="P389" t="str">
            <v/>
          </cell>
          <cell r="Q389" t="str">
            <v>専務取締役</v>
          </cell>
          <cell r="R389" t="str">
            <v>多田　修</v>
          </cell>
          <cell r="S389" t="str">
            <v>077-563-2111</v>
          </cell>
          <cell r="T389" t="str">
            <v>tada-osm@metalart.co.jp</v>
          </cell>
          <cell r="U389">
            <v>6751111</v>
          </cell>
          <cell r="V389" t="str">
            <v>兵庫県加古郡稲美町印南2337番地</v>
          </cell>
          <cell r="W389" t="str">
            <v>代表取締役社長</v>
          </cell>
          <cell r="X389" t="str">
            <v>倉長　勇太郎</v>
          </cell>
          <cell r="Y389">
            <v>41122</v>
          </cell>
          <cell r="Z389">
            <v>41729</v>
          </cell>
          <cell r="AA389" t="str">
            <v/>
          </cell>
          <cell r="AC389">
            <v>2665245000</v>
          </cell>
          <cell r="AD389">
            <v>0.16666666666666666</v>
          </cell>
          <cell r="AE389">
            <v>444207500</v>
          </cell>
          <cell r="AF389">
            <v>41153</v>
          </cell>
          <cell r="AG389">
            <v>41729</v>
          </cell>
          <cell r="AH389" t="str">
            <v/>
          </cell>
          <cell r="AI389">
            <v>2672545000</v>
          </cell>
          <cell r="AJ389">
            <v>2665245000</v>
          </cell>
          <cell r="AK389">
            <v>0.16666666666666666</v>
          </cell>
          <cell r="AL389">
            <v>444207000</v>
          </cell>
          <cell r="AM389">
            <v>41144</v>
          </cell>
          <cell r="AN389">
            <v>41130</v>
          </cell>
          <cell r="AO389">
            <v>41148</v>
          </cell>
          <cell r="AP389" t="str">
            <v>要</v>
          </cell>
          <cell r="AQ389" t="str">
            <v>共同申請にメタルテクス社を追加（METI承認済）</v>
          </cell>
          <cell r="AR389" t="str">
            <v>中田</v>
          </cell>
          <cell r="AS389" t="str">
            <v>梶野</v>
          </cell>
          <cell r="AT389">
            <v>41155</v>
          </cell>
          <cell r="AU389">
            <v>41149</v>
          </cell>
          <cell r="AV389">
            <v>41159</v>
          </cell>
          <cell r="AW389" t="str">
            <v/>
          </cell>
          <cell r="AX389" t="str">
            <v/>
          </cell>
          <cell r="AY389" t="str">
            <v>福岡県</v>
          </cell>
          <cell r="AZ389" t="str">
            <v>朝倉市</v>
          </cell>
          <cell r="BA389" t="str">
            <v>平塚261-1</v>
          </cell>
          <cell r="BC389" t="str">
            <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福岡県朝倉市平塚261-1</v>
          </cell>
          <cell r="ET389" t="str">
            <v/>
          </cell>
          <cell r="EU389" t="str">
            <v/>
          </cell>
          <cell r="EV389" t="str">
            <v/>
          </cell>
          <cell r="EW389" t="str">
            <v/>
          </cell>
          <cell r="EX389" t="str">
            <v/>
          </cell>
          <cell r="EY389" t="str">
            <v>福岡県朝倉市平塚261-1</v>
          </cell>
          <cell r="EZ389" t="str">
            <v>なし</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2.自動車の中核部品又はその材料</v>
          </cell>
          <cell r="I390" t="str">
            <v>駆動系部品又はその材料</v>
          </cell>
          <cell r="J390" t="str">
            <v>大企業</v>
          </cell>
          <cell r="K390" t="str">
            <v>中田</v>
          </cell>
          <cell r="L390" t="str">
            <v>梶野</v>
          </cell>
          <cell r="M390" t="str">
            <v>素形材室</v>
          </cell>
          <cell r="N390" t="str">
            <v>九州</v>
          </cell>
          <cell r="O390" t="str">
            <v>明石機械工業株式会社</v>
          </cell>
          <cell r="P390" t="str">
            <v/>
          </cell>
          <cell r="Q390" t="str">
            <v>専務取締役</v>
          </cell>
          <cell r="R390" t="str">
            <v>大西　敏夫</v>
          </cell>
          <cell r="S390" t="str">
            <v>079-495-7901</v>
          </cell>
          <cell r="T390" t="str">
            <v>toshio-onishi@akasi-kk.co.jp</v>
          </cell>
          <cell r="U390" t="str">
            <v/>
          </cell>
          <cell r="V390" t="str">
            <v/>
          </cell>
          <cell r="W390" t="str">
            <v>代表取締役社長</v>
          </cell>
          <cell r="X390" t="str">
            <v>松下　範至</v>
          </cell>
          <cell r="Y390">
            <v>41122</v>
          </cell>
          <cell r="Z390">
            <v>41729</v>
          </cell>
          <cell r="AA390" t="str">
            <v/>
          </cell>
          <cell r="AC390">
            <v>2665245000</v>
          </cell>
          <cell r="AD390">
            <v>0.16666666666666666</v>
          </cell>
          <cell r="AE390">
            <v>444207500</v>
          </cell>
          <cell r="AF390">
            <v>41153</v>
          </cell>
          <cell r="AG390">
            <v>41729</v>
          </cell>
          <cell r="AH390" t="str">
            <v/>
          </cell>
          <cell r="AI390">
            <v>2672545000</v>
          </cell>
          <cell r="AJ390">
            <v>2665245000</v>
          </cell>
          <cell r="AK390">
            <v>0.16666666666666666</v>
          </cell>
          <cell r="AL390">
            <v>444207000</v>
          </cell>
          <cell r="AM390">
            <v>41144</v>
          </cell>
          <cell r="AN390">
            <v>41130</v>
          </cell>
          <cell r="AO390">
            <v>41148</v>
          </cell>
          <cell r="AP390" t="str">
            <v>要</v>
          </cell>
          <cell r="AQ390" t="str">
            <v>共同申請にメタルテクス社を追加（METI承認済）</v>
          </cell>
          <cell r="AR390" t="str">
            <v>中田</v>
          </cell>
          <cell r="AS390" t="str">
            <v>梶野</v>
          </cell>
          <cell r="AT390">
            <v>41155</v>
          </cell>
          <cell r="AU390">
            <v>41149</v>
          </cell>
          <cell r="AV390">
            <v>41159</v>
          </cell>
          <cell r="AW390" t="str">
            <v/>
          </cell>
          <cell r="AX390" t="str">
            <v/>
          </cell>
          <cell r="AY390" t="str">
            <v>福岡県</v>
          </cell>
          <cell r="AZ390" t="str">
            <v>朝倉市</v>
          </cell>
          <cell r="BA390" t="str">
            <v>平塚261-1</v>
          </cell>
          <cell r="BC390" t="str">
            <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
          </cell>
          <cell r="DV390" t="str">
            <v/>
          </cell>
          <cell r="DW390" t="str">
            <v/>
          </cell>
          <cell r="DX390" t="str">
            <v/>
          </cell>
          <cell r="DY390" t="str">
            <v/>
          </cell>
          <cell r="DZ390" t="str">
            <v/>
          </cell>
          <cell r="EA390" t="str">
            <v/>
          </cell>
          <cell r="EB390" t="str">
            <v/>
          </cell>
          <cell r="EC390" t="str">
            <v/>
          </cell>
          <cell r="ED390" t="str">
            <v/>
          </cell>
          <cell r="EE390" t="str">
            <v/>
          </cell>
          <cell r="EF390" t="str">
            <v/>
          </cell>
          <cell r="EG390" t="str">
            <v/>
          </cell>
          <cell r="EH390" t="str">
            <v/>
          </cell>
          <cell r="EI390" t="str">
            <v/>
          </cell>
          <cell r="EJ390" t="str">
            <v/>
          </cell>
          <cell r="EK390" t="str">
            <v/>
          </cell>
          <cell r="EL390" t="str">
            <v/>
          </cell>
          <cell r="EM390" t="str">
            <v/>
          </cell>
          <cell r="EN390" t="str">
            <v/>
          </cell>
          <cell r="EO390" t="str">
            <v/>
          </cell>
          <cell r="EP390" t="str">
            <v/>
          </cell>
          <cell r="EQ390" t="str">
            <v/>
          </cell>
          <cell r="ER390" t="str">
            <v/>
          </cell>
          <cell r="ES390" t="str">
            <v>福岡県朝倉市平塚261-1</v>
          </cell>
          <cell r="ET390" t="str">
            <v/>
          </cell>
          <cell r="EU390" t="str">
            <v/>
          </cell>
          <cell r="EV390" t="str">
            <v/>
          </cell>
          <cell r="EW390" t="str">
            <v/>
          </cell>
          <cell r="EX390" t="str">
            <v/>
          </cell>
          <cell r="EY390" t="str">
            <v>福岡県朝倉市平塚261-1</v>
          </cell>
          <cell r="EZ390" t="str">
            <v>なし</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2.自動車の中核部品又はその材料</v>
          </cell>
          <cell r="I391" t="str">
            <v>排ガス装置及び車体・内装品又はその材料</v>
          </cell>
          <cell r="J391" t="str">
            <v>中小企業</v>
          </cell>
          <cell r="K391" t="str">
            <v>梶野</v>
          </cell>
          <cell r="L391" t="str">
            <v>徳重</v>
          </cell>
          <cell r="M391" t="str">
            <v>自動車課</v>
          </cell>
          <cell r="N391" t="str">
            <v>関東</v>
          </cell>
          <cell r="O391" t="str">
            <v>株式会社神峰精機</v>
          </cell>
          <cell r="P391" t="str">
            <v/>
          </cell>
          <cell r="Q391" t="str">
            <v>代表取締役</v>
          </cell>
          <cell r="R391" t="str">
            <v>佐藤　一広</v>
          </cell>
          <cell r="S391" t="str">
            <v>0294-42-4663</v>
          </cell>
          <cell r="T391" t="str">
            <v>k_satou1965@kamine-precision.co.jp</v>
          </cell>
          <cell r="U391">
            <v>3191413</v>
          </cell>
          <cell r="V391" t="str">
            <v>茨城県日立市小木津町字泉入860-17　　</v>
          </cell>
          <cell r="W391" t="str">
            <v>代表取締役</v>
          </cell>
          <cell r="X391" t="str">
            <v>佐藤　一広</v>
          </cell>
          <cell r="Y391">
            <v>41153</v>
          </cell>
          <cell r="Z391">
            <v>41363</v>
          </cell>
          <cell r="AA391" t="str">
            <v/>
          </cell>
          <cell r="AC391">
            <v>200000000</v>
          </cell>
          <cell r="AD391">
            <v>0.33333333333333331</v>
          </cell>
          <cell r="AE391">
            <v>66666666</v>
          </cell>
          <cell r="AF391" t="str">
            <v/>
          </cell>
          <cell r="AG391" t="str">
            <v/>
          </cell>
          <cell r="AH391" t="str">
            <v/>
          </cell>
          <cell r="AI391" t="str">
            <v/>
          </cell>
          <cell r="AJ391" t="str">
            <v/>
          </cell>
          <cell r="AK391">
            <v>0.33333333333333331</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cell r="AX391" t="str">
            <v/>
          </cell>
          <cell r="AY391" t="str">
            <v>茨城県</v>
          </cell>
          <cell r="AZ391" t="str">
            <v>日立市</v>
          </cell>
          <cell r="BA391" t="str">
            <v>小木津町860-17</v>
          </cell>
          <cell r="BC391" t="str">
            <v/>
          </cell>
          <cell r="BQ391" t="str">
            <v/>
          </cell>
          <cell r="BR391" t="str">
            <v/>
          </cell>
          <cell r="BS391" t="str">
            <v/>
          </cell>
          <cell r="BT391" t="str">
            <v/>
          </cell>
          <cell r="BU391" t="str">
            <v/>
          </cell>
          <cell r="BV391" t="str">
            <v/>
          </cell>
          <cell r="BW391" t="str">
            <v/>
          </cell>
          <cell r="BX391" t="str">
            <v/>
          </cell>
          <cell r="BY391" t="str">
            <v/>
          </cell>
          <cell r="BZ391" t="str">
            <v/>
          </cell>
          <cell r="CA391" t="str">
            <v/>
          </cell>
          <cell r="CB391" t="str">
            <v/>
          </cell>
          <cell r="CC391" t="str">
            <v/>
          </cell>
          <cell r="CD391" t="str">
            <v/>
          </cell>
          <cell r="CE391" t="str">
            <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t="str">
            <v/>
          </cell>
          <cell r="CV391" t="str">
            <v/>
          </cell>
          <cell r="CW391" t="str">
            <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茨城県日立市小木津町860-17</v>
          </cell>
          <cell r="ET391" t="str">
            <v/>
          </cell>
          <cell r="EU391" t="str">
            <v/>
          </cell>
          <cell r="EV391" t="str">
            <v/>
          </cell>
          <cell r="EW391" t="str">
            <v/>
          </cell>
          <cell r="EX391" t="str">
            <v/>
          </cell>
          <cell r="EY391" t="str">
            <v>茨城県日立市小木津町860-17</v>
          </cell>
          <cell r="EZ391" t="str">
            <v>なし</v>
          </cell>
        </row>
        <row r="392">
          <cell r="A392" t="str">
            <v>A11690</v>
          </cell>
          <cell r="B392" t="str">
            <v>A1169</v>
          </cell>
          <cell r="C392">
            <v>0</v>
          </cell>
          <cell r="D392" t="str">
            <v>A</v>
          </cell>
          <cell r="E392" t="str">
            <v>二次</v>
          </cell>
          <cell r="F392" t="str">
            <v>日本特絹工業㈱</v>
          </cell>
          <cell r="G392" t="str">
            <v>騎西工場新設による事業および製造ラインの再構築</v>
          </cell>
          <cell r="H392" t="str">
            <v>6.その他</v>
          </cell>
          <cell r="I392" t="str">
            <v>その他</v>
          </cell>
          <cell r="J392" t="str">
            <v>中小企業</v>
          </cell>
          <cell r="K392" t="str">
            <v>高本</v>
          </cell>
          <cell r="L392" t="str">
            <v>中間</v>
          </cell>
          <cell r="M392" t="str">
            <v>繊維課</v>
          </cell>
          <cell r="N392" t="str">
            <v>関東</v>
          </cell>
          <cell r="O392" t="str">
            <v>日本特絹工業㈱</v>
          </cell>
          <cell r="P392" t="str">
            <v/>
          </cell>
          <cell r="Q392" t="str">
            <v>代表取締役社長</v>
          </cell>
          <cell r="R392" t="str">
            <v>中村　卓雄</v>
          </cell>
          <cell r="S392" t="str">
            <v>0480-61-2221</v>
          </cell>
          <cell r="T392" t="str">
            <v>nakamura@nippon-tokken.co.jp</v>
          </cell>
          <cell r="U392">
            <v>3470031</v>
          </cell>
          <cell r="V392" t="str">
            <v>埼玉県加須市南町6-20</v>
          </cell>
          <cell r="W392" t="str">
            <v>代表取締役社長</v>
          </cell>
          <cell r="X392" t="str">
            <v>中村　卓雄</v>
          </cell>
          <cell r="Y392">
            <v>41183</v>
          </cell>
          <cell r="Z392">
            <v>41729</v>
          </cell>
          <cell r="AA392" t="str">
            <v/>
          </cell>
          <cell r="AC392">
            <v>335000000</v>
          </cell>
          <cell r="AD392">
            <v>0.33333333333333331</v>
          </cell>
          <cell r="AE392">
            <v>111666666</v>
          </cell>
          <cell r="AF392">
            <v>41183</v>
          </cell>
          <cell r="AG392">
            <v>41729</v>
          </cell>
          <cell r="AH392" t="str">
            <v/>
          </cell>
          <cell r="AI392">
            <v>385222222</v>
          </cell>
          <cell r="AJ392">
            <v>305000000</v>
          </cell>
          <cell r="AK392">
            <v>0.33333333333333331</v>
          </cell>
          <cell r="AL392">
            <v>101666666</v>
          </cell>
          <cell r="AM392">
            <v>41177</v>
          </cell>
          <cell r="AN392">
            <v>41172</v>
          </cell>
          <cell r="AO392">
            <v>41193</v>
          </cell>
          <cell r="AP392" t="str">
            <v>不要</v>
          </cell>
          <cell r="AQ392"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R392" t="str">
            <v>高本</v>
          </cell>
          <cell r="AS392" t="str">
            <v>中間</v>
          </cell>
          <cell r="AT392">
            <v>41207</v>
          </cell>
          <cell r="AU392">
            <v>41197</v>
          </cell>
          <cell r="AV392" t="str">
            <v/>
          </cell>
          <cell r="AW392" t="str">
            <v/>
          </cell>
          <cell r="AX392" t="str">
            <v/>
          </cell>
          <cell r="AY392" t="str">
            <v>埼玉県</v>
          </cell>
          <cell r="AZ392" t="str">
            <v>加須市</v>
          </cell>
          <cell r="BA392" t="str">
            <v>南町6-20</v>
          </cell>
          <cell r="BB392" t="str">
            <v>埼玉県</v>
          </cell>
          <cell r="BC392" t="str">
            <v>加須市</v>
          </cell>
          <cell r="BD392" t="str">
            <v>戸崎310－7</v>
          </cell>
          <cell r="BE392" t="str">
            <v>埼玉県</v>
          </cell>
          <cell r="BF392" t="str">
            <v>加須市</v>
          </cell>
          <cell r="BG392" t="str">
            <v>本町5-36</v>
          </cell>
          <cell r="BQ392" t="str">
            <v/>
          </cell>
          <cell r="BR392" t="str">
            <v/>
          </cell>
          <cell r="BS392" t="str">
            <v/>
          </cell>
          <cell r="BT392" t="str">
            <v/>
          </cell>
          <cell r="BU392" t="str">
            <v/>
          </cell>
          <cell r="BV392" t="str">
            <v/>
          </cell>
          <cell r="BW392" t="str">
            <v/>
          </cell>
          <cell r="BX392" t="str">
            <v/>
          </cell>
          <cell r="BY392" t="str">
            <v/>
          </cell>
          <cell r="BZ392" t="str">
            <v/>
          </cell>
          <cell r="CA392" t="str">
            <v/>
          </cell>
          <cell r="CB392" t="str">
            <v/>
          </cell>
          <cell r="CC392" t="str">
            <v/>
          </cell>
          <cell r="CD392" t="str">
            <v/>
          </cell>
          <cell r="CE392" t="str">
            <v/>
          </cell>
          <cell r="CF392" t="str">
            <v/>
          </cell>
          <cell r="CG392" t="str">
            <v/>
          </cell>
          <cell r="CH392" t="str">
            <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埼玉県加須市南町6-20</v>
          </cell>
          <cell r="ET392" t="str">
            <v>埼玉県加須市戸崎310－7</v>
          </cell>
          <cell r="EU392" t="str">
            <v>埼玉県加須市本町5-36</v>
          </cell>
          <cell r="EV392" t="str">
            <v/>
          </cell>
          <cell r="EW392" t="str">
            <v/>
          </cell>
          <cell r="EX392" t="str">
            <v/>
          </cell>
          <cell r="EY392" t="str">
            <v>埼玉県加須市南町6-20
埼玉県加須市戸崎310－7
埼玉県加須市本町5-36</v>
          </cell>
          <cell r="EZ392" t="str">
            <v>なし</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6.その他</v>
          </cell>
          <cell r="I393" t="str">
            <v>その他</v>
          </cell>
          <cell r="J393" t="str">
            <v>中小企業</v>
          </cell>
          <cell r="K393" t="str">
            <v>中田</v>
          </cell>
          <cell r="L393" t="str">
            <v>宮田</v>
          </cell>
          <cell r="M393" t="str">
            <v>産機課</v>
          </cell>
          <cell r="N393" t="str">
            <v>近畿</v>
          </cell>
          <cell r="O393" t="str">
            <v>株式会社ホタニ</v>
          </cell>
          <cell r="P393" t="str">
            <v/>
          </cell>
          <cell r="Q393" t="str">
            <v>総務部</v>
          </cell>
          <cell r="R393" t="str">
            <v>榎　威智</v>
          </cell>
          <cell r="S393" t="str">
            <v>073-489-2375</v>
          </cell>
          <cell r="T393" t="str">
            <v>enoki@hotani.co.jp</v>
          </cell>
          <cell r="U393">
            <v>6401131</v>
          </cell>
          <cell r="V393" t="str">
            <v>和歌山県海草郡紀美野町動木1452</v>
          </cell>
          <cell r="W393" t="str">
            <v>代表取締役社長</v>
          </cell>
          <cell r="X393" t="str">
            <v>穂谷　彰彦</v>
          </cell>
          <cell r="Y393">
            <v>41122</v>
          </cell>
          <cell r="Z393">
            <v>41729</v>
          </cell>
          <cell r="AA393" t="str">
            <v/>
          </cell>
          <cell r="AC393">
            <v>76000000</v>
          </cell>
          <cell r="AD393">
            <v>0.4</v>
          </cell>
          <cell r="AE393">
            <v>30400000</v>
          </cell>
          <cell r="AF393">
            <v>41190</v>
          </cell>
          <cell r="AG393">
            <v>41729</v>
          </cell>
          <cell r="AH393" t="str">
            <v/>
          </cell>
          <cell r="AI393">
            <v>78400000</v>
          </cell>
          <cell r="AJ393">
            <v>76000000</v>
          </cell>
          <cell r="AK393">
            <v>0.4</v>
          </cell>
          <cell r="AL393">
            <v>30400000</v>
          </cell>
          <cell r="AM393">
            <v>41184</v>
          </cell>
          <cell r="AN393">
            <v>41176</v>
          </cell>
          <cell r="AO393">
            <v>41194</v>
          </cell>
          <cell r="AP393" t="str">
            <v>不要</v>
          </cell>
          <cell r="AQ393" t="str">
            <v/>
          </cell>
          <cell r="AR393" t="str">
            <v>中田</v>
          </cell>
          <cell r="AS393" t="str">
            <v/>
          </cell>
          <cell r="AT393">
            <v>41207</v>
          </cell>
          <cell r="AU393">
            <v>41192</v>
          </cell>
          <cell r="AV393" t="str">
            <v/>
          </cell>
          <cell r="AW393" t="str">
            <v/>
          </cell>
          <cell r="AX393" t="str">
            <v/>
          </cell>
          <cell r="AY393" t="str">
            <v>和歌山県</v>
          </cell>
          <cell r="AZ393" t="str">
            <v>海草郡紀美野町</v>
          </cell>
          <cell r="BA393" t="str">
            <v>動木1452</v>
          </cell>
          <cell r="BC393" t="str">
            <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和歌山県海草郡紀美野町動木1452</v>
          </cell>
          <cell r="ET393" t="str">
            <v/>
          </cell>
          <cell r="EU393" t="str">
            <v/>
          </cell>
          <cell r="EV393" t="str">
            <v/>
          </cell>
          <cell r="EW393" t="str">
            <v/>
          </cell>
          <cell r="EX393" t="str">
            <v/>
          </cell>
          <cell r="EY393" t="str">
            <v>和歌山県海草郡紀美野町動木1452</v>
          </cell>
          <cell r="EZ393" t="str">
            <v>なし</v>
          </cell>
        </row>
        <row r="394">
          <cell r="A394" t="str">
            <v>A11720</v>
          </cell>
          <cell r="B394" t="str">
            <v>A1172</v>
          </cell>
          <cell r="C394">
            <v>0</v>
          </cell>
          <cell r="D394" t="str">
            <v>A</v>
          </cell>
          <cell r="E394" t="str">
            <v>二次</v>
          </cell>
          <cell r="F394" t="str">
            <v>日本特殊陶業(株)</v>
          </cell>
          <cell r="G394" t="str">
            <v>新材料・新工法を使用したセラミックパッケージ生産設備導入</v>
          </cell>
          <cell r="H394" t="str">
            <v>1.電子電機の中核部品又はその材料</v>
          </cell>
          <cell r="I394" t="str">
            <v>その他の電子機器の中核部品・材料</v>
          </cell>
          <cell r="J394" t="str">
            <v>大企業</v>
          </cell>
          <cell r="K394" t="str">
            <v>梶野</v>
          </cell>
          <cell r="L394" t="str">
            <v>秋葉</v>
          </cell>
          <cell r="M394" t="str">
            <v>ナノ室</v>
          </cell>
          <cell r="N394" t="str">
            <v>関東</v>
          </cell>
          <cell r="O394" t="str">
            <v>日本特殊陶業(株)</v>
          </cell>
          <cell r="P394" t="str">
            <v>情報通信関連事業本部</v>
          </cell>
          <cell r="Q394" t="str">
            <v>企画部次長　</v>
          </cell>
          <cell r="R394" t="str">
            <v>大島　年治</v>
          </cell>
          <cell r="S394" t="str">
            <v>0568-66-4115</v>
          </cell>
          <cell r="T394" t="str">
            <v>t-ohshima@mg.ngkntk.co.jp</v>
          </cell>
          <cell r="U394">
            <v>4858510</v>
          </cell>
          <cell r="V394" t="str">
            <v>愛知県小牧市大字岩崎2808</v>
          </cell>
          <cell r="W394" t="str">
            <v>代表取締役 社長</v>
          </cell>
          <cell r="X394" t="str">
            <v>尾堂　真一</v>
          </cell>
          <cell r="Y394" t="str">
            <v>交付決定日以降</v>
          </cell>
          <cell r="Z394">
            <v>41639</v>
          </cell>
          <cell r="AA394" t="str">
            <v/>
          </cell>
          <cell r="AC394">
            <v>1715500000</v>
          </cell>
          <cell r="AD394">
            <v>0.16666666666666666</v>
          </cell>
          <cell r="AE394">
            <v>285916666</v>
          </cell>
          <cell r="AF394" t="str">
            <v>交付決定日</v>
          </cell>
          <cell r="AG394">
            <v>41639</v>
          </cell>
          <cell r="AH394" t="str">
            <v/>
          </cell>
          <cell r="AI394">
            <v>3159500000</v>
          </cell>
          <cell r="AJ394">
            <v>1703500000</v>
          </cell>
          <cell r="AK394">
            <v>0.16666666666666666</v>
          </cell>
          <cell r="AL394">
            <v>283916666</v>
          </cell>
          <cell r="AM394">
            <v>41180</v>
          </cell>
          <cell r="AN394">
            <v>41180</v>
          </cell>
          <cell r="AO394">
            <v>41180</v>
          </cell>
          <cell r="AP394" t="str">
            <v>要</v>
          </cell>
          <cell r="AQ394"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4" t="str">
            <v>梶野</v>
          </cell>
          <cell r="AS394" t="str">
            <v/>
          </cell>
          <cell r="AT394">
            <v>41200</v>
          </cell>
          <cell r="AU394">
            <v>41187</v>
          </cell>
          <cell r="AV394">
            <v>41204</v>
          </cell>
          <cell r="AW394" t="str">
            <v/>
          </cell>
          <cell r="AX394" t="str">
            <v/>
          </cell>
          <cell r="AY394" t="str">
            <v>長野県</v>
          </cell>
          <cell r="AZ394" t="str">
            <v>上伊那郡飯島町</v>
          </cell>
          <cell r="BA394" t="str">
            <v>七久保1115</v>
          </cell>
          <cell r="BC394" t="str">
            <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t="str">
            <v/>
          </cell>
          <cell r="DW394" t="str">
            <v/>
          </cell>
          <cell r="DX394" t="str">
            <v/>
          </cell>
          <cell r="DY394" t="str">
            <v/>
          </cell>
          <cell r="DZ394" t="str">
            <v/>
          </cell>
          <cell r="EA394" t="str">
            <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長野県上伊那郡飯島町七久保1115</v>
          </cell>
          <cell r="ET394" t="str">
            <v/>
          </cell>
          <cell r="EU394" t="str">
            <v/>
          </cell>
          <cell r="EV394" t="str">
            <v/>
          </cell>
          <cell r="EW394" t="str">
            <v/>
          </cell>
          <cell r="EX394" t="str">
            <v/>
          </cell>
          <cell r="EY394" t="str">
            <v>長野県上伊那郡飯島町七久保1115</v>
          </cell>
          <cell r="EZ394" t="str">
            <v>なし</v>
          </cell>
        </row>
        <row r="395">
          <cell r="A395" t="str">
            <v>A11721</v>
          </cell>
          <cell r="B395" t="str">
            <v>A1172</v>
          </cell>
          <cell r="C395">
            <v>1</v>
          </cell>
          <cell r="D395" t="str">
            <v>A</v>
          </cell>
          <cell r="E395" t="str">
            <v>二次</v>
          </cell>
          <cell r="F395" t="str">
            <v>ＮＴＫセラミック(株)</v>
          </cell>
          <cell r="G395" t="str">
            <v>新材料・新工法を使用したセラミックパッケージ生産設備導入</v>
          </cell>
          <cell r="H395" t="str">
            <v>1.電子電機の中核部品又はその材料</v>
          </cell>
          <cell r="I395" t="str">
            <v>その他の電子機器の中核部品・材料</v>
          </cell>
          <cell r="J395" t="str">
            <v>大企業</v>
          </cell>
          <cell r="K395" t="str">
            <v>梶野</v>
          </cell>
          <cell r="L395" t="str">
            <v>秋葉</v>
          </cell>
          <cell r="M395" t="str">
            <v>ナノ室</v>
          </cell>
          <cell r="N395" t="str">
            <v>関東</v>
          </cell>
          <cell r="O395" t="str">
            <v>ＮＴＫセラミック(株)</v>
          </cell>
          <cell r="P395" t="str">
            <v/>
          </cell>
          <cell r="Q395" t="str">
            <v>飯島工場　工場長</v>
          </cell>
          <cell r="R395" t="str">
            <v>横前　吉彦</v>
          </cell>
          <cell r="S395" t="str">
            <v>0265-86-5593</v>
          </cell>
          <cell r="T395" t="str">
            <v>y-yokomae-nic@mg.ngkntk.co.jp</v>
          </cell>
          <cell r="U395" t="str">
            <v/>
          </cell>
          <cell r="V395" t="str">
            <v/>
          </cell>
          <cell r="W395" t="str">
            <v>代表取締役 社長</v>
          </cell>
          <cell r="X395" t="str">
            <v>水野　文夫</v>
          </cell>
          <cell r="Y395" t="str">
            <v>交付決定日以降</v>
          </cell>
          <cell r="Z395">
            <v>41639</v>
          </cell>
          <cell r="AA395" t="str">
            <v/>
          </cell>
          <cell r="AC395">
            <v>1715500000</v>
          </cell>
          <cell r="AD395">
            <v>0.16666666666666666</v>
          </cell>
          <cell r="AE395">
            <v>285916666</v>
          </cell>
          <cell r="AF395" t="str">
            <v>交付決定日</v>
          </cell>
          <cell r="AG395">
            <v>41639</v>
          </cell>
          <cell r="AH395" t="str">
            <v/>
          </cell>
          <cell r="AI395">
            <v>3159500000</v>
          </cell>
          <cell r="AJ395">
            <v>1703500000</v>
          </cell>
          <cell r="AK395">
            <v>0.16666666666666666</v>
          </cell>
          <cell r="AL395">
            <v>283916666</v>
          </cell>
          <cell r="AM395">
            <v>41180</v>
          </cell>
          <cell r="AN395">
            <v>41180</v>
          </cell>
          <cell r="AO395">
            <v>41180</v>
          </cell>
          <cell r="AP395" t="str">
            <v>要</v>
          </cell>
          <cell r="AQ395"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5" t="str">
            <v>梶野</v>
          </cell>
          <cell r="AS395" t="str">
            <v/>
          </cell>
          <cell r="AT395">
            <v>41200</v>
          </cell>
          <cell r="AU395">
            <v>41187</v>
          </cell>
          <cell r="AV395">
            <v>41204</v>
          </cell>
          <cell r="AW395" t="str">
            <v/>
          </cell>
          <cell r="AX395" t="str">
            <v/>
          </cell>
          <cell r="AY395" t="str">
            <v>長野県</v>
          </cell>
          <cell r="AZ395" t="str">
            <v>上伊那郡飯島町</v>
          </cell>
          <cell r="BA395" t="str">
            <v>七久保1115</v>
          </cell>
          <cell r="BC395" t="str">
            <v/>
          </cell>
          <cell r="BQ395" t="str">
            <v/>
          </cell>
          <cell r="BR395" t="str">
            <v/>
          </cell>
          <cell r="BS395" t="str">
            <v/>
          </cell>
          <cell r="BT395" t="str">
            <v/>
          </cell>
          <cell r="BU395" t="str">
            <v/>
          </cell>
          <cell r="BV395" t="str">
            <v/>
          </cell>
          <cell r="BW395" t="str">
            <v/>
          </cell>
          <cell r="BX395" t="str">
            <v/>
          </cell>
          <cell r="BY395" t="str">
            <v/>
          </cell>
          <cell r="BZ395" t="str">
            <v/>
          </cell>
          <cell r="CA395" t="str">
            <v/>
          </cell>
          <cell r="CB395" t="str">
            <v/>
          </cell>
          <cell r="CC395" t="str">
            <v/>
          </cell>
          <cell r="CD395" t="str">
            <v/>
          </cell>
          <cell r="CE395" t="str">
            <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t="str">
            <v/>
          </cell>
          <cell r="CV395" t="str">
            <v/>
          </cell>
          <cell r="CW395" t="str">
            <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長野県上伊那郡飯島町七久保1115</v>
          </cell>
          <cell r="ET395" t="str">
            <v/>
          </cell>
          <cell r="EU395" t="str">
            <v/>
          </cell>
          <cell r="EV395" t="str">
            <v/>
          </cell>
          <cell r="EW395" t="str">
            <v/>
          </cell>
          <cell r="EX395" t="str">
            <v/>
          </cell>
          <cell r="EY395" t="str">
            <v>長野県上伊那郡飯島町七久保1115</v>
          </cell>
          <cell r="EZ395" t="str">
            <v>なし</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1.電子電機の中核部品又はその材料</v>
          </cell>
          <cell r="I396" t="str">
            <v>その他の電子機器の中核部品・材料</v>
          </cell>
          <cell r="J396" t="str">
            <v>大企業</v>
          </cell>
          <cell r="K396" t="str">
            <v>梶野</v>
          </cell>
          <cell r="L396" t="str">
            <v>秋葉</v>
          </cell>
          <cell r="M396" t="str">
            <v>医福室</v>
          </cell>
          <cell r="N396" t="str">
            <v>関東</v>
          </cell>
          <cell r="O396" t="str">
            <v>浜松ホトニクス株式会社</v>
          </cell>
          <cell r="P396" t="str">
            <v/>
          </cell>
          <cell r="Q396" t="str">
            <v>固体事業部固体ＭＥＭＳ部　部長代理</v>
          </cell>
          <cell r="R396" t="str">
            <v>瀧本　貞治</v>
          </cell>
          <cell r="S396" t="str">
            <v>053-434-3311</v>
          </cell>
          <cell r="T396" t="str">
            <v>takimoto@ssd.hpk.co.jp</v>
          </cell>
          <cell r="U396">
            <v>4358558</v>
          </cell>
          <cell r="V396" t="str">
            <v>静岡県浜松市東区市野町1126番地の1</v>
          </cell>
          <cell r="W396" t="str">
            <v>代表取締役社長</v>
          </cell>
          <cell r="X396" t="str">
            <v>晝馬　明</v>
          </cell>
          <cell r="Y396" t="str">
            <v>交付決定日以降</v>
          </cell>
          <cell r="Z396">
            <v>42094</v>
          </cell>
          <cell r="AA396" t="str">
            <v>○</v>
          </cell>
          <cell r="AC396">
            <v>3690000000</v>
          </cell>
          <cell r="AD396">
            <v>0.16666666666666666</v>
          </cell>
          <cell r="AE396">
            <v>615000000</v>
          </cell>
          <cell r="AF396" t="str">
            <v/>
          </cell>
          <cell r="AG396" t="str">
            <v/>
          </cell>
          <cell r="AH396" t="str">
            <v/>
          </cell>
          <cell r="AI396" t="str">
            <v/>
          </cell>
          <cell r="AJ396" t="str">
            <v/>
          </cell>
          <cell r="AK396">
            <v>0.16666666666666666</v>
          </cell>
          <cell r="AL396" t="str">
            <v/>
          </cell>
          <cell r="AM396" t="str">
            <v/>
          </cell>
          <cell r="AN396">
            <v>41172</v>
          </cell>
          <cell r="AO396" t="str">
            <v/>
          </cell>
          <cell r="AP396" t="str">
            <v/>
          </cell>
          <cell r="AQ396" t="str">
            <v>事業延長H27.3。スケジュール変更届け提出依頼中。
書類は問題なし。METI確認を持って正式受理へ。</v>
          </cell>
          <cell r="AR396" t="str">
            <v>梶野</v>
          </cell>
          <cell r="AS396" t="str">
            <v>秋葉</v>
          </cell>
          <cell r="AT396" t="str">
            <v/>
          </cell>
          <cell r="AU396" t="str">
            <v/>
          </cell>
          <cell r="AV396" t="str">
            <v/>
          </cell>
          <cell r="AW396" t="str">
            <v/>
          </cell>
          <cell r="AX396" t="str">
            <v/>
          </cell>
          <cell r="AY396" t="str">
            <v>静岡県</v>
          </cell>
          <cell r="AZ396" t="str">
            <v>浜松市</v>
          </cell>
          <cell r="BA396" t="str">
            <v>東区市野町1126番地の1</v>
          </cell>
          <cell r="BC396" t="str">
            <v/>
          </cell>
          <cell r="BQ396" t="str">
            <v/>
          </cell>
          <cell r="BR396" t="str">
            <v/>
          </cell>
          <cell r="BS396" t="str">
            <v/>
          </cell>
          <cell r="BT396" t="str">
            <v/>
          </cell>
          <cell r="BU396" t="str">
            <v/>
          </cell>
          <cell r="BV396" t="str">
            <v/>
          </cell>
          <cell r="BW396" t="str">
            <v/>
          </cell>
          <cell r="BX396" t="str">
            <v/>
          </cell>
          <cell r="BY396" t="str">
            <v/>
          </cell>
          <cell r="BZ396" t="str">
            <v/>
          </cell>
          <cell r="CA396" t="str">
            <v/>
          </cell>
          <cell r="CB396" t="str">
            <v/>
          </cell>
          <cell r="CC396" t="str">
            <v/>
          </cell>
          <cell r="CD396" t="str">
            <v/>
          </cell>
          <cell r="CE396" t="str">
            <v/>
          </cell>
          <cell r="CF396" t="str">
            <v/>
          </cell>
          <cell r="CG396" t="str">
            <v/>
          </cell>
          <cell r="CH396" t="str">
            <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静岡県浜松市東区市野町1126番地の1</v>
          </cell>
          <cell r="ET396" t="str">
            <v/>
          </cell>
          <cell r="EU396" t="str">
            <v/>
          </cell>
          <cell r="EV396" t="str">
            <v/>
          </cell>
          <cell r="EW396" t="str">
            <v/>
          </cell>
          <cell r="EX396" t="str">
            <v/>
          </cell>
          <cell r="EY396" t="str">
            <v>静岡県浜松市東区市野町1126番地の1</v>
          </cell>
          <cell r="EZ396" t="str">
            <v>なし</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2.自動車の中核部品又はその材料</v>
          </cell>
          <cell r="I397" t="str">
            <v>エンジン又はその部品・材料</v>
          </cell>
          <cell r="J397" t="str">
            <v>大企業</v>
          </cell>
          <cell r="K397" t="str">
            <v>中田</v>
          </cell>
          <cell r="L397" t="str">
            <v>梶野</v>
          </cell>
          <cell r="M397" t="str">
            <v>ナノ室</v>
          </cell>
          <cell r="N397" t="str">
            <v>中部</v>
          </cell>
          <cell r="O397" t="str">
            <v>日本特殊陶業㈱</v>
          </cell>
          <cell r="P397" t="str">
            <v/>
          </cell>
          <cell r="Q397" t="str">
            <v>プラグ事業部国内再構築準備室部長　兼㈱東濃セラミック社長</v>
          </cell>
          <cell r="R397" t="str">
            <v>田中　穣</v>
          </cell>
          <cell r="S397" t="str">
            <v>052-872-5966</v>
          </cell>
          <cell r="T397" t="str">
            <v>yut-tanaka@mg.ngkntk.co.jp</v>
          </cell>
          <cell r="U397">
            <v>4670872</v>
          </cell>
          <cell r="V397" t="str">
            <v>愛知県名古屋市瑞穂区高辻町14-18</v>
          </cell>
          <cell r="W397" t="str">
            <v>代表取締役</v>
          </cell>
          <cell r="X397" t="str">
            <v>尾堂　真一</v>
          </cell>
          <cell r="Y397">
            <v>41106</v>
          </cell>
          <cell r="Z397">
            <v>42094</v>
          </cell>
          <cell r="AA397" t="str">
            <v>○</v>
          </cell>
          <cell r="AC397">
            <v>3884200000</v>
          </cell>
          <cell r="AD397">
            <v>0.16666666666666666</v>
          </cell>
          <cell r="AE397">
            <v>647366666</v>
          </cell>
          <cell r="AF397" t="str">
            <v/>
          </cell>
          <cell r="AG397" t="str">
            <v/>
          </cell>
          <cell r="AH397" t="str">
            <v/>
          </cell>
          <cell r="AI397" t="str">
            <v/>
          </cell>
          <cell r="AJ397" t="str">
            <v/>
          </cell>
          <cell r="AK397">
            <v>0.16666666666666666</v>
          </cell>
          <cell r="AL397" t="str">
            <v/>
          </cell>
          <cell r="AM397" t="str">
            <v/>
          </cell>
          <cell r="AN397">
            <v>41179</v>
          </cell>
          <cell r="AO397" t="str">
            <v/>
          </cell>
          <cell r="AP397" t="str">
            <v/>
          </cell>
          <cell r="AQ397" t="str">
            <v/>
          </cell>
          <cell r="AR397" t="str">
            <v>中田</v>
          </cell>
          <cell r="AS397" t="str">
            <v>梶野</v>
          </cell>
          <cell r="AT397" t="str">
            <v/>
          </cell>
          <cell r="AU397" t="str">
            <v/>
          </cell>
          <cell r="AV397" t="str">
            <v/>
          </cell>
          <cell r="AW397" t="str">
            <v/>
          </cell>
          <cell r="AX397" t="str">
            <v/>
          </cell>
          <cell r="AY397" t="str">
            <v>岐阜県</v>
          </cell>
          <cell r="AZ397" t="str">
            <v>可児市</v>
          </cell>
          <cell r="BA397" t="str">
            <v>二野工業団地内建設予定</v>
          </cell>
          <cell r="BC397" t="str">
            <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岐阜県可児市二野工業団地内建設予定</v>
          </cell>
          <cell r="ET397" t="str">
            <v/>
          </cell>
          <cell r="EU397" t="str">
            <v/>
          </cell>
          <cell r="EV397" t="str">
            <v/>
          </cell>
          <cell r="EW397" t="str">
            <v/>
          </cell>
          <cell r="EX397" t="str">
            <v/>
          </cell>
          <cell r="EY397" t="str">
            <v>岐阜県可児市二野工業団地内建設予定</v>
          </cell>
          <cell r="EZ397" t="str">
            <v>なし</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2.自動車の中核部品又はその材料</v>
          </cell>
          <cell r="I398" t="str">
            <v>エンジン又はその部品・材料</v>
          </cell>
          <cell r="J398" t="str">
            <v>大企業</v>
          </cell>
          <cell r="K398" t="str">
            <v>中田</v>
          </cell>
          <cell r="L398" t="str">
            <v>梶野</v>
          </cell>
          <cell r="M398" t="str">
            <v>ナノ室</v>
          </cell>
          <cell r="N398" t="str">
            <v>中部</v>
          </cell>
          <cell r="O398" t="str">
            <v>㈱東濃セラミック</v>
          </cell>
          <cell r="P398" t="str">
            <v/>
          </cell>
          <cell r="Q398" t="str">
            <v/>
          </cell>
          <cell r="R398" t="str">
            <v/>
          </cell>
          <cell r="S398" t="str">
            <v>0574-63-1031</v>
          </cell>
          <cell r="T398" t="str">
            <v/>
          </cell>
          <cell r="U398" t="str">
            <v/>
          </cell>
          <cell r="V398" t="str">
            <v/>
          </cell>
          <cell r="W398" t="str">
            <v>代表取締役</v>
          </cell>
          <cell r="X398" t="str">
            <v>田中　穣</v>
          </cell>
          <cell r="Y398">
            <v>41106</v>
          </cell>
          <cell r="Z398">
            <v>42094</v>
          </cell>
          <cell r="AA398" t="str">
            <v>○</v>
          </cell>
          <cell r="AC398">
            <v>3884200000</v>
          </cell>
          <cell r="AD398">
            <v>0.16666666666666666</v>
          </cell>
          <cell r="AE398">
            <v>647366666</v>
          </cell>
          <cell r="AF398" t="str">
            <v/>
          </cell>
          <cell r="AG398" t="str">
            <v/>
          </cell>
          <cell r="AH398" t="str">
            <v/>
          </cell>
          <cell r="AI398" t="str">
            <v/>
          </cell>
          <cell r="AJ398" t="str">
            <v/>
          </cell>
          <cell r="AK398">
            <v>0.16666666666666666</v>
          </cell>
          <cell r="AL398" t="str">
            <v/>
          </cell>
          <cell r="AM398" t="str">
            <v/>
          </cell>
          <cell r="AN398">
            <v>41179</v>
          </cell>
          <cell r="AO398" t="str">
            <v/>
          </cell>
          <cell r="AP398" t="str">
            <v/>
          </cell>
          <cell r="AQ398" t="str">
            <v/>
          </cell>
          <cell r="AR398" t="str">
            <v>中田</v>
          </cell>
          <cell r="AS398" t="str">
            <v>梶野</v>
          </cell>
          <cell r="AT398" t="str">
            <v/>
          </cell>
          <cell r="AU398" t="str">
            <v/>
          </cell>
          <cell r="AV398" t="str">
            <v/>
          </cell>
          <cell r="AW398" t="str">
            <v/>
          </cell>
          <cell r="AX398" t="str">
            <v/>
          </cell>
          <cell r="AY398" t="str">
            <v>岐阜県</v>
          </cell>
          <cell r="AZ398" t="str">
            <v>可児市</v>
          </cell>
          <cell r="BA398" t="str">
            <v>二野工業団地内建設予定</v>
          </cell>
          <cell r="BC398" t="str">
            <v/>
          </cell>
          <cell r="BQ398" t="str">
            <v/>
          </cell>
          <cell r="BR398" t="str">
            <v/>
          </cell>
          <cell r="BS398" t="str">
            <v/>
          </cell>
          <cell r="BT398" t="str">
            <v/>
          </cell>
          <cell r="BU398" t="str">
            <v/>
          </cell>
          <cell r="BV398" t="str">
            <v/>
          </cell>
          <cell r="BW398" t="str">
            <v/>
          </cell>
          <cell r="BX398" t="str">
            <v/>
          </cell>
          <cell r="BY398" t="str">
            <v/>
          </cell>
          <cell r="BZ398" t="str">
            <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岐阜県可児市二野工業団地内建設予定</v>
          </cell>
          <cell r="ET398" t="str">
            <v/>
          </cell>
          <cell r="EU398" t="str">
            <v/>
          </cell>
          <cell r="EV398" t="str">
            <v/>
          </cell>
          <cell r="EW398" t="str">
            <v/>
          </cell>
          <cell r="EX398" t="str">
            <v/>
          </cell>
          <cell r="EY398" t="str">
            <v>岐阜県可児市二野工業団地内建設予定</v>
          </cell>
          <cell r="EZ398" t="str">
            <v>なし</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1.電子電機の中核部品又はその材料</v>
          </cell>
          <cell r="I399" t="str">
            <v>半導体又はその材料</v>
          </cell>
          <cell r="J399" t="str">
            <v>大企業</v>
          </cell>
          <cell r="K399" t="str">
            <v>梶野</v>
          </cell>
          <cell r="L399" t="str">
            <v>秋葉</v>
          </cell>
          <cell r="M399" t="str">
            <v>ナノ室</v>
          </cell>
          <cell r="N399" t="str">
            <v>中部</v>
          </cell>
          <cell r="O399" t="str">
            <v>日本特殊陶業株式会社</v>
          </cell>
          <cell r="P399" t="str">
            <v>応用ｾﾗﾐｯｸ事業部</v>
          </cell>
          <cell r="Q399" t="str">
            <v>部長</v>
          </cell>
          <cell r="R399" t="str">
            <v>原　隆彦</v>
          </cell>
          <cell r="S399" t="str">
            <v>0568-76-1250</v>
          </cell>
          <cell r="T399" t="str">
            <v>t-hara@mg.ngkntk.co.jp</v>
          </cell>
          <cell r="U399">
            <v>4858510</v>
          </cell>
          <cell r="V399" t="str">
            <v>愛知県小牧市大字岩崎2808</v>
          </cell>
          <cell r="W399" t="str">
            <v>代表取締役社長</v>
          </cell>
          <cell r="X399" t="str">
            <v>尾堂　真一</v>
          </cell>
          <cell r="Y399" t="str">
            <v>交付決定日以降</v>
          </cell>
          <cell r="Z399">
            <v>41639</v>
          </cell>
          <cell r="AA399" t="str">
            <v/>
          </cell>
          <cell r="AC399">
            <v>333700000</v>
          </cell>
          <cell r="AD399">
            <v>0.25</v>
          </cell>
          <cell r="AE399">
            <v>83425000</v>
          </cell>
          <cell r="AF399">
            <v>41180</v>
          </cell>
          <cell r="AG399">
            <v>41729</v>
          </cell>
          <cell r="AH399" t="str">
            <v/>
          </cell>
          <cell r="AI399">
            <v>1147500000</v>
          </cell>
          <cell r="AJ399">
            <v>333700000</v>
          </cell>
          <cell r="AK399">
            <v>0.25</v>
          </cell>
          <cell r="AL399">
            <v>83425000</v>
          </cell>
          <cell r="AM399">
            <v>41176</v>
          </cell>
          <cell r="AN399" t="str">
            <v/>
          </cell>
          <cell r="AO399" t="str">
            <v/>
          </cell>
          <cell r="AP399" t="str">
            <v>要</v>
          </cell>
          <cell r="AQ399" t="str">
            <v/>
          </cell>
          <cell r="AR399" t="str">
            <v>梶野</v>
          </cell>
          <cell r="AS399" t="str">
            <v>秋葉</v>
          </cell>
          <cell r="AT399">
            <v>41200</v>
          </cell>
          <cell r="AU399">
            <v>41180</v>
          </cell>
          <cell r="AV399">
            <v>41204</v>
          </cell>
          <cell r="AW399" t="str">
            <v/>
          </cell>
          <cell r="AX399" t="str">
            <v/>
          </cell>
          <cell r="AY399" t="str">
            <v>愛知県</v>
          </cell>
          <cell r="AZ399" t="str">
            <v>小牧市</v>
          </cell>
          <cell r="BA399" t="str">
            <v>大字岩崎2808</v>
          </cell>
          <cell r="BC399" t="str">
            <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愛知県小牧市大字岩崎2808</v>
          </cell>
          <cell r="ET399" t="str">
            <v/>
          </cell>
          <cell r="EU399" t="str">
            <v/>
          </cell>
          <cell r="EV399" t="str">
            <v/>
          </cell>
          <cell r="EW399" t="str">
            <v/>
          </cell>
          <cell r="EX399" t="str">
            <v/>
          </cell>
          <cell r="EY399" t="str">
            <v>愛知県小牧市大字岩崎2808</v>
          </cell>
          <cell r="EZ399" t="str">
            <v>なし</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3.航空・宇宙産業の中核部品又はその材料</v>
          </cell>
          <cell r="I400" t="str">
            <v>翼その他の中核部品・材料</v>
          </cell>
          <cell r="J400" t="str">
            <v>中小企業</v>
          </cell>
          <cell r="K400" t="str">
            <v>宮田</v>
          </cell>
          <cell r="L400" t="str">
            <v>中間</v>
          </cell>
          <cell r="M400" t="str">
            <v>武器課</v>
          </cell>
          <cell r="N400" t="str">
            <v>関東</v>
          </cell>
          <cell r="O400" t="str">
            <v>アイティーオー株式会社</v>
          </cell>
          <cell r="P400" t="str">
            <v/>
          </cell>
          <cell r="Q400" t="str">
            <v>代表取締役　</v>
          </cell>
          <cell r="R400" t="str">
            <v>伊藤裕章</v>
          </cell>
          <cell r="S400" t="str">
            <v>053-584-3535</v>
          </cell>
          <cell r="T400" t="str">
            <v>h-ito@itocom.jp</v>
          </cell>
          <cell r="U400">
            <v>4340046</v>
          </cell>
          <cell r="V400" t="str">
            <v>静岡県浜松市浜北区染地台6丁目4-1</v>
          </cell>
          <cell r="W400" t="str">
            <v>代表取締役社長</v>
          </cell>
          <cell r="X400" t="str">
            <v>伊藤　裕章</v>
          </cell>
          <cell r="Y400">
            <v>41110</v>
          </cell>
          <cell r="Z400">
            <v>41244</v>
          </cell>
          <cell r="AA400" t="str">
            <v/>
          </cell>
          <cell r="AC400">
            <v>211000000</v>
          </cell>
          <cell r="AD400">
            <v>0.4</v>
          </cell>
          <cell r="AE400">
            <v>84400000</v>
          </cell>
          <cell r="AF400" t="str">
            <v/>
          </cell>
          <cell r="AG400" t="str">
            <v/>
          </cell>
          <cell r="AH400" t="str">
            <v/>
          </cell>
          <cell r="AI400" t="str">
            <v/>
          </cell>
          <cell r="AJ400" t="str">
            <v/>
          </cell>
          <cell r="AK400">
            <v>0.4</v>
          </cell>
          <cell r="AL400" t="str">
            <v/>
          </cell>
          <cell r="AM400" t="str">
            <v/>
          </cell>
          <cell r="AN400">
            <v>41200</v>
          </cell>
          <cell r="AO400" t="str">
            <v/>
          </cell>
          <cell r="AP400" t="str">
            <v/>
          </cell>
          <cell r="AQ400" t="str">
            <v/>
          </cell>
          <cell r="AR400" t="str">
            <v/>
          </cell>
          <cell r="AS400" t="str">
            <v/>
          </cell>
          <cell r="AT400" t="str">
            <v/>
          </cell>
          <cell r="AU400">
            <v>41204</v>
          </cell>
          <cell r="AV400" t="str">
            <v/>
          </cell>
          <cell r="AW400" t="str">
            <v/>
          </cell>
          <cell r="AX400" t="str">
            <v/>
          </cell>
          <cell r="AY400" t="str">
            <v>静岡県</v>
          </cell>
          <cell r="AZ400" t="str">
            <v>浜松市</v>
          </cell>
          <cell r="BA400" t="str">
            <v>浜北区染地台6丁目4-1</v>
          </cell>
          <cell r="BC400" t="str">
            <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静岡県浜松市浜北区染地台6丁目4-1</v>
          </cell>
          <cell r="ET400" t="str">
            <v/>
          </cell>
          <cell r="EU400" t="str">
            <v/>
          </cell>
          <cell r="EV400" t="str">
            <v/>
          </cell>
          <cell r="EW400" t="str">
            <v/>
          </cell>
          <cell r="EX400" t="str">
            <v/>
          </cell>
          <cell r="EY400" t="str">
            <v>静岡県浜松市浜北区染地台6丁目4-1</v>
          </cell>
          <cell r="EZ400" t="str">
            <v>なし</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4.金属加工製品</v>
          </cell>
          <cell r="I401" t="str">
            <v>その他の金属製品</v>
          </cell>
          <cell r="J401" t="str">
            <v>大企業</v>
          </cell>
          <cell r="K401" t="str">
            <v>中田</v>
          </cell>
          <cell r="L401" t="str">
            <v>宮田</v>
          </cell>
          <cell r="M401" t="str">
            <v>非鉄課</v>
          </cell>
          <cell r="N401" t="str">
            <v>関東</v>
          </cell>
          <cell r="O401" t="str">
            <v>ＴＨＫ新潟株式会社</v>
          </cell>
          <cell r="P401" t="str">
            <v/>
          </cell>
          <cell r="Q401" t="str">
            <v>取締役総務部長</v>
          </cell>
          <cell r="R401" t="str">
            <v>高橋　成夫</v>
          </cell>
          <cell r="S401" t="str">
            <v>0250-68-3482</v>
          </cell>
          <cell r="T401" t="str">
            <v>info@niigata.thk.co.jp</v>
          </cell>
          <cell r="U401">
            <v>9592221</v>
          </cell>
          <cell r="V401" t="str">
            <v>新潟県阿賀野市保田字中山5836</v>
          </cell>
          <cell r="W401" t="str">
            <v>代表取締役社長</v>
          </cell>
          <cell r="X401" t="str">
            <v>小林政雄</v>
          </cell>
          <cell r="Y401">
            <v>41122</v>
          </cell>
          <cell r="Z401">
            <v>42094</v>
          </cell>
          <cell r="AA401" t="str">
            <v>○</v>
          </cell>
          <cell r="AC401">
            <v>2600080000</v>
          </cell>
          <cell r="AD401">
            <v>0.33333333320513214</v>
          </cell>
          <cell r="AE401">
            <v>866693333</v>
          </cell>
          <cell r="AF401" t="str">
            <v/>
          </cell>
          <cell r="AG401" t="str">
            <v/>
          </cell>
          <cell r="AH401" t="str">
            <v/>
          </cell>
          <cell r="AI401" t="str">
            <v/>
          </cell>
          <cell r="AJ401" t="str">
            <v/>
          </cell>
          <cell r="AK401">
            <v>0.33333333320513214</v>
          </cell>
          <cell r="AL401" t="str">
            <v/>
          </cell>
          <cell r="AM401" t="str">
            <v/>
          </cell>
          <cell r="AN401">
            <v>41151</v>
          </cell>
          <cell r="AO401">
            <v>41179</v>
          </cell>
          <cell r="AP401" t="str">
            <v/>
          </cell>
          <cell r="AQ401" t="str">
            <v>事業完了：27年3月末としており、理由書が必要。
（7/31中田から依頼：10/1にも再度依頼）</v>
          </cell>
          <cell r="AR401" t="str">
            <v>中田</v>
          </cell>
          <cell r="AS401" t="str">
            <v>宮田</v>
          </cell>
          <cell r="AT401" t="str">
            <v/>
          </cell>
          <cell r="AU401">
            <v>41183</v>
          </cell>
          <cell r="AV401" t="str">
            <v/>
          </cell>
          <cell r="AW401" t="str">
            <v/>
          </cell>
          <cell r="AX401" t="str">
            <v/>
          </cell>
          <cell r="AY401" t="str">
            <v>新潟県</v>
          </cell>
          <cell r="AZ401" t="str">
            <v>阿賀野市</v>
          </cell>
          <cell r="BA401" t="str">
            <v>保田字中山5836</v>
          </cell>
          <cell r="BC401" t="str">
            <v/>
          </cell>
          <cell r="BQ401" t="str">
            <v/>
          </cell>
          <cell r="BR401" t="str">
            <v/>
          </cell>
          <cell r="BS401" t="str">
            <v/>
          </cell>
          <cell r="BT401" t="str">
            <v/>
          </cell>
          <cell r="BU401" t="str">
            <v/>
          </cell>
          <cell r="BV401" t="str">
            <v/>
          </cell>
          <cell r="BW401" t="str">
            <v/>
          </cell>
          <cell r="BX401" t="str">
            <v/>
          </cell>
          <cell r="BY401" t="str">
            <v/>
          </cell>
          <cell r="BZ401" t="str">
            <v/>
          </cell>
          <cell r="CA401" t="str">
            <v/>
          </cell>
          <cell r="CB401" t="str">
            <v/>
          </cell>
          <cell r="CC401" t="str">
            <v/>
          </cell>
          <cell r="CD401" t="str">
            <v/>
          </cell>
          <cell r="CE401" t="str">
            <v/>
          </cell>
          <cell r="CF401" t="str">
            <v/>
          </cell>
          <cell r="CG401" t="str">
            <v/>
          </cell>
          <cell r="CH401" t="str">
            <v/>
          </cell>
          <cell r="CI401" t="str">
            <v/>
          </cell>
          <cell r="CJ401" t="str">
            <v/>
          </cell>
          <cell r="CK401" t="str">
            <v/>
          </cell>
          <cell r="CL401" t="str">
            <v/>
          </cell>
          <cell r="CM401" t="str">
            <v/>
          </cell>
          <cell r="CN401" t="str">
            <v/>
          </cell>
          <cell r="CO401" t="str">
            <v/>
          </cell>
          <cell r="CP401" t="str">
            <v/>
          </cell>
          <cell r="CQ401" t="str">
            <v/>
          </cell>
          <cell r="CR401" t="str">
            <v/>
          </cell>
          <cell r="CS401" t="str">
            <v/>
          </cell>
          <cell r="CT401" t="str">
            <v/>
          </cell>
          <cell r="CU401" t="str">
            <v/>
          </cell>
          <cell r="CV401" t="str">
            <v/>
          </cell>
          <cell r="CW401" t="str">
            <v/>
          </cell>
          <cell r="CX401" t="str">
            <v/>
          </cell>
          <cell r="CY401" t="str">
            <v/>
          </cell>
          <cell r="CZ401" t="str">
            <v/>
          </cell>
          <cell r="DA401" t="str">
            <v/>
          </cell>
          <cell r="DB401" t="str">
            <v/>
          </cell>
          <cell r="DC401" t="str">
            <v/>
          </cell>
          <cell r="DD401" t="str">
            <v/>
          </cell>
          <cell r="DE401" t="str">
            <v/>
          </cell>
          <cell r="DF401" t="str">
            <v/>
          </cell>
          <cell r="DG401" t="str">
            <v/>
          </cell>
          <cell r="DH401" t="str">
            <v/>
          </cell>
          <cell r="DI401" t="str">
            <v/>
          </cell>
          <cell r="DJ401" t="str">
            <v/>
          </cell>
          <cell r="DK401" t="str">
            <v/>
          </cell>
          <cell r="DL401" t="str">
            <v/>
          </cell>
          <cell r="DM401" t="str">
            <v/>
          </cell>
          <cell r="DN401" t="str">
            <v/>
          </cell>
          <cell r="DO401" t="str">
            <v/>
          </cell>
          <cell r="DP401" t="str">
            <v/>
          </cell>
          <cell r="DQ401" t="str">
            <v/>
          </cell>
          <cell r="DR401" t="str">
            <v/>
          </cell>
          <cell r="DS401" t="str">
            <v/>
          </cell>
          <cell r="DT401" t="str">
            <v/>
          </cell>
          <cell r="DU401" t="str">
            <v/>
          </cell>
          <cell r="DV401" t="str">
            <v/>
          </cell>
          <cell r="DW401" t="str">
            <v/>
          </cell>
          <cell r="DX401" t="str">
            <v/>
          </cell>
          <cell r="DY401" t="str">
            <v/>
          </cell>
          <cell r="DZ401" t="str">
            <v/>
          </cell>
          <cell r="EA401" t="str">
            <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新潟県阿賀野市保田字中山5836</v>
          </cell>
          <cell r="ET401" t="str">
            <v/>
          </cell>
          <cell r="EU401" t="str">
            <v/>
          </cell>
          <cell r="EV401" t="str">
            <v/>
          </cell>
          <cell r="EW401" t="str">
            <v/>
          </cell>
          <cell r="EX401" t="str">
            <v/>
          </cell>
          <cell r="EY401" t="str">
            <v>新潟県阿賀野市保田字中山5836</v>
          </cell>
          <cell r="EZ401" t="str">
            <v>なし</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5.機能性化学品</v>
          </cell>
          <cell r="I402" t="str">
            <v>その他の機能性化学品</v>
          </cell>
          <cell r="J402" t="str">
            <v>中小企業</v>
          </cell>
          <cell r="K402" t="str">
            <v>高本</v>
          </cell>
          <cell r="L402" t="str">
            <v>中間</v>
          </cell>
          <cell r="M402" t="str">
            <v>化学課</v>
          </cell>
          <cell r="N402" t="str">
            <v>関東</v>
          </cell>
          <cell r="O402" t="str">
            <v>太洋化学工業株式会社</v>
          </cell>
          <cell r="P402" t="str">
            <v/>
          </cell>
          <cell r="Q402" t="str">
            <v>取締役管理本部長</v>
          </cell>
          <cell r="R402" t="str">
            <v>長瀬　光司</v>
          </cell>
          <cell r="S402" t="str">
            <v>03-3669-8472</v>
          </cell>
          <cell r="T402" t="str">
            <v>nagasekj@taiyo-chem.co.jp</v>
          </cell>
          <cell r="U402">
            <v>1030025</v>
          </cell>
          <cell r="V402" t="str">
            <v>東京都中央区日本橋茅場町1-13-15　新居ビル　</v>
          </cell>
          <cell r="W402" t="str">
            <v>代表取締役会長</v>
          </cell>
          <cell r="X402" t="str">
            <v>宮田　康之</v>
          </cell>
          <cell r="Y402">
            <v>41122</v>
          </cell>
          <cell r="Z402">
            <v>41729</v>
          </cell>
          <cell r="AA402" t="str">
            <v/>
          </cell>
          <cell r="AC402">
            <v>993000000</v>
          </cell>
          <cell r="AD402">
            <v>0.33333333333333331</v>
          </cell>
          <cell r="AE402">
            <v>331000000</v>
          </cell>
          <cell r="AF402" t="str">
            <v>交付決定日</v>
          </cell>
          <cell r="AG402">
            <v>41729</v>
          </cell>
          <cell r="AH402" t="str">
            <v/>
          </cell>
          <cell r="AI402">
            <v>993000000</v>
          </cell>
          <cell r="AJ402">
            <v>993000000</v>
          </cell>
          <cell r="AK402">
            <v>0.33333333333333331</v>
          </cell>
          <cell r="AL402">
            <v>331000000</v>
          </cell>
          <cell r="AM402">
            <v>41184</v>
          </cell>
          <cell r="AN402">
            <v>41171</v>
          </cell>
          <cell r="AO402" t="str">
            <v/>
          </cell>
          <cell r="AP402" t="str">
            <v>要</v>
          </cell>
          <cell r="AQ402" t="str">
            <v/>
          </cell>
          <cell r="AR402" t="str">
            <v/>
          </cell>
          <cell r="AS402" t="str">
            <v/>
          </cell>
          <cell r="AT402">
            <v>41200</v>
          </cell>
          <cell r="AU402">
            <v>41191</v>
          </cell>
          <cell r="AV402">
            <v>41204</v>
          </cell>
          <cell r="AW402" t="str">
            <v/>
          </cell>
          <cell r="AX402" t="str">
            <v/>
          </cell>
          <cell r="AY402" t="str">
            <v>長野県</v>
          </cell>
          <cell r="AZ402" t="str">
            <v>佐久市</v>
          </cell>
          <cell r="BA402" t="str">
            <v>離山南工業団地</v>
          </cell>
          <cell r="BC402" t="str">
            <v/>
          </cell>
          <cell r="BQ402" t="str">
            <v/>
          </cell>
          <cell r="BR402" t="str">
            <v/>
          </cell>
          <cell r="BS402" t="str">
            <v/>
          </cell>
          <cell r="BT402" t="str">
            <v/>
          </cell>
          <cell r="BU402" t="str">
            <v/>
          </cell>
          <cell r="BV402" t="str">
            <v/>
          </cell>
          <cell r="BW402" t="str">
            <v/>
          </cell>
          <cell r="BX402" t="str">
            <v/>
          </cell>
          <cell r="BY402" t="str">
            <v/>
          </cell>
          <cell r="BZ402" t="str">
            <v/>
          </cell>
          <cell r="CA402" t="str">
            <v/>
          </cell>
          <cell r="CB402" t="str">
            <v/>
          </cell>
          <cell r="CC402" t="str">
            <v/>
          </cell>
          <cell r="CD402" t="str">
            <v/>
          </cell>
          <cell r="CE402" t="str">
            <v/>
          </cell>
          <cell r="CF402" t="str">
            <v/>
          </cell>
          <cell r="CG402" t="str">
            <v/>
          </cell>
          <cell r="CH402" t="str">
            <v/>
          </cell>
          <cell r="CI402" t="str">
            <v/>
          </cell>
          <cell r="CJ402" t="str">
            <v/>
          </cell>
          <cell r="CK402" t="str">
            <v/>
          </cell>
          <cell r="CL402" t="str">
            <v/>
          </cell>
          <cell r="CM402" t="str">
            <v/>
          </cell>
          <cell r="CN402" t="str">
            <v/>
          </cell>
          <cell r="CO402" t="str">
            <v/>
          </cell>
          <cell r="CP402" t="str">
            <v/>
          </cell>
          <cell r="CQ402" t="str">
            <v/>
          </cell>
          <cell r="CR402" t="str">
            <v/>
          </cell>
          <cell r="CS402" t="str">
            <v/>
          </cell>
          <cell r="CT402" t="str">
            <v/>
          </cell>
          <cell r="CU402" t="str">
            <v/>
          </cell>
          <cell r="CV402" t="str">
            <v/>
          </cell>
          <cell r="CW402" t="str">
            <v/>
          </cell>
          <cell r="CX402" t="str">
            <v/>
          </cell>
          <cell r="CY402" t="str">
            <v/>
          </cell>
          <cell r="CZ402" t="str">
            <v/>
          </cell>
          <cell r="DA402" t="str">
            <v/>
          </cell>
          <cell r="DB402" t="str">
            <v/>
          </cell>
          <cell r="DC402" t="str">
            <v/>
          </cell>
          <cell r="DD402" t="str">
            <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長野県佐久市離山南工業団地</v>
          </cell>
          <cell r="ET402" t="str">
            <v/>
          </cell>
          <cell r="EU402" t="str">
            <v/>
          </cell>
          <cell r="EV402" t="str">
            <v/>
          </cell>
          <cell r="EW402" t="str">
            <v/>
          </cell>
          <cell r="EX402" t="str">
            <v/>
          </cell>
          <cell r="EY402" t="str">
            <v>長野県佐久市離山南工業団地</v>
          </cell>
          <cell r="EZ402" t="str">
            <v>なし</v>
          </cell>
        </row>
        <row r="403">
          <cell r="A403" t="str">
            <v>A11830</v>
          </cell>
          <cell r="B403" t="str">
            <v>A1183</v>
          </cell>
          <cell r="C403">
            <v>0</v>
          </cell>
          <cell r="D403" t="str">
            <v>A</v>
          </cell>
          <cell r="E403" t="str">
            <v>二次</v>
          </cell>
          <cell r="F403" t="str">
            <v>株式会社タイセイプラス</v>
          </cell>
          <cell r="G403" t="str">
            <v>九州工場増設</v>
          </cell>
          <cell r="H403" t="str">
            <v>2.自動車の中核部品又はその材料</v>
          </cell>
          <cell r="I403" t="str">
            <v>その他の部品・材料</v>
          </cell>
          <cell r="J403" t="str">
            <v>中小企業</v>
          </cell>
          <cell r="K403" t="str">
            <v>中田</v>
          </cell>
          <cell r="L403" t="str">
            <v>梶野</v>
          </cell>
          <cell r="M403" t="str">
            <v>素形材室</v>
          </cell>
          <cell r="N403" t="str">
            <v>九州</v>
          </cell>
          <cell r="O403" t="str">
            <v>株式会社タイセイプラス</v>
          </cell>
          <cell r="P403" t="str">
            <v/>
          </cell>
          <cell r="Q403" t="str">
            <v>取締役</v>
          </cell>
          <cell r="R403" t="str">
            <v>後藤　高志</v>
          </cell>
          <cell r="S403" t="str">
            <v>052-409-3333</v>
          </cell>
          <cell r="T403" t="str">
            <v>tpj564@taisei-plas.com</v>
          </cell>
          <cell r="U403">
            <v>4520918</v>
          </cell>
          <cell r="V403" t="str">
            <v>愛知県清須市桃栄4-146</v>
          </cell>
          <cell r="W403" t="str">
            <v>代表取締役</v>
          </cell>
          <cell r="X403" t="str">
            <v>後藤　登志雄</v>
          </cell>
          <cell r="Y403">
            <v>41275</v>
          </cell>
          <cell r="Z403">
            <v>41654</v>
          </cell>
          <cell r="AA403" t="str">
            <v/>
          </cell>
          <cell r="AC403">
            <v>26350000</v>
          </cell>
          <cell r="AD403">
            <v>0.33333333333333331</v>
          </cell>
          <cell r="AE403">
            <v>8783333</v>
          </cell>
          <cell r="AF403">
            <v>41275</v>
          </cell>
          <cell r="AG403">
            <v>41654</v>
          </cell>
          <cell r="AH403" t="str">
            <v/>
          </cell>
          <cell r="AI403">
            <v>75270000</v>
          </cell>
          <cell r="AJ403">
            <v>26120000</v>
          </cell>
          <cell r="AK403">
            <v>0.33333333333333331</v>
          </cell>
          <cell r="AL403">
            <v>8706666</v>
          </cell>
          <cell r="AM403">
            <v>41132</v>
          </cell>
          <cell r="AN403">
            <v>41134</v>
          </cell>
          <cell r="AO403">
            <v>41151</v>
          </cell>
          <cell r="AP403" t="str">
            <v>不要</v>
          </cell>
          <cell r="AQ403" t="str">
            <v>減額については、見積もり精査に起因するもの。
※申請書上、H23年度決算情報は「見込み」となっているが、応募時点からH23年度実績の資料添付あり。「実績」としていただくのが正しい。</v>
          </cell>
          <cell r="AR403" t="str">
            <v/>
          </cell>
          <cell r="AS403" t="str">
            <v/>
          </cell>
          <cell r="AT403">
            <v>41155</v>
          </cell>
          <cell r="AU403">
            <v>41156</v>
          </cell>
          <cell r="AV403">
            <v>41159</v>
          </cell>
          <cell r="AW403" t="str">
            <v/>
          </cell>
          <cell r="AX403" t="str">
            <v/>
          </cell>
          <cell r="AY403" t="str">
            <v>福岡県</v>
          </cell>
          <cell r="AZ403" t="str">
            <v>飯塚市</v>
          </cell>
          <cell r="BA403" t="str">
            <v>鯰田鯰田工業団地</v>
          </cell>
          <cell r="BC403" t="str">
            <v/>
          </cell>
          <cell r="BQ403" t="str">
            <v/>
          </cell>
          <cell r="BR403" t="str">
            <v/>
          </cell>
          <cell r="BS403" t="str">
            <v/>
          </cell>
          <cell r="BT403" t="str">
            <v/>
          </cell>
          <cell r="BU403" t="str">
            <v/>
          </cell>
          <cell r="BV403" t="str">
            <v/>
          </cell>
          <cell r="BW403" t="str">
            <v/>
          </cell>
          <cell r="BX403" t="str">
            <v/>
          </cell>
          <cell r="BY403" t="str">
            <v/>
          </cell>
          <cell r="BZ403" t="str">
            <v/>
          </cell>
          <cell r="CA403" t="str">
            <v/>
          </cell>
          <cell r="CB403" t="str">
            <v/>
          </cell>
          <cell r="CC403" t="str">
            <v/>
          </cell>
          <cell r="CD403" t="str">
            <v/>
          </cell>
          <cell r="CE403" t="str">
            <v/>
          </cell>
          <cell r="CF403" t="str">
            <v/>
          </cell>
          <cell r="CG403" t="str">
            <v/>
          </cell>
          <cell r="CH403" t="str">
            <v/>
          </cell>
          <cell r="CI403" t="str">
            <v/>
          </cell>
          <cell r="CJ403" t="str">
            <v/>
          </cell>
          <cell r="CK403" t="str">
            <v/>
          </cell>
          <cell r="CL403" t="str">
            <v/>
          </cell>
          <cell r="CM403" t="str">
            <v/>
          </cell>
          <cell r="CN403" t="str">
            <v/>
          </cell>
          <cell r="CO403" t="str">
            <v/>
          </cell>
          <cell r="CP403" t="str">
            <v/>
          </cell>
          <cell r="CQ403" t="str">
            <v/>
          </cell>
          <cell r="CR403" t="str">
            <v/>
          </cell>
          <cell r="CS403" t="str">
            <v/>
          </cell>
          <cell r="CT403" t="str">
            <v/>
          </cell>
          <cell r="CU403" t="str">
            <v/>
          </cell>
          <cell r="CV403" t="str">
            <v/>
          </cell>
          <cell r="CW403" t="str">
            <v/>
          </cell>
          <cell r="CX403" t="str">
            <v/>
          </cell>
          <cell r="CY403" t="str">
            <v/>
          </cell>
          <cell r="CZ403" t="str">
            <v/>
          </cell>
          <cell r="DA403" t="str">
            <v/>
          </cell>
          <cell r="DB403" t="str">
            <v/>
          </cell>
          <cell r="DC403" t="str">
            <v/>
          </cell>
          <cell r="DD403" t="str">
            <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福岡県飯塚市鯰田鯰田工業団地</v>
          </cell>
          <cell r="ET403" t="str">
            <v/>
          </cell>
          <cell r="EU403" t="str">
            <v/>
          </cell>
          <cell r="EV403" t="str">
            <v/>
          </cell>
          <cell r="EW403" t="str">
            <v/>
          </cell>
          <cell r="EX403" t="str">
            <v/>
          </cell>
          <cell r="EY403" t="str">
            <v>福岡県飯塚市鯰田鯰田工業団地</v>
          </cell>
          <cell r="EZ403" t="str">
            <v>なし</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6.その他</v>
          </cell>
          <cell r="I404" t="str">
            <v>その他</v>
          </cell>
          <cell r="J404" t="str">
            <v>中小企業</v>
          </cell>
          <cell r="K404" t="str">
            <v>高本</v>
          </cell>
          <cell r="L404" t="str">
            <v>中間</v>
          </cell>
          <cell r="M404" t="str">
            <v>化学課</v>
          </cell>
          <cell r="N404" t="str">
            <v>関東</v>
          </cell>
          <cell r="O404" t="str">
            <v>東洋樹脂株式会社</v>
          </cell>
          <cell r="P404" t="str">
            <v/>
          </cell>
          <cell r="Q404" t="str">
            <v>代表取締役</v>
          </cell>
          <cell r="R404" t="str">
            <v>風間　均</v>
          </cell>
          <cell r="S404" t="str">
            <v>0493-65-2226</v>
          </cell>
          <cell r="T404" t="str">
            <v>kazama@toyojushi.co.jp
toyo-om@toyojushi.co.jp</v>
          </cell>
          <cell r="U404">
            <v>3550342</v>
          </cell>
          <cell r="V404" t="str">
            <v>埼玉県比企郡ときがわ町　　玉川42</v>
          </cell>
          <cell r="W404" t="str">
            <v>代表取締役</v>
          </cell>
          <cell r="X404" t="str">
            <v>風間　均</v>
          </cell>
          <cell r="Y404">
            <v>41141</v>
          </cell>
          <cell r="Z404">
            <v>41871</v>
          </cell>
          <cell r="AA404" t="str">
            <v>○</v>
          </cell>
          <cell r="AC404">
            <v>21000000</v>
          </cell>
          <cell r="AD404">
            <v>0.33333333333333331</v>
          </cell>
          <cell r="AE404">
            <v>7000000</v>
          </cell>
          <cell r="AF404" t="str">
            <v>交付決定日</v>
          </cell>
          <cell r="AG404">
            <v>41271</v>
          </cell>
          <cell r="AH404" t="str">
            <v/>
          </cell>
          <cell r="AI404">
            <v>31000000</v>
          </cell>
          <cell r="AJ404">
            <v>21000000</v>
          </cell>
          <cell r="AK404">
            <v>0.33333333333333331</v>
          </cell>
          <cell r="AL404">
            <v>7000000</v>
          </cell>
          <cell r="AM404">
            <v>41158</v>
          </cell>
          <cell r="AN404">
            <v>41148</v>
          </cell>
          <cell r="AO404">
            <v>41166</v>
          </cell>
          <cell r="AP404" t="str">
            <v>不要</v>
          </cell>
          <cell r="AQ404" t="str">
            <v>・H24年6月期の決算実績については未確定のため、H20年度～22年度の決算実績に基づいて収益納付要不要を判断
⇒実績無し。収益納付不要。
・笠間社長から、設備数を増やすという連絡あり　8/29</v>
          </cell>
          <cell r="AR404" t="str">
            <v>高本</v>
          </cell>
          <cell r="AS404" t="str">
            <v>中間</v>
          </cell>
          <cell r="AT404">
            <v>41170</v>
          </cell>
          <cell r="AU404">
            <v>41171</v>
          </cell>
          <cell r="AV404">
            <v>41173</v>
          </cell>
          <cell r="AW404" t="str">
            <v/>
          </cell>
          <cell r="AX404" t="str">
            <v/>
          </cell>
          <cell r="AY404" t="str">
            <v>埼玉県</v>
          </cell>
          <cell r="AZ404" t="str">
            <v>比企郡ときがわ町</v>
          </cell>
          <cell r="BA404" t="str">
            <v>玉川42</v>
          </cell>
          <cell r="BC404" t="str">
            <v/>
          </cell>
          <cell r="BQ404" t="str">
            <v/>
          </cell>
          <cell r="BR404" t="str">
            <v/>
          </cell>
          <cell r="BS404" t="str">
            <v/>
          </cell>
          <cell r="BT404" t="str">
            <v/>
          </cell>
          <cell r="BU404" t="str">
            <v/>
          </cell>
          <cell r="BV404" t="str">
            <v/>
          </cell>
          <cell r="BW404" t="str">
            <v/>
          </cell>
          <cell r="BX404" t="str">
            <v/>
          </cell>
          <cell r="BY404" t="str">
            <v/>
          </cell>
          <cell r="BZ404" t="str">
            <v/>
          </cell>
          <cell r="CA404" t="str">
            <v/>
          </cell>
          <cell r="CB404" t="str">
            <v/>
          </cell>
          <cell r="CC404" t="str">
            <v/>
          </cell>
          <cell r="CD404" t="str">
            <v/>
          </cell>
          <cell r="CE404" t="str">
            <v/>
          </cell>
          <cell r="CF404" t="str">
            <v/>
          </cell>
          <cell r="CG404" t="str">
            <v/>
          </cell>
          <cell r="CH404" t="str">
            <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埼玉県比企郡ときがわ町玉川42</v>
          </cell>
          <cell r="ET404" t="str">
            <v/>
          </cell>
          <cell r="EU404" t="str">
            <v/>
          </cell>
          <cell r="EV404" t="str">
            <v/>
          </cell>
          <cell r="EW404" t="str">
            <v/>
          </cell>
          <cell r="EX404" t="str">
            <v/>
          </cell>
          <cell r="EY404" t="str">
            <v>埼玉県比企郡ときがわ町玉川42</v>
          </cell>
          <cell r="EZ404" t="str">
            <v>なし</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6.その他</v>
          </cell>
          <cell r="I405" t="str">
            <v>その他</v>
          </cell>
          <cell r="J405" t="str">
            <v>中小企業</v>
          </cell>
          <cell r="K405" t="str">
            <v>高本</v>
          </cell>
          <cell r="L405" t="str">
            <v>中間</v>
          </cell>
          <cell r="M405" t="str">
            <v>化学課</v>
          </cell>
          <cell r="N405" t="str">
            <v>関東</v>
          </cell>
          <cell r="O405" t="str">
            <v>首都圏リース株式会社</v>
          </cell>
          <cell r="P405" t="str">
            <v/>
          </cell>
          <cell r="Q405" t="str">
            <v>熊谷支店　代理</v>
          </cell>
          <cell r="R405" t="str">
            <v>木村　雅泰</v>
          </cell>
          <cell r="S405" t="str">
            <v>048-524-4561</v>
          </cell>
          <cell r="T405" t="str">
            <v>ma-kimura@shutoken-lease.co.jp</v>
          </cell>
          <cell r="U405" t="str">
            <v/>
          </cell>
          <cell r="V405" t="str">
            <v/>
          </cell>
          <cell r="W405" t="str">
            <v>代表取締役</v>
          </cell>
          <cell r="X405" t="str">
            <v>村上　則忠</v>
          </cell>
          <cell r="Y405">
            <v>41141</v>
          </cell>
          <cell r="Z405">
            <v>41871</v>
          </cell>
          <cell r="AA405" t="str">
            <v>○</v>
          </cell>
          <cell r="AC405">
            <v>21000000</v>
          </cell>
          <cell r="AD405">
            <v>0.33333333333333331</v>
          </cell>
          <cell r="AE405">
            <v>7000000</v>
          </cell>
          <cell r="AF405" t="str">
            <v>交付決定日</v>
          </cell>
          <cell r="AG405">
            <v>41271</v>
          </cell>
          <cell r="AH405" t="str">
            <v/>
          </cell>
          <cell r="AI405">
            <v>31000000</v>
          </cell>
          <cell r="AJ405">
            <v>21000000</v>
          </cell>
          <cell r="AK405">
            <v>0.33333333333333331</v>
          </cell>
          <cell r="AL405">
            <v>7000000</v>
          </cell>
          <cell r="AM405">
            <v>41158</v>
          </cell>
          <cell r="AN405">
            <v>41148</v>
          </cell>
          <cell r="AO405">
            <v>41166</v>
          </cell>
          <cell r="AP405" t="str">
            <v>不要</v>
          </cell>
          <cell r="AQ405" t="str">
            <v>・H24年6月期の決算実績については未確定のため、H20年度～22年度の決算実績に基づいて収益納付要不要を判断
⇒実績無し。収益納付不要。
・笠間社長から、設備数を増やすという連絡あり　8/29</v>
          </cell>
          <cell r="AR405" t="str">
            <v>高本</v>
          </cell>
          <cell r="AS405" t="str">
            <v>中間</v>
          </cell>
          <cell r="AT405">
            <v>41170</v>
          </cell>
          <cell r="AU405">
            <v>41171</v>
          </cell>
          <cell r="AV405">
            <v>41173</v>
          </cell>
          <cell r="AW405" t="str">
            <v/>
          </cell>
          <cell r="AX405" t="str">
            <v/>
          </cell>
          <cell r="AY405" t="str">
            <v>埼玉県</v>
          </cell>
          <cell r="AZ405" t="str">
            <v>比企郡ときがわ町</v>
          </cell>
          <cell r="BA405" t="str">
            <v>玉川42</v>
          </cell>
          <cell r="BC405" t="str">
            <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埼玉県比企郡ときがわ町玉川42</v>
          </cell>
          <cell r="ET405" t="str">
            <v/>
          </cell>
          <cell r="EU405" t="str">
            <v/>
          </cell>
          <cell r="EV405" t="str">
            <v/>
          </cell>
          <cell r="EW405" t="str">
            <v/>
          </cell>
          <cell r="EX405" t="str">
            <v/>
          </cell>
          <cell r="EY405" t="str">
            <v>埼玉県比企郡ときがわ町玉川42</v>
          </cell>
          <cell r="EZ405" t="str">
            <v>なし</v>
          </cell>
        </row>
        <row r="406">
          <cell r="A406" t="str">
            <v>A11880</v>
          </cell>
          <cell r="B406" t="str">
            <v>A1188</v>
          </cell>
          <cell r="C406">
            <v>0</v>
          </cell>
          <cell r="D406" t="str">
            <v>A</v>
          </cell>
          <cell r="E406" t="str">
            <v>二次</v>
          </cell>
          <cell r="F406" t="str">
            <v>東レバッテりーセパレータフィルム合同会社</v>
          </cell>
          <cell r="G406" t="str">
            <v>リチウムイオン２次電池用セパレータ（車載用・民生用）製造設備の建設・設置</v>
          </cell>
          <cell r="H406" t="str">
            <v>1.電子電機の中核部品又はその材料</v>
          </cell>
          <cell r="I406" t="str">
            <v>蓄電池又はその材料</v>
          </cell>
          <cell r="J406" t="str">
            <v>大企業</v>
          </cell>
          <cell r="K406" t="str">
            <v>梶野</v>
          </cell>
          <cell r="L406" t="str">
            <v>中間</v>
          </cell>
          <cell r="M406" t="str">
            <v>繊維課</v>
          </cell>
          <cell r="N406" t="str">
            <v>関東</v>
          </cell>
          <cell r="O406" t="str">
            <v>東レバッテりーセパレータフィルム合同会社</v>
          </cell>
          <cell r="P406" t="str">
            <v>経営支援部門　財経部</v>
          </cell>
          <cell r="Q406" t="str">
            <v>部長</v>
          </cell>
          <cell r="R406" t="str">
            <v>及能　誠久</v>
          </cell>
          <cell r="S406" t="str">
            <v>03-6274-3821</v>
          </cell>
          <cell r="T406" t="str">
            <v>motohisa.kyuno@toray-bsf.com</v>
          </cell>
          <cell r="U406">
            <v>1050004</v>
          </cell>
          <cell r="V406" t="str">
            <v>東京都港区新橋1丁目10番6号新橋　M-SQUARE7階</v>
          </cell>
          <cell r="W406" t="str">
            <v>代表取締役社長</v>
          </cell>
          <cell r="X406" t="str">
            <v>井上　治</v>
          </cell>
          <cell r="Y406">
            <v>41122</v>
          </cell>
          <cell r="Z406">
            <v>42094</v>
          </cell>
          <cell r="AA406" t="str">
            <v>○</v>
          </cell>
          <cell r="AC406">
            <v>5271000000</v>
          </cell>
          <cell r="AD406">
            <v>0.25</v>
          </cell>
          <cell r="AE406">
            <v>1317750000</v>
          </cell>
          <cell r="AF406">
            <v>41197</v>
          </cell>
          <cell r="AG406">
            <v>42094</v>
          </cell>
          <cell r="AH406" t="str">
            <v>○</v>
          </cell>
          <cell r="AI406">
            <v>6772000000</v>
          </cell>
          <cell r="AJ406">
            <v>5271000000</v>
          </cell>
          <cell r="AK406">
            <v>0.25</v>
          </cell>
          <cell r="AL406">
            <v>1317750000</v>
          </cell>
          <cell r="AM406">
            <v>41178</v>
          </cell>
          <cell r="AN406">
            <v>41150</v>
          </cell>
          <cell r="AO406" t="str">
            <v/>
          </cell>
          <cell r="AP406" t="str">
            <v>要</v>
          </cell>
          <cell r="AQ406" t="str">
            <v>・社名変更（合同会社⇒株式会社）
・事業完了日はH27.3末。理由書を作成して頂き、METIに協議。→（2012/7/24）METI吉川様よりOKのメール。</v>
          </cell>
          <cell r="AR406" t="str">
            <v/>
          </cell>
          <cell r="AS406" t="str">
            <v/>
          </cell>
          <cell r="AT406">
            <v>41207</v>
          </cell>
          <cell r="AU406">
            <v>41197</v>
          </cell>
          <cell r="AV406" t="str">
            <v/>
          </cell>
          <cell r="AW406" t="str">
            <v/>
          </cell>
          <cell r="AX406" t="str">
            <v/>
          </cell>
          <cell r="AY406" t="str">
            <v>栃木県</v>
          </cell>
          <cell r="AZ406" t="str">
            <v>那須塩原市</v>
          </cell>
          <cell r="BA406" t="str">
            <v>井口1190番13</v>
          </cell>
          <cell r="BC406" t="str">
            <v/>
          </cell>
          <cell r="BQ406" t="str">
            <v/>
          </cell>
          <cell r="BR406" t="str">
            <v/>
          </cell>
          <cell r="BS406" t="str">
            <v/>
          </cell>
          <cell r="BT406" t="str">
            <v/>
          </cell>
          <cell r="BU406" t="str">
            <v/>
          </cell>
          <cell r="BV406" t="str">
            <v/>
          </cell>
          <cell r="BW406" t="str">
            <v/>
          </cell>
          <cell r="BX406" t="str">
            <v/>
          </cell>
          <cell r="BY406" t="str">
            <v/>
          </cell>
          <cell r="BZ406" t="str">
            <v/>
          </cell>
          <cell r="CA406" t="str">
            <v/>
          </cell>
          <cell r="CB406" t="str">
            <v/>
          </cell>
          <cell r="CC406" t="str">
            <v/>
          </cell>
          <cell r="CD406" t="str">
            <v/>
          </cell>
          <cell r="CE406" t="str">
            <v/>
          </cell>
          <cell r="CF406" t="str">
            <v/>
          </cell>
          <cell r="CG406" t="str">
            <v/>
          </cell>
          <cell r="CH406" t="str">
            <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栃木県那須塩原市井口1190番13</v>
          </cell>
          <cell r="ET406" t="str">
            <v/>
          </cell>
          <cell r="EU406" t="str">
            <v/>
          </cell>
          <cell r="EV406" t="str">
            <v/>
          </cell>
          <cell r="EW406" t="str">
            <v/>
          </cell>
          <cell r="EX406" t="str">
            <v/>
          </cell>
          <cell r="EY406" t="str">
            <v>栃木県那須塩原市井口1190番13</v>
          </cell>
          <cell r="EZ406" t="str">
            <v>なし</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4.金属加工製品</v>
          </cell>
          <cell r="I407" t="str">
            <v>その他の金属製品</v>
          </cell>
          <cell r="J407" t="str">
            <v>大企業</v>
          </cell>
          <cell r="K407" t="str">
            <v>中田</v>
          </cell>
          <cell r="L407" t="str">
            <v>宮田</v>
          </cell>
          <cell r="M407" t="str">
            <v>非鉄課</v>
          </cell>
          <cell r="N407" t="str">
            <v>中部</v>
          </cell>
          <cell r="O407" t="str">
            <v>東邦チタニウム株式会社</v>
          </cell>
          <cell r="P407" t="str">
            <v>機能化学品事業本部</v>
          </cell>
          <cell r="Q407" t="str">
            <v>触媒統括部長</v>
          </cell>
          <cell r="R407" t="str">
            <v>村井厚</v>
          </cell>
          <cell r="S407" t="str">
            <v>0467-87-2812</v>
          </cell>
          <cell r="T407" t="str">
            <v>amurai@toho-titanium.co.jp</v>
          </cell>
          <cell r="U407">
            <v>2538510</v>
          </cell>
          <cell r="V407" t="str">
            <v>神奈川県茅ヶ崎市茅ヶ崎3-3-5</v>
          </cell>
          <cell r="W407" t="str">
            <v>代表取締役</v>
          </cell>
          <cell r="X407" t="str">
            <v>久留嶋　毅</v>
          </cell>
          <cell r="Y407">
            <v>41105</v>
          </cell>
          <cell r="Z407">
            <v>41306</v>
          </cell>
          <cell r="AA407" t="str">
            <v/>
          </cell>
          <cell r="AC407">
            <v>150000000</v>
          </cell>
          <cell r="AD407">
            <v>0.16666666666666666</v>
          </cell>
          <cell r="AE407">
            <v>25000000</v>
          </cell>
          <cell r="AF407" t="str">
            <v/>
          </cell>
          <cell r="AG407" t="str">
            <v/>
          </cell>
          <cell r="AH407" t="str">
            <v/>
          </cell>
          <cell r="AI407" t="str">
            <v/>
          </cell>
          <cell r="AJ407" t="str">
            <v/>
          </cell>
          <cell r="AK407">
            <v>0.16666666666666666</v>
          </cell>
          <cell r="AL407" t="str">
            <v/>
          </cell>
          <cell r="AM407" t="str">
            <v/>
          </cell>
          <cell r="AN407">
            <v>41170</v>
          </cell>
          <cell r="AO407">
            <v>41193</v>
          </cell>
          <cell r="AP407" t="str">
            <v/>
          </cell>
          <cell r="AQ407" t="str">
            <v/>
          </cell>
          <cell r="AR407" t="str">
            <v/>
          </cell>
          <cell r="AS407" t="str">
            <v/>
          </cell>
          <cell r="AT407" t="str">
            <v/>
          </cell>
          <cell r="AU407">
            <v>41194</v>
          </cell>
          <cell r="AV407" t="str">
            <v/>
          </cell>
          <cell r="AW407" t="str">
            <v/>
          </cell>
          <cell r="AX407" t="str">
            <v/>
          </cell>
          <cell r="AY407" t="str">
            <v>富山県</v>
          </cell>
          <cell r="AZ407" t="str">
            <v>黒部市</v>
          </cell>
          <cell r="BA407" t="str">
            <v>天神8番地</v>
          </cell>
          <cell r="BC407" t="str">
            <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富山県黒部市天神8番地</v>
          </cell>
          <cell r="ET407" t="str">
            <v/>
          </cell>
          <cell r="EU407" t="str">
            <v/>
          </cell>
          <cell r="EV407" t="str">
            <v/>
          </cell>
          <cell r="EW407" t="str">
            <v/>
          </cell>
          <cell r="EX407" t="str">
            <v/>
          </cell>
          <cell r="EY407" t="str">
            <v>富山県黒部市天神8番地</v>
          </cell>
          <cell r="EZ407" t="str">
            <v>なし</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2.自動車の中核部品又はその材料</v>
          </cell>
          <cell r="I408" t="str">
            <v>エンジン又はその部品・材料</v>
          </cell>
          <cell r="J408" t="str">
            <v>大企業</v>
          </cell>
          <cell r="K408" t="str">
            <v>梶野</v>
          </cell>
          <cell r="L408" t="str">
            <v>徳重</v>
          </cell>
          <cell r="M408" t="str">
            <v>産機課</v>
          </cell>
          <cell r="N408" t="str">
            <v>関東</v>
          </cell>
          <cell r="O408" t="str">
            <v>シチズンセイミツ株式会社</v>
          </cell>
          <cell r="P408" t="str">
            <v>統括センター総務部人事課</v>
          </cell>
          <cell r="Q408" t="str">
            <v>課長</v>
          </cell>
          <cell r="R408" t="str">
            <v>辻　勇</v>
          </cell>
          <cell r="S408" t="str">
            <v>0555-23-1231</v>
          </cell>
          <cell r="T408" t="str">
            <v>tsuji@seimitsu.ctizen.co.jp</v>
          </cell>
          <cell r="U408">
            <v>4010395</v>
          </cell>
          <cell r="V408" t="str">
            <v>山梨県南都留郡富士河口湖町船津6663-2</v>
          </cell>
          <cell r="W408" t="str">
            <v>代表取締役社長</v>
          </cell>
          <cell r="X408" t="str">
            <v>小佐野　勝重</v>
          </cell>
          <cell r="Y408">
            <v>41122</v>
          </cell>
          <cell r="Z408">
            <v>41364</v>
          </cell>
          <cell r="AA408" t="str">
            <v/>
          </cell>
          <cell r="AC408">
            <v>1149614000</v>
          </cell>
          <cell r="AD408">
            <v>0.16666666666666666</v>
          </cell>
          <cell r="AE408">
            <v>191602333</v>
          </cell>
          <cell r="AF408">
            <v>41153</v>
          </cell>
          <cell r="AG408">
            <v>41664</v>
          </cell>
          <cell r="AH408" t="str">
            <v/>
          </cell>
          <cell r="AI408">
            <v>2617981000</v>
          </cell>
          <cell r="AJ408">
            <v>1080981000</v>
          </cell>
          <cell r="AK408">
            <v>0.16666666666666666</v>
          </cell>
          <cell r="AL408">
            <v>180163490</v>
          </cell>
          <cell r="AM408">
            <v>41131</v>
          </cell>
          <cell r="AN408">
            <v>41134</v>
          </cell>
          <cell r="AO408">
            <v>41151</v>
          </cell>
          <cell r="AP408" t="str">
            <v>不要</v>
          </cell>
          <cell r="AQ408" t="str">
            <v>・応募時からの減額については、交付決定前に自己負担にて投資した物件が発生したことが主要因（40,000,000円）。他の要因についても確認中。</v>
          </cell>
          <cell r="AR408" t="str">
            <v>梶野</v>
          </cell>
          <cell r="AS408" t="str">
            <v>徳重</v>
          </cell>
          <cell r="AT408">
            <v>41170</v>
          </cell>
          <cell r="AU408">
            <v>41153</v>
          </cell>
          <cell r="AV408">
            <v>41173</v>
          </cell>
          <cell r="AW408" t="str">
            <v/>
          </cell>
          <cell r="AX408" t="str">
            <v/>
          </cell>
          <cell r="AY408" t="str">
            <v>山梨県</v>
          </cell>
          <cell r="AZ408" t="str">
            <v>南都留郡富士河口湖町</v>
          </cell>
          <cell r="BA408" t="str">
            <v>船津6663-2</v>
          </cell>
          <cell r="BC408" t="str">
            <v/>
          </cell>
          <cell r="BQ408" t="str">
            <v/>
          </cell>
          <cell r="BR408" t="str">
            <v/>
          </cell>
          <cell r="BS408" t="str">
            <v/>
          </cell>
          <cell r="BT408" t="str">
            <v/>
          </cell>
          <cell r="BU408" t="str">
            <v/>
          </cell>
          <cell r="BV408" t="str">
            <v/>
          </cell>
          <cell r="BW408" t="str">
            <v/>
          </cell>
          <cell r="BX408" t="str">
            <v/>
          </cell>
          <cell r="BY408" t="str">
            <v/>
          </cell>
          <cell r="BZ408" t="str">
            <v/>
          </cell>
          <cell r="CA408" t="str">
            <v/>
          </cell>
          <cell r="CB408" t="str">
            <v/>
          </cell>
          <cell r="CC408" t="str">
            <v/>
          </cell>
          <cell r="CD408" t="str">
            <v/>
          </cell>
          <cell r="CE408" t="str">
            <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t="str">
            <v/>
          </cell>
          <cell r="CV408" t="str">
            <v/>
          </cell>
          <cell r="CW408" t="str">
            <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山梨県南都留郡富士河口湖町船津6663-2</v>
          </cell>
          <cell r="ET408" t="str">
            <v/>
          </cell>
          <cell r="EU408" t="str">
            <v/>
          </cell>
          <cell r="EV408" t="str">
            <v/>
          </cell>
          <cell r="EW408" t="str">
            <v/>
          </cell>
          <cell r="EX408" t="str">
            <v/>
          </cell>
          <cell r="EY408" t="str">
            <v>山梨県南都留郡富士河口湖町船津6663-2</v>
          </cell>
          <cell r="EZ408" t="str">
            <v>なし</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1.電子電機の中核部品又はその材料</v>
          </cell>
          <cell r="I409" t="str">
            <v>その他の電子機器の中核部品・材料</v>
          </cell>
          <cell r="J409" t="str">
            <v>大企業</v>
          </cell>
          <cell r="K409" t="str">
            <v>梶野</v>
          </cell>
          <cell r="L409" t="str">
            <v>秋葉</v>
          </cell>
          <cell r="M409" t="str">
            <v>ナノ室
情通課</v>
          </cell>
          <cell r="N409" t="str">
            <v>中国</v>
          </cell>
          <cell r="O409" t="str">
            <v>株式会社岡山村田製作所</v>
          </cell>
          <cell r="P409" t="str">
            <v>管理部経理課</v>
          </cell>
          <cell r="Q409" t="str">
            <v/>
          </cell>
          <cell r="R409" t="str">
            <v>細島　啓介</v>
          </cell>
          <cell r="S409" t="str">
            <v>0869-24-0911</v>
          </cell>
          <cell r="T409" t="str">
            <v>hososhima@murata.co.jp</v>
          </cell>
          <cell r="U409">
            <v>7014241</v>
          </cell>
          <cell r="V409" t="str">
            <v>岡山県瀬戸内市邑久町福元77番地</v>
          </cell>
          <cell r="W409" t="str">
            <v>代表取締役社長</v>
          </cell>
          <cell r="X409" t="str">
            <v>中島　規巨</v>
          </cell>
          <cell r="Y409">
            <v>41122</v>
          </cell>
          <cell r="Z409">
            <v>41364</v>
          </cell>
          <cell r="AA409" t="str">
            <v/>
          </cell>
          <cell r="AC409">
            <v>224200000</v>
          </cell>
          <cell r="AD409">
            <v>0.16666666666666666</v>
          </cell>
          <cell r="AE409">
            <v>37366666</v>
          </cell>
          <cell r="AF409">
            <v>41152</v>
          </cell>
          <cell r="AG409">
            <v>41364</v>
          </cell>
          <cell r="AH409" t="str">
            <v/>
          </cell>
          <cell r="AI409">
            <v>220600000</v>
          </cell>
          <cell r="AJ409">
            <v>190700000</v>
          </cell>
          <cell r="AK409">
            <v>0.16666666666666666</v>
          </cell>
          <cell r="AL409">
            <v>31783333</v>
          </cell>
          <cell r="AM409">
            <v>41144</v>
          </cell>
          <cell r="AN409">
            <v>41144</v>
          </cell>
          <cell r="AO409" t="str">
            <v/>
          </cell>
          <cell r="AP409" t="str">
            <v>要</v>
          </cell>
          <cell r="AQ409" t="str">
            <v>・応募時点からの減額については、一部既に発注済みのものを補助対象経費から外したことが主要因。</v>
          </cell>
          <cell r="AR409" t="str">
            <v/>
          </cell>
          <cell r="AS409" t="str">
            <v>秋葉</v>
          </cell>
          <cell r="AT409">
            <v>41170</v>
          </cell>
          <cell r="AU409">
            <v>41152</v>
          </cell>
          <cell r="AV409">
            <v>41173</v>
          </cell>
          <cell r="AW409" t="str">
            <v/>
          </cell>
          <cell r="AX409" t="str">
            <v/>
          </cell>
          <cell r="AY409" t="str">
            <v>岡山県</v>
          </cell>
          <cell r="AZ409" t="str">
            <v>瀬戸内市</v>
          </cell>
          <cell r="BA409" t="str">
            <v>邑久町福元77番地</v>
          </cell>
          <cell r="BC409" t="str">
            <v/>
          </cell>
          <cell r="BQ409" t="str">
            <v/>
          </cell>
          <cell r="BR409" t="str">
            <v/>
          </cell>
          <cell r="BS409" t="str">
            <v/>
          </cell>
          <cell r="BT409" t="str">
            <v/>
          </cell>
          <cell r="BU409" t="str">
            <v/>
          </cell>
          <cell r="BV409" t="str">
            <v/>
          </cell>
          <cell r="BW409" t="str">
            <v/>
          </cell>
          <cell r="BX409" t="str">
            <v/>
          </cell>
          <cell r="BY409" t="str">
            <v/>
          </cell>
          <cell r="BZ409" t="str">
            <v/>
          </cell>
          <cell r="CA409" t="str">
            <v/>
          </cell>
          <cell r="CB409" t="str">
            <v/>
          </cell>
          <cell r="CC409" t="str">
            <v/>
          </cell>
          <cell r="CD409" t="str">
            <v/>
          </cell>
          <cell r="CE409" t="str">
            <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岡山県瀬戸内市邑久町福元77番地</v>
          </cell>
          <cell r="ET409" t="str">
            <v/>
          </cell>
          <cell r="EU409" t="str">
            <v/>
          </cell>
          <cell r="EV409" t="str">
            <v/>
          </cell>
          <cell r="EW409" t="str">
            <v/>
          </cell>
          <cell r="EX409" t="str">
            <v/>
          </cell>
          <cell r="EY409" t="str">
            <v>岡山県瀬戸内市邑久町福元77番地</v>
          </cell>
          <cell r="EZ409" t="str">
            <v>なし</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2.自動車の中核部品又はその材料</v>
          </cell>
          <cell r="I410" t="str">
            <v>エンジン又はその部品・材料</v>
          </cell>
          <cell r="J410" t="str">
            <v>中小企業</v>
          </cell>
          <cell r="K410" t="str">
            <v>梶野</v>
          </cell>
          <cell r="L410" t="str">
            <v>徳重</v>
          </cell>
          <cell r="M410" t="str">
            <v>自動車課</v>
          </cell>
          <cell r="N410" t="str">
            <v>関東</v>
          </cell>
          <cell r="O410" t="str">
            <v>荻野工業株式会社</v>
          </cell>
          <cell r="P410" t="str">
            <v>経理課　　　　　　　</v>
          </cell>
          <cell r="Q410" t="str">
            <v/>
          </cell>
          <cell r="R410" t="str">
            <v>高橋　一博</v>
          </cell>
          <cell r="S410" t="str">
            <v>03-3619-0111</v>
          </cell>
          <cell r="T410" t="str">
            <v>takahashi@ogino-net.co.jp</v>
          </cell>
          <cell r="U410">
            <v>1310034</v>
          </cell>
          <cell r="V410" t="str">
            <v>東京都墨田区堤通1-7-16</v>
          </cell>
          <cell r="W410" t="str">
            <v>代表取締役</v>
          </cell>
          <cell r="X410" t="str">
            <v>荻野　明</v>
          </cell>
          <cell r="Y410">
            <v>41153</v>
          </cell>
          <cell r="Z410">
            <v>41639</v>
          </cell>
          <cell r="AA410" t="str">
            <v/>
          </cell>
          <cell r="AC410">
            <v>163000000</v>
          </cell>
          <cell r="AD410">
            <v>0.33333333333333331</v>
          </cell>
          <cell r="AE410">
            <v>54333333</v>
          </cell>
          <cell r="AF410" t="str">
            <v/>
          </cell>
          <cell r="AG410" t="str">
            <v/>
          </cell>
          <cell r="AH410" t="str">
            <v/>
          </cell>
          <cell r="AI410" t="str">
            <v/>
          </cell>
          <cell r="AJ410" t="str">
            <v/>
          </cell>
          <cell r="AK410">
            <v>0.33333333333333331</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茨城県</v>
          </cell>
          <cell r="AZ410" t="str">
            <v>守谷市</v>
          </cell>
          <cell r="BA410" t="str">
            <v>松並1381-1</v>
          </cell>
          <cell r="BC410" t="str">
            <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茨城県守谷市松並1381-1</v>
          </cell>
          <cell r="ET410" t="str">
            <v/>
          </cell>
          <cell r="EU410" t="str">
            <v/>
          </cell>
          <cell r="EV410" t="str">
            <v/>
          </cell>
          <cell r="EW410" t="str">
            <v/>
          </cell>
          <cell r="EX410" t="str">
            <v/>
          </cell>
          <cell r="EY410" t="str">
            <v>茨城県守谷市松並1381-1</v>
          </cell>
          <cell r="EZ410" t="str">
            <v>なし</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3.航空・宇宙産業の中核部品又はその材料</v>
          </cell>
          <cell r="I411" t="str">
            <v>ジェットエンジンの部品・材料</v>
          </cell>
          <cell r="J411" t="str">
            <v>大企業</v>
          </cell>
          <cell r="K411" t="str">
            <v>宮田</v>
          </cell>
          <cell r="L411" t="str">
            <v>中間</v>
          </cell>
          <cell r="M411" t="str">
            <v>非鉄課
素形材室</v>
          </cell>
          <cell r="N411" t="str">
            <v>近畿</v>
          </cell>
          <cell r="O411" t="str">
            <v>住友金属工業株式会社</v>
          </cell>
          <cell r="P411" t="str">
            <v>産機品製造部</v>
          </cell>
          <cell r="Q411" t="str">
            <v>次長</v>
          </cell>
          <cell r="R411" t="str">
            <v>稲垣　育宏</v>
          </cell>
          <cell r="S411" t="str">
            <v>06-6466-6144</v>
          </cell>
          <cell r="T411" t="str">
            <v>inagaki-ikh@sumitomometals.co.jp</v>
          </cell>
          <cell r="U411">
            <v>5540024</v>
          </cell>
          <cell r="V411" t="str">
            <v>大阪府大阪市此花区島屋5丁目1番109号</v>
          </cell>
          <cell r="W411" t="str">
            <v>代表取締役社長</v>
          </cell>
          <cell r="X411" t="str">
            <v>友野　宏</v>
          </cell>
          <cell r="Y411">
            <v>41183</v>
          </cell>
          <cell r="Z411">
            <v>41729</v>
          </cell>
          <cell r="AA411" t="str">
            <v/>
          </cell>
          <cell r="AC411">
            <v>210000000</v>
          </cell>
          <cell r="AD411">
            <v>0.25</v>
          </cell>
          <cell r="AE411">
            <v>52500000</v>
          </cell>
          <cell r="AF411" t="str">
            <v/>
          </cell>
          <cell r="AG411" t="str">
            <v/>
          </cell>
          <cell r="AH411" t="str">
            <v/>
          </cell>
          <cell r="AI411" t="str">
            <v/>
          </cell>
          <cell r="AJ411" t="str">
            <v/>
          </cell>
          <cell r="AK411">
            <v>0.25</v>
          </cell>
          <cell r="AL411" t="str">
            <v/>
          </cell>
          <cell r="AM411" t="str">
            <v/>
          </cell>
          <cell r="AN411">
            <v>41180</v>
          </cell>
          <cell r="AO411" t="str">
            <v/>
          </cell>
          <cell r="AP411" t="str">
            <v>不要</v>
          </cell>
          <cell r="AQ411" t="str">
            <v/>
          </cell>
          <cell r="AR411" t="str">
            <v/>
          </cell>
          <cell r="AS411" t="str">
            <v>　中間</v>
          </cell>
          <cell r="AT411" t="str">
            <v/>
          </cell>
          <cell r="AU411" t="str">
            <v/>
          </cell>
          <cell r="AV411" t="str">
            <v/>
          </cell>
          <cell r="AW411" t="str">
            <v/>
          </cell>
          <cell r="AX411" t="str">
            <v/>
          </cell>
          <cell r="AY411" t="str">
            <v>大阪府</v>
          </cell>
          <cell r="AZ411" t="str">
            <v>此花区</v>
          </cell>
          <cell r="BA411" t="str">
            <v>島屋5丁目1番109号</v>
          </cell>
          <cell r="BB411" t="str">
            <v>兵庫県</v>
          </cell>
          <cell r="BC411" t="str">
            <v>尼崎市</v>
          </cell>
          <cell r="BD411" t="str">
            <v>東向島西之町1番地</v>
          </cell>
          <cell r="BQ411" t="str">
            <v/>
          </cell>
          <cell r="BR411" t="str">
            <v/>
          </cell>
          <cell r="BS411" t="str">
            <v/>
          </cell>
          <cell r="BT411" t="str">
            <v/>
          </cell>
          <cell r="BU411" t="str">
            <v/>
          </cell>
          <cell r="BV411" t="str">
            <v/>
          </cell>
          <cell r="BW411" t="str">
            <v/>
          </cell>
          <cell r="BX411" t="str">
            <v/>
          </cell>
          <cell r="BY411" t="str">
            <v/>
          </cell>
          <cell r="BZ411" t="str">
            <v/>
          </cell>
          <cell r="CA411" t="str">
            <v/>
          </cell>
          <cell r="CB411" t="str">
            <v/>
          </cell>
          <cell r="CC411" t="str">
            <v/>
          </cell>
          <cell r="CD411" t="str">
            <v/>
          </cell>
          <cell r="CE411" t="str">
            <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大阪府此花区島屋5丁目1番109号</v>
          </cell>
          <cell r="ET411" t="str">
            <v>兵庫県尼崎市東向島西之町1番地</v>
          </cell>
          <cell r="EU411" t="str">
            <v/>
          </cell>
          <cell r="EV411" t="str">
            <v/>
          </cell>
          <cell r="EW411" t="str">
            <v/>
          </cell>
          <cell r="EX411" t="str">
            <v/>
          </cell>
          <cell r="EY411" t="str">
            <v>大阪府此花区島屋5丁目1番109号
兵庫県尼崎市東向島西之町1番地</v>
          </cell>
          <cell r="EZ411" t="str">
            <v>なし</v>
          </cell>
        </row>
        <row r="412">
          <cell r="A412" t="str">
            <v>A11990</v>
          </cell>
          <cell r="B412" t="str">
            <v>A1199</v>
          </cell>
          <cell r="C412">
            <v>0</v>
          </cell>
          <cell r="D412" t="str">
            <v>A</v>
          </cell>
          <cell r="E412" t="str">
            <v>二次</v>
          </cell>
          <cell r="F412" t="str">
            <v>株式会社ﾏｷｼﾏﾑ・ﾃｸﾉﾛｼﾞｰ</v>
          </cell>
          <cell r="G412" t="str">
            <v>ドアミラー用電子部品PTCの製造ラインのマルチ化</v>
          </cell>
          <cell r="H412" t="str">
            <v>2.自動車の中核部品又はその材料</v>
          </cell>
          <cell r="I412" t="str">
            <v>排ガス装置及び車体・内装品又はその材料</v>
          </cell>
          <cell r="J412" t="str">
            <v>中小企業</v>
          </cell>
          <cell r="K412" t="str">
            <v>梶野</v>
          </cell>
          <cell r="L412" t="str">
            <v>徳重</v>
          </cell>
          <cell r="M412" t="str">
            <v>自動車課</v>
          </cell>
          <cell r="N412" t="str">
            <v>東北</v>
          </cell>
          <cell r="O412" t="str">
            <v>株式会社ﾏｷｼﾏﾑ・ﾃｸﾉﾛｼﾞｰ</v>
          </cell>
          <cell r="P412" t="str">
            <v/>
          </cell>
          <cell r="Q412" t="str">
            <v>代表取締役社長</v>
          </cell>
          <cell r="R412" t="str">
            <v>槇島　正夫</v>
          </cell>
          <cell r="S412" t="str">
            <v>044-589-4511</v>
          </cell>
          <cell r="T412" t="str">
            <v>makishima-m@maximum-tech.co.jp</v>
          </cell>
          <cell r="U412">
            <v>2130012</v>
          </cell>
          <cell r="V412" t="str">
            <v>神奈川県川崎市高津区坂戸3-2-1　かながわサイエンスパーク東棟510</v>
          </cell>
          <cell r="W412" t="str">
            <v>代表取締役社長</v>
          </cell>
          <cell r="X412" t="str">
            <v>槇島　正夫</v>
          </cell>
          <cell r="Y412">
            <v>41091</v>
          </cell>
          <cell r="Z412">
            <v>41639</v>
          </cell>
          <cell r="AA412" t="str">
            <v/>
          </cell>
          <cell r="AC412">
            <v>18000000</v>
          </cell>
          <cell r="AD412">
            <v>0.33333333333333331</v>
          </cell>
          <cell r="AE412">
            <v>6000000</v>
          </cell>
          <cell r="AF412">
            <v>41192</v>
          </cell>
          <cell r="AG412">
            <v>41613</v>
          </cell>
          <cell r="AH412" t="str">
            <v/>
          </cell>
          <cell r="AI412">
            <v>18500000</v>
          </cell>
          <cell r="AJ412">
            <v>18000000</v>
          </cell>
          <cell r="AK412">
            <v>0.33333333333333331</v>
          </cell>
          <cell r="AL412">
            <v>5999999</v>
          </cell>
          <cell r="AM412">
            <v>41180</v>
          </cell>
          <cell r="AN412" t="str">
            <v/>
          </cell>
          <cell r="AO412" t="str">
            <v/>
          </cell>
          <cell r="AP412" t="str">
            <v>不要</v>
          </cell>
          <cell r="AQ412" t="str">
            <v/>
          </cell>
          <cell r="AR412" t="str">
            <v/>
          </cell>
          <cell r="AS412" t="str">
            <v/>
          </cell>
          <cell r="AT412">
            <v>41200</v>
          </cell>
          <cell r="AU412">
            <v>41201</v>
          </cell>
          <cell r="AV412">
            <v>41204</v>
          </cell>
          <cell r="AW412" t="str">
            <v/>
          </cell>
          <cell r="AX412" t="str">
            <v/>
          </cell>
          <cell r="AY412" t="str">
            <v>福島県</v>
          </cell>
          <cell r="AZ412" t="str">
            <v>石川郡浅川町</v>
          </cell>
          <cell r="BA412" t="str">
            <v>簔輪字山敷田56-10</v>
          </cell>
          <cell r="BC412" t="str">
            <v/>
          </cell>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福島県石川郡浅川町簔輪字山敷田56-10</v>
          </cell>
          <cell r="ET412" t="str">
            <v/>
          </cell>
          <cell r="EU412" t="str">
            <v/>
          </cell>
          <cell r="EV412" t="str">
            <v/>
          </cell>
          <cell r="EW412" t="str">
            <v/>
          </cell>
          <cell r="EX412" t="str">
            <v/>
          </cell>
          <cell r="EY412" t="str">
            <v>福島県石川郡浅川町簔輪字山敷田56-10</v>
          </cell>
          <cell r="EZ412" t="str">
            <v>なし</v>
          </cell>
        </row>
        <row r="413">
          <cell r="A413" t="str">
            <v>A12000</v>
          </cell>
          <cell r="B413" t="str">
            <v>A1200</v>
          </cell>
          <cell r="C413">
            <v>0</v>
          </cell>
          <cell r="D413" t="str">
            <v>A</v>
          </cell>
          <cell r="E413" t="str">
            <v>二次</v>
          </cell>
          <cell r="F413" t="str">
            <v>株式会社ビスキャス</v>
          </cell>
          <cell r="G413" t="str">
            <v>高圧・特高圧交流３芯CV海底ケーブル用大型撚合せ機の導入</v>
          </cell>
          <cell r="H413" t="str">
            <v>4.金属加工製品</v>
          </cell>
          <cell r="I413" t="str">
            <v>その他の金属製品</v>
          </cell>
          <cell r="J413" t="str">
            <v>大企業</v>
          </cell>
          <cell r="K413" t="str">
            <v>中田</v>
          </cell>
          <cell r="L413" t="str">
            <v>宮田</v>
          </cell>
          <cell r="M413" t="str">
            <v>非鉄課</v>
          </cell>
          <cell r="N413" t="str">
            <v>関東</v>
          </cell>
          <cell r="O413" t="str">
            <v>株式会社ビスキャス</v>
          </cell>
          <cell r="P413" t="str">
            <v>電力事業部</v>
          </cell>
          <cell r="Q413" t="str">
            <v>主幹</v>
          </cell>
          <cell r="R413" t="str">
            <v>南　寿俊</v>
          </cell>
          <cell r="S413" t="str">
            <v>03-5783-1852</v>
          </cell>
          <cell r="T413" t="str">
            <v>h-minami@viscas.com</v>
          </cell>
          <cell r="U413">
            <v>1400002</v>
          </cell>
          <cell r="V413" t="str">
            <v>東京都品川区東品川四丁目12番2号　品川シーサイドウエストタワー</v>
          </cell>
          <cell r="W413" t="str">
            <v>代表取締役</v>
          </cell>
          <cell r="X413" t="str">
            <v>進藤　俊一</v>
          </cell>
          <cell r="Y413">
            <v>41105</v>
          </cell>
          <cell r="Z413">
            <v>41729</v>
          </cell>
          <cell r="AA413" t="str">
            <v/>
          </cell>
          <cell r="AC413">
            <v>1314000000</v>
          </cell>
          <cell r="AD413">
            <v>0.16666666666666666</v>
          </cell>
          <cell r="AE413">
            <v>219000000</v>
          </cell>
          <cell r="AF413">
            <v>41145</v>
          </cell>
          <cell r="AG413">
            <v>41729</v>
          </cell>
          <cell r="AH413" t="str">
            <v/>
          </cell>
          <cell r="AI413">
            <v>2124000000</v>
          </cell>
          <cell r="AJ413">
            <v>1314000000</v>
          </cell>
          <cell r="AK413">
            <v>0.16666666666666666</v>
          </cell>
          <cell r="AL413">
            <v>219000000</v>
          </cell>
          <cell r="AM413">
            <v>41138</v>
          </cell>
          <cell r="AN413">
            <v>41127</v>
          </cell>
          <cell r="AO413">
            <v>41143</v>
          </cell>
          <cell r="AP413" t="str">
            <v>不要</v>
          </cell>
          <cell r="AQ413" t="str">
            <v/>
          </cell>
          <cell r="AR413" t="str">
            <v>中田</v>
          </cell>
          <cell r="AS413" t="str">
            <v>宮田</v>
          </cell>
          <cell r="AT413">
            <v>41155</v>
          </cell>
          <cell r="AU413">
            <v>41143</v>
          </cell>
          <cell r="AV413">
            <v>41159</v>
          </cell>
          <cell r="AW413" t="str">
            <v/>
          </cell>
          <cell r="AX413" t="str">
            <v/>
          </cell>
          <cell r="AY413" t="str">
            <v>千葉県</v>
          </cell>
          <cell r="AZ413" t="str">
            <v>市原市</v>
          </cell>
          <cell r="BA413" t="str">
            <v>八幡海岸通6番地</v>
          </cell>
          <cell r="BC413" t="str">
            <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千葉県市原市八幡海岸通6番地</v>
          </cell>
          <cell r="ET413" t="str">
            <v/>
          </cell>
          <cell r="EU413" t="str">
            <v/>
          </cell>
          <cell r="EV413" t="str">
            <v/>
          </cell>
          <cell r="EW413" t="str">
            <v/>
          </cell>
          <cell r="EX413" t="str">
            <v/>
          </cell>
          <cell r="EY413" t="str">
            <v>千葉県市原市八幡海岸通6番地</v>
          </cell>
          <cell r="EZ413" t="str">
            <v>なし</v>
          </cell>
        </row>
        <row r="414">
          <cell r="A414" t="str">
            <v>A12040</v>
          </cell>
          <cell r="B414" t="str">
            <v>A1204</v>
          </cell>
          <cell r="C414">
            <v>0</v>
          </cell>
          <cell r="D414" t="str">
            <v>A</v>
          </cell>
          <cell r="E414" t="str">
            <v>二次</v>
          </cell>
          <cell r="F414" t="str">
            <v>赤田工業株式会社</v>
          </cell>
          <cell r="G414" t="str">
            <v>真空機器の中核部品</v>
          </cell>
          <cell r="H414" t="str">
            <v>4.金属加工製品</v>
          </cell>
          <cell r="I414" t="str">
            <v>その他の金属製品</v>
          </cell>
          <cell r="J414" t="str">
            <v>中小企業</v>
          </cell>
          <cell r="K414" t="str">
            <v>中田</v>
          </cell>
          <cell r="L414" t="str">
            <v>宮田</v>
          </cell>
          <cell r="M414" t="str">
            <v>産機課</v>
          </cell>
          <cell r="N414" t="str">
            <v>関東</v>
          </cell>
          <cell r="O414" t="str">
            <v>赤田工業株式会社</v>
          </cell>
          <cell r="P414" t="str">
            <v/>
          </cell>
          <cell r="Q414" t="str">
            <v>代表取締役　　</v>
          </cell>
          <cell r="R414" t="str">
            <v>赤田　弥寿文</v>
          </cell>
          <cell r="S414" t="str">
            <v>0261-62-2235</v>
          </cell>
          <cell r="T414" t="str">
            <v>yasu@akada.jp</v>
          </cell>
          <cell r="U414">
            <v>3998602</v>
          </cell>
          <cell r="V414" t="str">
            <v>長野県北安曇郡池田町大字会染6108-75</v>
          </cell>
          <cell r="W414" t="str">
            <v>代表取締役　</v>
          </cell>
          <cell r="X414" t="str">
            <v>赤田　弥寿文</v>
          </cell>
          <cell r="Y414">
            <v>41122</v>
          </cell>
          <cell r="Z414">
            <v>41608</v>
          </cell>
          <cell r="AA414" t="str">
            <v/>
          </cell>
          <cell r="AC414">
            <v>193500000</v>
          </cell>
          <cell r="AD414">
            <v>0.33333333333333331</v>
          </cell>
          <cell r="AE414">
            <v>64500000</v>
          </cell>
          <cell r="AF414">
            <v>41205</v>
          </cell>
          <cell r="AG414">
            <v>41608</v>
          </cell>
          <cell r="AH414" t="str">
            <v/>
          </cell>
          <cell r="AI414">
            <v>350000000</v>
          </cell>
          <cell r="AJ414">
            <v>193500000</v>
          </cell>
          <cell r="AK414">
            <v>0.33333333333333331</v>
          </cell>
          <cell r="AL414">
            <v>64500000</v>
          </cell>
          <cell r="AM414">
            <v>41177</v>
          </cell>
          <cell r="AN414">
            <v>41177</v>
          </cell>
          <cell r="AO414">
            <v>41184</v>
          </cell>
          <cell r="AP414" t="str">
            <v>不要</v>
          </cell>
          <cell r="AQ414" t="str">
            <v>・測定器の金額を抑えて、マシニングセンタのサイズを大きくしたい
⇒問題無いと回答。</v>
          </cell>
          <cell r="AR414" t="str">
            <v>中田</v>
          </cell>
          <cell r="AS414" t="str">
            <v>宮田</v>
          </cell>
          <cell r="AT414">
            <v>41200</v>
          </cell>
          <cell r="AU414">
            <v>41184</v>
          </cell>
          <cell r="AV414">
            <v>41204</v>
          </cell>
          <cell r="AW414" t="str">
            <v/>
          </cell>
          <cell r="AX414" t="str">
            <v/>
          </cell>
          <cell r="AY414" t="str">
            <v>長野県</v>
          </cell>
          <cell r="AZ414" t="str">
            <v>北安曇郡池田町</v>
          </cell>
          <cell r="BA414" t="str">
            <v>大字染6108-75</v>
          </cell>
          <cell r="BC414" t="str">
            <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cell r="DX414" t="str">
            <v/>
          </cell>
          <cell r="DY414" t="str">
            <v/>
          </cell>
          <cell r="DZ414" t="str">
            <v/>
          </cell>
          <cell r="EA414" t="str">
            <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長野県北安曇郡池田町大字染6108-75</v>
          </cell>
          <cell r="ET414" t="str">
            <v/>
          </cell>
          <cell r="EU414" t="str">
            <v/>
          </cell>
          <cell r="EV414" t="str">
            <v/>
          </cell>
          <cell r="EW414" t="str">
            <v/>
          </cell>
          <cell r="EX414" t="str">
            <v/>
          </cell>
          <cell r="EY414" t="str">
            <v>長野県北安曇郡池田町大字染6108-75</v>
          </cell>
          <cell r="EZ414" t="str">
            <v>なし</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1.電子電機の中核部品又はその材料</v>
          </cell>
          <cell r="I415" t="str">
            <v>その他の電子機器の中核部品・材料</v>
          </cell>
          <cell r="J415" t="str">
            <v>大企業</v>
          </cell>
          <cell r="K415" t="str">
            <v>梶野</v>
          </cell>
          <cell r="L415" t="str">
            <v>秋葉</v>
          </cell>
          <cell r="M415" t="str">
            <v>ナノ室
情通課</v>
          </cell>
          <cell r="N415" t="str">
            <v>中国</v>
          </cell>
          <cell r="O415" t="str">
            <v>株式会社岡山村田製作所</v>
          </cell>
          <cell r="P415" t="str">
            <v/>
          </cell>
          <cell r="Q415" t="str">
            <v/>
          </cell>
          <cell r="R415" t="str">
            <v>細島　啓介</v>
          </cell>
          <cell r="S415" t="str">
            <v>0869-24-0911</v>
          </cell>
          <cell r="T415" t="str">
            <v>hososhima@murata.co.jp</v>
          </cell>
          <cell r="U415">
            <v>7014241</v>
          </cell>
          <cell r="V415" t="str">
            <v>岡山県瀬戸内市邑久町福元77番地</v>
          </cell>
          <cell r="W415" t="str">
            <v>代表取締役社長</v>
          </cell>
          <cell r="X415" t="str">
            <v>中島　規巨</v>
          </cell>
          <cell r="Y415">
            <v>41122</v>
          </cell>
          <cell r="Z415">
            <v>41455</v>
          </cell>
          <cell r="AA415" t="str">
            <v/>
          </cell>
          <cell r="AC415">
            <v>216150000</v>
          </cell>
          <cell r="AD415">
            <v>0.25</v>
          </cell>
          <cell r="AE415">
            <v>54037500</v>
          </cell>
          <cell r="AF415">
            <v>41152</v>
          </cell>
          <cell r="AG415">
            <v>41455</v>
          </cell>
          <cell r="AH415" t="str">
            <v/>
          </cell>
          <cell r="AI415">
            <v>204750000</v>
          </cell>
          <cell r="AJ415">
            <v>145500000</v>
          </cell>
          <cell r="AK415">
            <v>0.25</v>
          </cell>
          <cell r="AL415">
            <v>36375000</v>
          </cell>
          <cell r="AM415">
            <v>41144</v>
          </cell>
          <cell r="AN415">
            <v>41129</v>
          </cell>
          <cell r="AO415">
            <v>41144</v>
          </cell>
          <cell r="AP415" t="str">
            <v>要</v>
          </cell>
          <cell r="AQ415" t="str">
            <v>・応募時点からの減額については、一部既に発注済みのものを補助対象経費から外したことが主要因。</v>
          </cell>
          <cell r="AR415" t="str">
            <v/>
          </cell>
          <cell r="AS415" t="str">
            <v>秋葉</v>
          </cell>
          <cell r="AT415">
            <v>41170</v>
          </cell>
          <cell r="AU415">
            <v>41152</v>
          </cell>
          <cell r="AV415">
            <v>41173</v>
          </cell>
          <cell r="AW415" t="str">
            <v/>
          </cell>
          <cell r="AX415" t="str">
            <v/>
          </cell>
          <cell r="AY415" t="str">
            <v>岡山県</v>
          </cell>
          <cell r="AZ415" t="str">
            <v>瀬戸内市</v>
          </cell>
          <cell r="BA415" t="str">
            <v>邑久町福元77番地</v>
          </cell>
          <cell r="BC415" t="str">
            <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cell r="DX415" t="str">
            <v/>
          </cell>
          <cell r="DY415" t="str">
            <v/>
          </cell>
          <cell r="DZ415" t="str">
            <v/>
          </cell>
          <cell r="EA415" t="str">
            <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岡山県瀬戸内市邑久町福元77番地</v>
          </cell>
          <cell r="ET415" t="str">
            <v/>
          </cell>
          <cell r="EU415" t="str">
            <v/>
          </cell>
          <cell r="EV415" t="str">
            <v/>
          </cell>
          <cell r="EW415" t="str">
            <v/>
          </cell>
          <cell r="EX415" t="str">
            <v/>
          </cell>
          <cell r="EY415" t="str">
            <v>岡山県瀬戸内市邑久町福元77番地</v>
          </cell>
          <cell r="EZ415" t="str">
            <v>なし</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6.その他</v>
          </cell>
          <cell r="I416" t="str">
            <v>建設機械等の部品</v>
          </cell>
          <cell r="J416" t="str">
            <v>中小企業</v>
          </cell>
          <cell r="K416" t="str">
            <v>高本</v>
          </cell>
          <cell r="L416" t="str">
            <v>中間</v>
          </cell>
          <cell r="M416" t="str">
            <v>産機課</v>
          </cell>
          <cell r="N416" t="str">
            <v>関東</v>
          </cell>
          <cell r="O416" t="str">
            <v>同和発條株式会社</v>
          </cell>
          <cell r="P416" t="str">
            <v/>
          </cell>
          <cell r="Q416" t="str">
            <v>工場長</v>
          </cell>
          <cell r="R416" t="str">
            <v>野島　康弘</v>
          </cell>
          <cell r="S416" t="str">
            <v>0279-68-3300</v>
          </cell>
          <cell r="T416" t="str">
            <v>y.noji@dohwa-sp.co.jp</v>
          </cell>
          <cell r="U416">
            <v>2060812</v>
          </cell>
          <cell r="V416" t="str">
            <v>群馬県吾妻郡東吾妻町大字植栗1490-1</v>
          </cell>
          <cell r="W416" t="str">
            <v>代表取締役社長</v>
          </cell>
          <cell r="X416" t="str">
            <v>川嶋　治彦</v>
          </cell>
          <cell r="Y416">
            <v>41091</v>
          </cell>
          <cell r="Z416">
            <v>41639</v>
          </cell>
          <cell r="AA416" t="str">
            <v/>
          </cell>
          <cell r="AC416">
            <v>91518000</v>
          </cell>
          <cell r="AD416">
            <v>0.33333333333333331</v>
          </cell>
          <cell r="AE416">
            <v>30506000</v>
          </cell>
          <cell r="AF416">
            <v>41152</v>
          </cell>
          <cell r="AG416">
            <v>41608</v>
          </cell>
          <cell r="AH416" t="str">
            <v/>
          </cell>
          <cell r="AI416">
            <v>169188000</v>
          </cell>
          <cell r="AJ416">
            <v>90588000</v>
          </cell>
          <cell r="AK416">
            <v>0.33333333333333331</v>
          </cell>
          <cell r="AL416">
            <v>30196000</v>
          </cell>
          <cell r="AM416">
            <v>41141</v>
          </cell>
          <cell r="AN416">
            <v>41130</v>
          </cell>
          <cell r="AO416">
            <v>41142</v>
          </cell>
          <cell r="AP416" t="str">
            <v>要</v>
          </cell>
          <cell r="AQ416" t="str">
            <v>減額については、見積もり精査に起因するもの。
※H24年6月決算情報について、実績として公になっていないかどうか確認中。⇒実績黒、収益納付要、書式差し替え</v>
          </cell>
          <cell r="AR416" t="str">
            <v>高本</v>
          </cell>
          <cell r="AS416" t="str">
            <v>中間</v>
          </cell>
          <cell r="AT416">
            <v>41155</v>
          </cell>
          <cell r="AU416">
            <v>41144</v>
          </cell>
          <cell r="AV416">
            <v>41159</v>
          </cell>
          <cell r="AW41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AX416" t="str">
            <v/>
          </cell>
          <cell r="AY416" t="str">
            <v>群馬県</v>
          </cell>
          <cell r="AZ416" t="str">
            <v>吾妻郡東吾妻町</v>
          </cell>
          <cell r="BA416" t="str">
            <v>大字植栗1490- 1</v>
          </cell>
          <cell r="BC416" t="str">
            <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群馬県吾妻郡東吾妻町大字植栗1490- 1</v>
          </cell>
          <cell r="ET416" t="str">
            <v/>
          </cell>
          <cell r="EU416" t="str">
            <v/>
          </cell>
          <cell r="EV416" t="str">
            <v/>
          </cell>
          <cell r="EW416" t="str">
            <v/>
          </cell>
          <cell r="EX416" t="str">
            <v/>
          </cell>
          <cell r="EY416" t="str">
            <v>群馬県吾妻郡東吾妻町大字植栗1490- 1</v>
          </cell>
          <cell r="EZ416" t="str">
            <v>なし</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4.金属加工製品</v>
          </cell>
          <cell r="I417" t="str">
            <v>その他の金属製品</v>
          </cell>
          <cell r="J417" t="str">
            <v>中小企業</v>
          </cell>
          <cell r="K417" t="str">
            <v>中田</v>
          </cell>
          <cell r="L417" t="str">
            <v>宮田</v>
          </cell>
          <cell r="M417" t="str">
            <v>産機課</v>
          </cell>
          <cell r="N417" t="str">
            <v>関東</v>
          </cell>
          <cell r="O417" t="str">
            <v>ヤマト精機株式会社</v>
          </cell>
          <cell r="P417" t="str">
            <v/>
          </cell>
          <cell r="Q417" t="str">
            <v>製造部長</v>
          </cell>
          <cell r="R417" t="str">
            <v>服部修吉</v>
          </cell>
          <cell r="S417" t="str">
            <v>0296-25-3488</v>
          </cell>
          <cell r="T417" t="str">
            <v>yamato11-22@celery.ocn.ne.jp</v>
          </cell>
          <cell r="U417">
            <v>3080837</v>
          </cell>
          <cell r="V417" t="str">
            <v>茨城県筑西市嘉家佐和2101</v>
          </cell>
          <cell r="W417" t="str">
            <v>代表取締役</v>
          </cell>
          <cell r="X417" t="str">
            <v>萩原　晃</v>
          </cell>
          <cell r="Y417">
            <v>41122</v>
          </cell>
          <cell r="Z417">
            <v>41305</v>
          </cell>
          <cell r="AA417" t="str">
            <v/>
          </cell>
          <cell r="AC417">
            <v>131520000</v>
          </cell>
          <cell r="AD417">
            <v>0.33333333333333331</v>
          </cell>
          <cell r="AE417">
            <v>43840000</v>
          </cell>
          <cell r="AF417" t="str">
            <v>交付決定日</v>
          </cell>
          <cell r="AG417">
            <v>41424</v>
          </cell>
          <cell r="AH417" t="str">
            <v/>
          </cell>
          <cell r="AI417">
            <v>297900000</v>
          </cell>
          <cell r="AJ417">
            <v>131000000</v>
          </cell>
          <cell r="AK417">
            <v>0.33333333333333331</v>
          </cell>
          <cell r="AL417">
            <v>43666665</v>
          </cell>
          <cell r="AM417">
            <v>41177</v>
          </cell>
          <cell r="AN417">
            <v>41151</v>
          </cell>
          <cell r="AO417">
            <v>41179</v>
          </cell>
          <cell r="AP417" t="str">
            <v>不要</v>
          </cell>
          <cell r="AQ417" t="str">
            <v>設備に自動運転システム導入。それに伴う機種変更により、応募時から減額となっている。
⇒METI確認状況について確認中</v>
          </cell>
          <cell r="AR417" t="str">
            <v>中田</v>
          </cell>
          <cell r="AS417" t="str">
            <v>宮田</v>
          </cell>
          <cell r="AT417">
            <v>41200</v>
          </cell>
          <cell r="AU417">
            <v>41183</v>
          </cell>
          <cell r="AV417">
            <v>41204</v>
          </cell>
          <cell r="AW417" t="str">
            <v/>
          </cell>
          <cell r="AX417" t="str">
            <v/>
          </cell>
          <cell r="AY417" t="str">
            <v>茨城県</v>
          </cell>
          <cell r="AZ417" t="str">
            <v>筑西市</v>
          </cell>
          <cell r="BA417" t="str">
            <v>嘉家佐和2101</v>
          </cell>
          <cell r="BC417" t="str">
            <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茨城県筑西市嘉家佐和2101</v>
          </cell>
          <cell r="ET417" t="str">
            <v/>
          </cell>
          <cell r="EU417" t="str">
            <v/>
          </cell>
          <cell r="EV417" t="str">
            <v/>
          </cell>
          <cell r="EW417" t="str">
            <v/>
          </cell>
          <cell r="EX417" t="str">
            <v/>
          </cell>
          <cell r="EY417" t="str">
            <v>茨城県筑西市嘉家佐和2101</v>
          </cell>
          <cell r="EZ417" t="str">
            <v>なし</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2.自動車の中核部品又はその材料</v>
          </cell>
          <cell r="I418" t="str">
            <v>エンジン又はその部品・材料</v>
          </cell>
          <cell r="J418" t="str">
            <v>中小企業</v>
          </cell>
          <cell r="K418" t="str">
            <v>梶野</v>
          </cell>
          <cell r="L418" t="str">
            <v>徳重</v>
          </cell>
          <cell r="M418" t="str">
            <v>素形材室</v>
          </cell>
          <cell r="N418" t="str">
            <v>関東</v>
          </cell>
          <cell r="O418" t="str">
            <v>株式会社　角田鉄工所</v>
          </cell>
          <cell r="P418" t="str">
            <v/>
          </cell>
          <cell r="Q418" t="str">
            <v>代表取締役社長</v>
          </cell>
          <cell r="R418" t="str">
            <v>角田邦夫</v>
          </cell>
          <cell r="S418" t="str">
            <v>049-258-1395</v>
          </cell>
          <cell r="T418" t="str">
            <v>kunio@kakuta.po-jp.com</v>
          </cell>
          <cell r="U418">
            <v>3540041</v>
          </cell>
          <cell r="V418" t="str">
            <v>埼玉県入間郡三芳町藤久保1003</v>
          </cell>
          <cell r="W418" t="str">
            <v>代表取締役社長</v>
          </cell>
          <cell r="X418" t="str">
            <v>角田　邦夫</v>
          </cell>
          <cell r="Y418">
            <v>41122</v>
          </cell>
          <cell r="Z418">
            <v>41547</v>
          </cell>
          <cell r="AA418" t="str">
            <v/>
          </cell>
          <cell r="AC418">
            <v>1400000000</v>
          </cell>
          <cell r="AD418">
            <v>0.33333333333333331</v>
          </cell>
          <cell r="AE418">
            <v>466666666</v>
          </cell>
          <cell r="AF418">
            <v>41149</v>
          </cell>
          <cell r="AG418">
            <v>41588</v>
          </cell>
          <cell r="AH418" t="str">
            <v/>
          </cell>
          <cell r="AI418">
            <v>3850000000</v>
          </cell>
          <cell r="AJ418">
            <v>1400000000</v>
          </cell>
          <cell r="AK418">
            <v>0.33333333333333331</v>
          </cell>
          <cell r="AL418">
            <v>466666665</v>
          </cell>
          <cell r="AM418">
            <v>41141</v>
          </cell>
          <cell r="AN418" t="str">
            <v/>
          </cell>
          <cell r="AO418" t="str">
            <v/>
          </cell>
          <cell r="AP418" t="str">
            <v>不要</v>
          </cell>
          <cell r="AQ418" t="str">
            <v/>
          </cell>
          <cell r="AR418" t="str">
            <v>梶野</v>
          </cell>
          <cell r="AS418" t="str">
            <v>徳重</v>
          </cell>
          <cell r="AT418">
            <v>41155</v>
          </cell>
          <cell r="AU418">
            <v>41149</v>
          </cell>
          <cell r="AV418">
            <v>41159</v>
          </cell>
          <cell r="AW418" t="str">
            <v/>
          </cell>
          <cell r="AX418" t="str">
            <v/>
          </cell>
          <cell r="AY418" t="str">
            <v>埼玉県</v>
          </cell>
          <cell r="AZ418" t="str">
            <v>児玉郡美里町</v>
          </cell>
          <cell r="BA418" t="str">
            <v>大字広木字白屋1134-4 外66筆</v>
          </cell>
          <cell r="BC418" t="str">
            <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t="str">
            <v/>
          </cell>
          <cell r="DW418" t="str">
            <v/>
          </cell>
          <cell r="DX418" t="str">
            <v/>
          </cell>
          <cell r="DY418" t="str">
            <v/>
          </cell>
          <cell r="DZ418" t="str">
            <v/>
          </cell>
          <cell r="EA418" t="str">
            <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埼玉県児玉郡美里町大字広木字白屋1134-4 外66筆</v>
          </cell>
          <cell r="ET418" t="str">
            <v/>
          </cell>
          <cell r="EU418" t="str">
            <v/>
          </cell>
          <cell r="EV418" t="str">
            <v/>
          </cell>
          <cell r="EW418" t="str">
            <v/>
          </cell>
          <cell r="EX418" t="str">
            <v/>
          </cell>
          <cell r="EY418" t="str">
            <v>埼玉県児玉郡美里町大字広木字白屋1134-4 外66筆</v>
          </cell>
          <cell r="EZ418" t="str">
            <v>なし</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2.自動車の中核部品又はその材料</v>
          </cell>
          <cell r="I419" t="str">
            <v>エンジン又はその部品・材料</v>
          </cell>
          <cell r="J419" t="str">
            <v>中小企業</v>
          </cell>
          <cell r="K419" t="str">
            <v>梶野</v>
          </cell>
          <cell r="L419" t="str">
            <v>徳重</v>
          </cell>
          <cell r="M419" t="str">
            <v>素形材室</v>
          </cell>
          <cell r="N419" t="str">
            <v>関東</v>
          </cell>
          <cell r="O419" t="str">
            <v>光工業株式会社</v>
          </cell>
          <cell r="P419" t="str">
            <v>営業部　</v>
          </cell>
          <cell r="Q419" t="str">
            <v/>
          </cell>
          <cell r="R419" t="str">
            <v>鈴木　博</v>
          </cell>
          <cell r="S419" t="str">
            <v>0288-26-3641</v>
          </cell>
          <cell r="T419" t="str">
            <v>hsuzuki@hikari-kogyo.com</v>
          </cell>
          <cell r="U419">
            <v>3212332</v>
          </cell>
          <cell r="V419" t="str">
            <v>栃木県日光市大室1960番地1</v>
          </cell>
          <cell r="W419" t="str">
            <v>代表取締役</v>
          </cell>
          <cell r="X419" t="str">
            <v>廣瀬　晃</v>
          </cell>
          <cell r="Y419">
            <v>41122</v>
          </cell>
          <cell r="Z419">
            <v>41729</v>
          </cell>
          <cell r="AA419" t="str">
            <v/>
          </cell>
          <cell r="AC419">
            <v>508500000</v>
          </cell>
          <cell r="AD419">
            <v>0.33333333333333331</v>
          </cell>
          <cell r="AE419">
            <v>169500000</v>
          </cell>
          <cell r="AF419">
            <v>41167</v>
          </cell>
          <cell r="AG419">
            <v>41729</v>
          </cell>
          <cell r="AH419" t="str">
            <v/>
          </cell>
          <cell r="AI419">
            <v>907580000</v>
          </cell>
          <cell r="AJ419">
            <v>507580000</v>
          </cell>
          <cell r="AK419">
            <v>0.33333333333333331</v>
          </cell>
          <cell r="AL419">
            <v>169193333</v>
          </cell>
          <cell r="AM419">
            <v>41149</v>
          </cell>
          <cell r="AN419">
            <v>41127</v>
          </cell>
          <cell r="AO419">
            <v>41150</v>
          </cell>
          <cell r="AP419" t="str">
            <v>要</v>
          </cell>
          <cell r="AQ419" t="str">
            <v>・応募時点からの減額については、設備投資内容見直しの結果。</v>
          </cell>
          <cell r="AR419" t="str">
            <v>梶野</v>
          </cell>
          <cell r="AS419" t="str">
            <v>徳重</v>
          </cell>
          <cell r="AT419">
            <v>41170</v>
          </cell>
          <cell r="AU419">
            <v>41167</v>
          </cell>
          <cell r="AV419">
            <v>41173</v>
          </cell>
          <cell r="AW419" t="str">
            <v/>
          </cell>
          <cell r="AX419" t="str">
            <v/>
          </cell>
          <cell r="AY419" t="str">
            <v>栃木県</v>
          </cell>
          <cell r="AZ419" t="str">
            <v>日光市</v>
          </cell>
          <cell r="BA419" t="str">
            <v>大室1960番地1</v>
          </cell>
          <cell r="BC419" t="str">
            <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t="str">
            <v/>
          </cell>
          <cell r="DW419" t="str">
            <v/>
          </cell>
          <cell r="DX419" t="str">
            <v/>
          </cell>
          <cell r="DY419" t="str">
            <v/>
          </cell>
          <cell r="DZ419" t="str">
            <v/>
          </cell>
          <cell r="EA419" t="str">
            <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栃木県日光市大室1960番地1</v>
          </cell>
          <cell r="ET419" t="str">
            <v/>
          </cell>
          <cell r="EU419" t="str">
            <v/>
          </cell>
          <cell r="EV419" t="str">
            <v/>
          </cell>
          <cell r="EW419" t="str">
            <v/>
          </cell>
          <cell r="EX419" t="str">
            <v/>
          </cell>
          <cell r="EY419" t="str">
            <v>栃木県日光市大室1960番地1</v>
          </cell>
          <cell r="EZ419" t="str">
            <v>なし</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6.その他</v>
          </cell>
          <cell r="I420" t="str">
            <v>建設機械等の部品</v>
          </cell>
          <cell r="J420" t="str">
            <v>大企業</v>
          </cell>
          <cell r="K420" t="str">
            <v>高本</v>
          </cell>
          <cell r="L420" t="str">
            <v>中間</v>
          </cell>
          <cell r="M420" t="str">
            <v>鉄鋼課</v>
          </cell>
          <cell r="N420" t="str">
            <v>関東</v>
          </cell>
          <cell r="O420" t="str">
            <v>トピー工業株式会社</v>
          </cell>
          <cell r="P420" t="str">
            <v>プレス事業部　事業企画部</v>
          </cell>
          <cell r="Q420" t="str">
            <v>副参事</v>
          </cell>
          <cell r="R420" t="str">
            <v>山田　秋彦</v>
          </cell>
          <cell r="S420" t="str">
            <v>0467-78-1130</v>
          </cell>
          <cell r="T420" t="str">
            <v>a-yamada@topy.co.jp</v>
          </cell>
          <cell r="U420">
            <v>2521104</v>
          </cell>
          <cell r="V420" t="str">
            <v>神奈川県綾瀬市大上2-3-1</v>
          </cell>
          <cell r="W420" t="str">
            <v>代表取締役社長</v>
          </cell>
          <cell r="X420" t="str">
            <v>藤井　康雄</v>
          </cell>
          <cell r="Y420">
            <v>41153</v>
          </cell>
          <cell r="Z420">
            <v>41729</v>
          </cell>
          <cell r="AA420" t="str">
            <v/>
          </cell>
          <cell r="AC420">
            <v>1000000000</v>
          </cell>
          <cell r="AD420">
            <v>0.16666666666666666</v>
          </cell>
          <cell r="AE420">
            <v>166666666</v>
          </cell>
          <cell r="AF420" t="str">
            <v/>
          </cell>
          <cell r="AG420" t="str">
            <v/>
          </cell>
          <cell r="AH420" t="str">
            <v/>
          </cell>
          <cell r="AI420" t="str">
            <v/>
          </cell>
          <cell r="AJ420" t="str">
            <v/>
          </cell>
          <cell r="AK420">
            <v>0.16666666666666666</v>
          </cell>
          <cell r="AL420" t="str">
            <v/>
          </cell>
          <cell r="AM420" t="str">
            <v/>
          </cell>
          <cell r="AN420">
            <v>41180</v>
          </cell>
          <cell r="AO420" t="str">
            <v/>
          </cell>
          <cell r="AP420" t="str">
            <v/>
          </cell>
          <cell r="AQ420" t="str">
            <v/>
          </cell>
          <cell r="AR420" t="str">
            <v>高本</v>
          </cell>
          <cell r="AS420" t="str">
            <v>中間</v>
          </cell>
          <cell r="AT420" t="str">
            <v/>
          </cell>
          <cell r="AU420" t="str">
            <v/>
          </cell>
          <cell r="AV420" t="str">
            <v/>
          </cell>
          <cell r="AW420" t="str">
            <v/>
          </cell>
          <cell r="AX420" t="str">
            <v/>
          </cell>
          <cell r="AY420" t="str">
            <v>神奈川県</v>
          </cell>
          <cell r="AZ420" t="str">
            <v>綾瀬市</v>
          </cell>
          <cell r="BA420" t="str">
            <v>大上2-3-1</v>
          </cell>
          <cell r="BC420" t="str">
            <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神奈川県綾瀬市大上2-3-1</v>
          </cell>
          <cell r="ET420" t="str">
            <v/>
          </cell>
          <cell r="EU420" t="str">
            <v/>
          </cell>
          <cell r="EV420" t="str">
            <v/>
          </cell>
          <cell r="EW420" t="str">
            <v/>
          </cell>
          <cell r="EX420" t="str">
            <v/>
          </cell>
          <cell r="EY420" t="str">
            <v>神奈川県綾瀬市大上2-3-1</v>
          </cell>
          <cell r="EZ420" t="str">
            <v>なし</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5.機能性化学品</v>
          </cell>
          <cell r="I421" t="str">
            <v>その他の機能性化学品</v>
          </cell>
          <cell r="J421" t="str">
            <v>大企業</v>
          </cell>
          <cell r="K421" t="str">
            <v>宮田</v>
          </cell>
          <cell r="L421" t="str">
            <v>秋葉</v>
          </cell>
          <cell r="M421" t="str">
            <v>情通課</v>
          </cell>
          <cell r="N421" t="str">
            <v>関東</v>
          </cell>
          <cell r="O421" t="str">
            <v>株式会社タムラ製作所</v>
          </cell>
          <cell r="P421" t="str">
            <v>電子化学事業本部　生産本部</v>
          </cell>
          <cell r="Q421" t="str">
            <v>本部長　サブリーダー</v>
          </cell>
          <cell r="R421" t="str">
            <v>柴田　誠治</v>
          </cell>
          <cell r="S421" t="str">
            <v>04-2934-4907</v>
          </cell>
          <cell r="T421" t="str">
            <v>seiji.shibata@tamura-ss.co.jp</v>
          </cell>
          <cell r="U421">
            <v>3588501</v>
          </cell>
          <cell r="V421" t="str">
            <v>埼玉県入間市狭山ヶ原16-2</v>
          </cell>
          <cell r="W421" t="str">
            <v>代表取締役社長</v>
          </cell>
          <cell r="X421" t="str">
            <v>田村　直樹</v>
          </cell>
          <cell r="Y421">
            <v>41091</v>
          </cell>
          <cell r="Z421">
            <v>41455</v>
          </cell>
          <cell r="AA421" t="str">
            <v/>
          </cell>
          <cell r="AC421">
            <v>1163000000</v>
          </cell>
          <cell r="AD421">
            <v>0.16666666666666666</v>
          </cell>
          <cell r="AE421">
            <v>193833333</v>
          </cell>
          <cell r="AF421" t="str">
            <v/>
          </cell>
          <cell r="AG421" t="str">
            <v/>
          </cell>
          <cell r="AH421" t="str">
            <v/>
          </cell>
          <cell r="AI421" t="str">
            <v/>
          </cell>
          <cell r="AJ421" t="str">
            <v/>
          </cell>
          <cell r="AK421">
            <v>0.16666666666666666</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埼玉県</v>
          </cell>
          <cell r="AZ421" t="str">
            <v>児玉郡神川町</v>
          </cell>
          <cell r="BA421" t="str">
            <v>元原200-2</v>
          </cell>
          <cell r="BC421" t="str">
            <v/>
          </cell>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埼玉県児玉郡神川町元原200-2</v>
          </cell>
          <cell r="ET421" t="str">
            <v/>
          </cell>
          <cell r="EU421" t="str">
            <v/>
          </cell>
          <cell r="EV421" t="str">
            <v/>
          </cell>
          <cell r="EW421" t="str">
            <v/>
          </cell>
          <cell r="EX421" t="str">
            <v/>
          </cell>
          <cell r="EY421" t="str">
            <v>埼玉県児玉郡神川町元原200-2</v>
          </cell>
          <cell r="EZ421" t="str">
            <v>なし</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2.自動車の中核部品又はその材料</v>
          </cell>
          <cell r="I422" t="str">
            <v>その他の部品・材料</v>
          </cell>
          <cell r="J422" t="str">
            <v>中小企業</v>
          </cell>
          <cell r="K422" t="str">
            <v>中田</v>
          </cell>
          <cell r="L422" t="str">
            <v>梶野</v>
          </cell>
          <cell r="M422" t="str">
            <v>自動車課</v>
          </cell>
          <cell r="N422" t="str">
            <v>中部</v>
          </cell>
          <cell r="O422" t="str">
            <v>株式会社キラ・コーポレーション</v>
          </cell>
          <cell r="P422" t="str">
            <v>製造部</v>
          </cell>
          <cell r="Q422" t="str">
            <v>部長</v>
          </cell>
          <cell r="R422" t="str">
            <v>杉山和徳</v>
          </cell>
          <cell r="S422" t="str">
            <v>0563-32-3481</v>
          </cell>
          <cell r="T422" t="str">
            <v>sugiyama-k@kiracorp.co.jp</v>
          </cell>
          <cell r="U422">
            <v>4440592</v>
          </cell>
          <cell r="V422" t="str">
            <v>愛知県西尾市吉良町富好新田中川並39番地1</v>
          </cell>
          <cell r="W422" t="str">
            <v>代表取締役社長</v>
          </cell>
          <cell r="X422" t="str">
            <v>大竹　健二</v>
          </cell>
          <cell r="Y422">
            <v>41122</v>
          </cell>
          <cell r="Z422">
            <v>41639</v>
          </cell>
          <cell r="AA422" t="str">
            <v/>
          </cell>
          <cell r="AC422">
            <v>107600000</v>
          </cell>
          <cell r="AD422">
            <v>0.33333333333333331</v>
          </cell>
          <cell r="AE422">
            <v>35866666</v>
          </cell>
          <cell r="AF422">
            <v>41207</v>
          </cell>
          <cell r="AG422">
            <v>41455</v>
          </cell>
          <cell r="AH422" t="str">
            <v/>
          </cell>
          <cell r="AI422">
            <v>107600000</v>
          </cell>
          <cell r="AJ422">
            <v>107600000</v>
          </cell>
          <cell r="AK422">
            <v>0.33333333333333331</v>
          </cell>
          <cell r="AL422">
            <v>35866666</v>
          </cell>
          <cell r="AM422">
            <v>41143</v>
          </cell>
          <cell r="AN422">
            <v>41130</v>
          </cell>
          <cell r="AO422">
            <v>41149</v>
          </cell>
          <cell r="AP422" t="str">
            <v>不要</v>
          </cell>
          <cell r="AQ422" t="str">
            <v/>
          </cell>
          <cell r="AR422" t="str">
            <v/>
          </cell>
          <cell r="AS422" t="str">
            <v/>
          </cell>
          <cell r="AT422">
            <v>41155</v>
          </cell>
          <cell r="AU422">
            <v>41156</v>
          </cell>
          <cell r="AV422">
            <v>41159</v>
          </cell>
          <cell r="AW422" t="str">
            <v/>
          </cell>
          <cell r="AX422" t="str">
            <v/>
          </cell>
          <cell r="AY422" t="str">
            <v>愛知県</v>
          </cell>
          <cell r="AZ422" t="str">
            <v>西尾市吉良町</v>
          </cell>
          <cell r="BA422" t="str">
            <v>富好新田中川並39番地の1</v>
          </cell>
          <cell r="BC422" t="str">
            <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cell r="DX422" t="str">
            <v/>
          </cell>
          <cell r="DY422" t="str">
            <v/>
          </cell>
          <cell r="DZ422" t="str">
            <v/>
          </cell>
          <cell r="EA422" t="str">
            <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愛知県西尾市吉良町富好新田中川並39番地の1</v>
          </cell>
          <cell r="ET422" t="str">
            <v/>
          </cell>
          <cell r="EU422" t="str">
            <v/>
          </cell>
          <cell r="EV422" t="str">
            <v/>
          </cell>
          <cell r="EW422" t="str">
            <v/>
          </cell>
          <cell r="EX422" t="str">
            <v/>
          </cell>
          <cell r="EY422" t="str">
            <v>愛知県西尾市吉良町富好新田中川並39番地の1</v>
          </cell>
          <cell r="EZ422" t="str">
            <v>なし</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2.自動車の中核部品又はその材料</v>
          </cell>
          <cell r="I423" t="str">
            <v>その他の部品・材料</v>
          </cell>
          <cell r="J423" t="str">
            <v>中小企業</v>
          </cell>
          <cell r="K423" t="str">
            <v>中田</v>
          </cell>
          <cell r="L423" t="str">
            <v>梶野</v>
          </cell>
          <cell r="M423" t="str">
            <v>自動車課</v>
          </cell>
          <cell r="N423" t="str">
            <v>中部</v>
          </cell>
          <cell r="O423" t="str">
            <v>三菱UFJリース株式会社</v>
          </cell>
          <cell r="P423" t="str">
            <v>環境事業部　環境サポート課</v>
          </cell>
          <cell r="Q423" t="str">
            <v>課長代理</v>
          </cell>
          <cell r="R423" t="str">
            <v>岩田　隆嗣</v>
          </cell>
          <cell r="S423" t="str">
            <v>03-6865-3023</v>
          </cell>
          <cell r="T423" t="str">
            <v>tiwata@lf.mufg.jp</v>
          </cell>
          <cell r="U423" t="str">
            <v/>
          </cell>
          <cell r="V423" t="str">
            <v/>
          </cell>
          <cell r="W423" t="str">
            <v>代表取締役</v>
          </cell>
          <cell r="X423" t="str">
            <v>白石 正</v>
          </cell>
          <cell r="Y423">
            <v>41122</v>
          </cell>
          <cell r="Z423">
            <v>41639</v>
          </cell>
          <cell r="AA423" t="str">
            <v/>
          </cell>
          <cell r="AC423">
            <v>107600000</v>
          </cell>
          <cell r="AD423">
            <v>0.33333333333333331</v>
          </cell>
          <cell r="AE423">
            <v>35866666</v>
          </cell>
          <cell r="AF423">
            <v>41207</v>
          </cell>
          <cell r="AG423">
            <v>41455</v>
          </cell>
          <cell r="AH423" t="str">
            <v/>
          </cell>
          <cell r="AI423">
            <v>107600000</v>
          </cell>
          <cell r="AJ423">
            <v>107600000</v>
          </cell>
          <cell r="AK423">
            <v>0.33333333333333331</v>
          </cell>
          <cell r="AL423">
            <v>35866666</v>
          </cell>
          <cell r="AM423">
            <v>41143</v>
          </cell>
          <cell r="AN423">
            <v>41130</v>
          </cell>
          <cell r="AO423">
            <v>41149</v>
          </cell>
          <cell r="AP423" t="str">
            <v>不要</v>
          </cell>
          <cell r="AQ423" t="str">
            <v/>
          </cell>
          <cell r="AR423" t="str">
            <v/>
          </cell>
          <cell r="AS423" t="str">
            <v/>
          </cell>
          <cell r="AT423">
            <v>41155</v>
          </cell>
          <cell r="AU423">
            <v>41156</v>
          </cell>
          <cell r="AV423">
            <v>41159</v>
          </cell>
          <cell r="AW423" t="str">
            <v/>
          </cell>
          <cell r="AX423" t="str">
            <v/>
          </cell>
          <cell r="AY423" t="str">
            <v>愛知県</v>
          </cell>
          <cell r="AZ423" t="str">
            <v>西尾市吉良町</v>
          </cell>
          <cell r="BA423" t="str">
            <v>富好新田中川並39番地の1</v>
          </cell>
          <cell r="BC423" t="str">
            <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愛知県西尾市吉良町富好新田中川並39番地の1</v>
          </cell>
          <cell r="ET423" t="str">
            <v/>
          </cell>
          <cell r="EU423" t="str">
            <v/>
          </cell>
          <cell r="EV423" t="str">
            <v/>
          </cell>
          <cell r="EW423" t="str">
            <v/>
          </cell>
          <cell r="EX423" t="str">
            <v/>
          </cell>
          <cell r="EY423" t="str">
            <v>愛知県西尾市吉良町富好新田中川並39番地の1</v>
          </cell>
          <cell r="EZ423" t="str">
            <v>なし</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1.電子電機の中核部品又はその材料</v>
          </cell>
          <cell r="I424" t="str">
            <v>キャパシタ又はその材料</v>
          </cell>
          <cell r="J424" t="str">
            <v>大企業</v>
          </cell>
          <cell r="K424" t="str">
            <v>梶野</v>
          </cell>
          <cell r="L424" t="str">
            <v>秋葉</v>
          </cell>
          <cell r="M424" t="str">
            <v>情通課</v>
          </cell>
          <cell r="N424" t="str">
            <v>東北</v>
          </cell>
          <cell r="O424" t="str">
            <v>日本ケミコン株式会社</v>
          </cell>
          <cell r="P424" t="str">
            <v>材料事業本部</v>
          </cell>
          <cell r="Q424" t="str">
            <v>事業企画部長</v>
          </cell>
          <cell r="R424" t="str">
            <v>石井　治</v>
          </cell>
          <cell r="S424" t="str">
            <v>0293-24-6005</v>
          </cell>
          <cell r="T424" t="str">
            <v>oishii@nippon.chemi-con.co.jp</v>
          </cell>
          <cell r="U424">
            <v>3188505</v>
          </cell>
          <cell r="V424" t="str">
            <v>茨城県高萩市安良川字下ノ内363</v>
          </cell>
          <cell r="W424" t="str">
            <v>代表取締役社長</v>
          </cell>
          <cell r="X424" t="str">
            <v>内山　郁夫</v>
          </cell>
          <cell r="Y424" t="str">
            <v>交付決定日以降</v>
          </cell>
          <cell r="Z424">
            <v>41729</v>
          </cell>
          <cell r="AA424" t="str">
            <v/>
          </cell>
          <cell r="AC424">
            <v>392100000</v>
          </cell>
          <cell r="AD424">
            <v>0.25</v>
          </cell>
          <cell r="AE424">
            <v>98025000</v>
          </cell>
          <cell r="AF424" t="str">
            <v/>
          </cell>
          <cell r="AG424" t="str">
            <v/>
          </cell>
          <cell r="AH424" t="str">
            <v/>
          </cell>
          <cell r="AI424" t="str">
            <v/>
          </cell>
          <cell r="AJ424" t="str">
            <v/>
          </cell>
          <cell r="AK424">
            <v>0.25</v>
          </cell>
          <cell r="AL424" t="str">
            <v/>
          </cell>
          <cell r="AM424" t="str">
            <v/>
          </cell>
          <cell r="AN424">
            <v>41182</v>
          </cell>
          <cell r="AO424" t="str">
            <v/>
          </cell>
          <cell r="AP424" t="str">
            <v/>
          </cell>
          <cell r="AQ424" t="str">
            <v/>
          </cell>
          <cell r="AR424" t="str">
            <v/>
          </cell>
          <cell r="AS424" t="str">
            <v/>
          </cell>
          <cell r="AT424" t="str">
            <v/>
          </cell>
          <cell r="AU424" t="str">
            <v/>
          </cell>
          <cell r="AV424" t="str">
            <v/>
          </cell>
          <cell r="AW424" t="str">
            <v/>
          </cell>
          <cell r="AX424" t="str">
            <v/>
          </cell>
          <cell r="AY424" t="str">
            <v>福島県</v>
          </cell>
          <cell r="AZ424" t="str">
            <v>喜多方市</v>
          </cell>
          <cell r="BA424" t="str">
            <v>字下川原8086-1</v>
          </cell>
          <cell r="BC424" t="str">
            <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福島県喜多方市字下川原8086-1</v>
          </cell>
          <cell r="ET424" t="str">
            <v/>
          </cell>
          <cell r="EU424" t="str">
            <v/>
          </cell>
          <cell r="EV424" t="str">
            <v/>
          </cell>
          <cell r="EW424" t="str">
            <v/>
          </cell>
          <cell r="EX424" t="str">
            <v/>
          </cell>
          <cell r="EY424" t="str">
            <v>福島県喜多方市字下川原8086-1</v>
          </cell>
          <cell r="EZ424" t="str">
            <v>なし</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1.電子電機の中核部品又はその材料</v>
          </cell>
          <cell r="I425" t="str">
            <v>キャパシタ又はその材料</v>
          </cell>
          <cell r="J425" t="str">
            <v>大企業</v>
          </cell>
          <cell r="K425" t="str">
            <v>梶野</v>
          </cell>
          <cell r="L425" t="str">
            <v>秋葉</v>
          </cell>
          <cell r="M425" t="str">
            <v>情通課</v>
          </cell>
          <cell r="N425" t="str">
            <v>東北</v>
          </cell>
          <cell r="O425" t="str">
            <v>福島電気工業株式会社</v>
          </cell>
          <cell r="P425" t="str">
            <v>管理グループ</v>
          </cell>
          <cell r="Q425" t="str">
            <v/>
          </cell>
          <cell r="R425" t="str">
            <v>高橋　正則</v>
          </cell>
          <cell r="S425" t="str">
            <v>0241-23-2511</v>
          </cell>
          <cell r="T425" t="str">
            <v>masa-t@fdk.chemi-con.co.jp</v>
          </cell>
          <cell r="U425" t="str">
            <v/>
          </cell>
          <cell r="V425" t="str">
            <v/>
          </cell>
          <cell r="W425" t="str">
            <v>代表取締役常務</v>
          </cell>
          <cell r="X425" t="str">
            <v>五十嵐　茂信</v>
          </cell>
          <cell r="Y425" t="str">
            <v>交付決定日以降</v>
          </cell>
          <cell r="Z425">
            <v>41729</v>
          </cell>
          <cell r="AA425" t="str">
            <v/>
          </cell>
          <cell r="AC425">
            <v>392100000</v>
          </cell>
          <cell r="AD425">
            <v>0.25</v>
          </cell>
          <cell r="AE425">
            <v>98025000</v>
          </cell>
          <cell r="AF425" t="str">
            <v/>
          </cell>
          <cell r="AG425" t="str">
            <v/>
          </cell>
          <cell r="AH425" t="str">
            <v/>
          </cell>
          <cell r="AI425" t="str">
            <v/>
          </cell>
          <cell r="AJ425" t="str">
            <v/>
          </cell>
          <cell r="AK425">
            <v>0.25</v>
          </cell>
          <cell r="AL425" t="str">
            <v/>
          </cell>
          <cell r="AM425" t="str">
            <v/>
          </cell>
          <cell r="AN425">
            <v>41182</v>
          </cell>
          <cell r="AO425" t="str">
            <v/>
          </cell>
          <cell r="AP425" t="str">
            <v/>
          </cell>
          <cell r="AQ425" t="str">
            <v/>
          </cell>
          <cell r="AR425" t="str">
            <v/>
          </cell>
          <cell r="AS425" t="str">
            <v/>
          </cell>
          <cell r="AT425" t="str">
            <v/>
          </cell>
          <cell r="AU425" t="str">
            <v/>
          </cell>
          <cell r="AV425" t="str">
            <v/>
          </cell>
          <cell r="AW425" t="str">
            <v/>
          </cell>
          <cell r="AX425" t="str">
            <v/>
          </cell>
          <cell r="AY425" t="str">
            <v>福島県</v>
          </cell>
          <cell r="AZ425" t="str">
            <v>喜多方市</v>
          </cell>
          <cell r="BA425" t="str">
            <v>字下川原8086-1</v>
          </cell>
          <cell r="BC425" t="str">
            <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福島県喜多方市字下川原8086-1</v>
          </cell>
          <cell r="ET425" t="str">
            <v/>
          </cell>
          <cell r="EU425" t="str">
            <v/>
          </cell>
          <cell r="EV425" t="str">
            <v/>
          </cell>
          <cell r="EW425" t="str">
            <v/>
          </cell>
          <cell r="EX425" t="str">
            <v/>
          </cell>
          <cell r="EY425" t="str">
            <v>福島県喜多方市字下川原8086-1</v>
          </cell>
          <cell r="EZ425" t="str">
            <v>なし</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5.機能性化学品</v>
          </cell>
          <cell r="I426" t="str">
            <v>その他の機能性化学品</v>
          </cell>
          <cell r="J426" t="str">
            <v>大企業</v>
          </cell>
          <cell r="K426" t="str">
            <v>高本</v>
          </cell>
          <cell r="L426" t="str">
            <v>中間</v>
          </cell>
          <cell r="M426" t="str">
            <v>化学課</v>
          </cell>
          <cell r="N426" t="str">
            <v>九州</v>
          </cell>
          <cell r="O426" t="str">
            <v>株式会社JSP</v>
          </cell>
          <cell r="P426" t="str">
            <v>第二事業本部　高機能材事業部　自動車資材部　自動車資材Ｇ</v>
          </cell>
          <cell r="Q426" t="str">
            <v/>
          </cell>
          <cell r="R426" t="str">
            <v>倉谷　貴士</v>
          </cell>
          <cell r="S426" t="str">
            <v>03-6212-6354</v>
          </cell>
          <cell r="T426" t="str">
            <v>t-kuratani@co-jsp.co.jp</v>
          </cell>
          <cell r="U426" t="str">
            <v>100-0005</v>
          </cell>
          <cell r="V426" t="str">
            <v>東京都千代田区丸の内３丁目4番２号　新日石ビル</v>
          </cell>
          <cell r="W426" t="str">
            <v>代表取締役社長　</v>
          </cell>
          <cell r="X426" t="str">
            <v>塚本　耕三</v>
          </cell>
          <cell r="Y426">
            <v>41244</v>
          </cell>
          <cell r="Z426">
            <v>41639</v>
          </cell>
          <cell r="AA426" t="str">
            <v/>
          </cell>
          <cell r="AC426">
            <v>729000000</v>
          </cell>
          <cell r="AD426">
            <v>0.25</v>
          </cell>
          <cell r="AE426">
            <v>182250000</v>
          </cell>
          <cell r="AF426">
            <v>41275</v>
          </cell>
          <cell r="AG426">
            <v>41729</v>
          </cell>
          <cell r="AH426" t="str">
            <v/>
          </cell>
          <cell r="AI426">
            <v>1474000000</v>
          </cell>
          <cell r="AJ426">
            <v>729000000</v>
          </cell>
          <cell r="AK426">
            <v>0.25</v>
          </cell>
          <cell r="AL426">
            <v>182250000</v>
          </cell>
          <cell r="AM426">
            <v>41182</v>
          </cell>
          <cell r="AN426">
            <v>41166</v>
          </cell>
          <cell r="AO426">
            <v>41184</v>
          </cell>
          <cell r="AP426" t="str">
            <v>要</v>
          </cell>
          <cell r="AQ426" t="str">
            <v>・「出荷設備」は補助対象外。
・補助対象経費が縮小見込み。交付申請書は9/25頃提出。（9/14電話）</v>
          </cell>
          <cell r="AR426" t="str">
            <v>高本</v>
          </cell>
          <cell r="AS426" t="str">
            <v>中間</v>
          </cell>
          <cell r="AT426">
            <v>41200</v>
          </cell>
          <cell r="AU426">
            <v>41186</v>
          </cell>
          <cell r="AV426">
            <v>41204</v>
          </cell>
          <cell r="AW426" t="str">
            <v/>
          </cell>
          <cell r="AX426" t="str">
            <v/>
          </cell>
          <cell r="AY426" t="str">
            <v>福岡県</v>
          </cell>
          <cell r="AZ426" t="str">
            <v>北九州市</v>
          </cell>
          <cell r="BA426" t="str">
            <v>小倉南区曽根北町（北九州空港跡地産業団地内）</v>
          </cell>
          <cell r="BC426" t="str">
            <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t="str">
            <v/>
          </cell>
          <cell r="DW426" t="str">
            <v/>
          </cell>
          <cell r="DX426" t="str">
            <v/>
          </cell>
          <cell r="DY426" t="str">
            <v/>
          </cell>
          <cell r="DZ426" t="str">
            <v/>
          </cell>
          <cell r="EA426" t="str">
            <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福岡県北九州市小倉南区曽根北町（北九州空港跡地産業団地内）</v>
          </cell>
          <cell r="ET426" t="str">
            <v/>
          </cell>
          <cell r="EU426" t="str">
            <v/>
          </cell>
          <cell r="EV426" t="str">
            <v/>
          </cell>
          <cell r="EW426" t="str">
            <v/>
          </cell>
          <cell r="EX426" t="str">
            <v/>
          </cell>
          <cell r="EY426" t="str">
            <v>福岡県北九州市小倉南区曽根北町（北九州空港跡地産業団地内）</v>
          </cell>
          <cell r="EZ426" t="str">
            <v>なし</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4.金属加工製品</v>
          </cell>
          <cell r="I427" t="str">
            <v>その他の金属製品</v>
          </cell>
          <cell r="J427" t="str">
            <v>中小企業</v>
          </cell>
          <cell r="K427" t="str">
            <v>中田</v>
          </cell>
          <cell r="L427" t="str">
            <v>宮田</v>
          </cell>
          <cell r="M427" t="str">
            <v>素形材室</v>
          </cell>
          <cell r="N427" t="str">
            <v>関東</v>
          </cell>
          <cell r="O427" t="str">
            <v>新井工業株式会社</v>
          </cell>
          <cell r="P427" t="str">
            <v>総務・経理グループ</v>
          </cell>
          <cell r="Q427" t="str">
            <v/>
          </cell>
          <cell r="R427" t="str">
            <v>柴田　雅之</v>
          </cell>
          <cell r="S427" t="str">
            <v>0255-75-2325</v>
          </cell>
          <cell r="T427" t="str">
            <v>masa-shibata@toa-arai.com</v>
          </cell>
          <cell r="U427">
            <v>9440332</v>
          </cell>
          <cell r="V427" t="str">
            <v>新潟県妙高市大字大原新田字下天の原8</v>
          </cell>
          <cell r="W427" t="str">
            <v>代表取締役</v>
          </cell>
          <cell r="X427" t="str">
            <v>渡部　豊</v>
          </cell>
          <cell r="Y427">
            <v>41122</v>
          </cell>
          <cell r="Z427">
            <v>41729</v>
          </cell>
          <cell r="AA427" t="str">
            <v/>
          </cell>
          <cell r="AC427">
            <v>315602484</v>
          </cell>
          <cell r="AD427">
            <v>0.33333333333333331</v>
          </cell>
          <cell r="AE427">
            <v>105200828</v>
          </cell>
          <cell r="AF427">
            <v>41162</v>
          </cell>
          <cell r="AG427">
            <v>41729</v>
          </cell>
          <cell r="AH427" t="str">
            <v/>
          </cell>
          <cell r="AI427">
            <v>524752459</v>
          </cell>
          <cell r="AJ427">
            <v>315602484</v>
          </cell>
          <cell r="AK427">
            <v>0.33333333333333331</v>
          </cell>
          <cell r="AL427">
            <v>105200828</v>
          </cell>
          <cell r="AM427">
            <v>41158</v>
          </cell>
          <cell r="AN427">
            <v>41152</v>
          </cell>
          <cell r="AO427">
            <v>41171</v>
          </cell>
          <cell r="AP427" t="str">
            <v>不要</v>
          </cell>
          <cell r="AQ427" t="str">
            <v>・発注の関係で交付決定日は9月10日とする。</v>
          </cell>
          <cell r="AR427" t="str">
            <v>中田</v>
          </cell>
          <cell r="AS427" t="str">
            <v>宮田</v>
          </cell>
          <cell r="AT427">
            <v>41184</v>
          </cell>
          <cell r="AU427">
            <v>41162</v>
          </cell>
          <cell r="AV427">
            <v>41194</v>
          </cell>
          <cell r="AW427" t="str">
            <v/>
          </cell>
          <cell r="AX427" t="str">
            <v/>
          </cell>
          <cell r="AY427" t="str">
            <v>新潟県</v>
          </cell>
          <cell r="AZ427" t="str">
            <v>妙高市</v>
          </cell>
          <cell r="BA427" t="str">
            <v>大字大原新田字下天の原8</v>
          </cell>
          <cell r="BC427" t="str">
            <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新潟県妙高市大字大原新田字下天の原8</v>
          </cell>
          <cell r="ET427" t="str">
            <v/>
          </cell>
          <cell r="EU427" t="str">
            <v/>
          </cell>
          <cell r="EV427" t="str">
            <v/>
          </cell>
          <cell r="EW427" t="str">
            <v/>
          </cell>
          <cell r="EX427" t="str">
            <v/>
          </cell>
          <cell r="EY427" t="str">
            <v>新潟県妙高市大字大原新田字下天の原8</v>
          </cell>
          <cell r="EZ427" t="str">
            <v>なし</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5.機能性化学品</v>
          </cell>
          <cell r="I428" t="str">
            <v>その他の機能性化学品</v>
          </cell>
          <cell r="J428" t="str">
            <v>中小企業</v>
          </cell>
          <cell r="K428" t="str">
            <v>高本</v>
          </cell>
          <cell r="L428" t="str">
            <v>中間</v>
          </cell>
          <cell r="M428" t="str">
            <v>化学課</v>
          </cell>
          <cell r="N428" t="str">
            <v>九州</v>
          </cell>
          <cell r="O428" t="str">
            <v>東洋コルク株式会社</v>
          </cell>
          <cell r="P428" t="str">
            <v>九州工場　九州管理グループ</v>
          </cell>
          <cell r="Q428" t="str">
            <v>主任</v>
          </cell>
          <cell r="R428" t="str">
            <v>中嶋　隆幸</v>
          </cell>
          <cell r="S428" t="str">
            <v>0949-32-9333</v>
          </cell>
          <cell r="T428" t="str">
            <v>t-nakashima@umc-net.co.jp</v>
          </cell>
          <cell r="U428">
            <v>8230016</v>
          </cell>
          <cell r="V428" t="str">
            <v>福岡県宮若市四郎丸494-1</v>
          </cell>
          <cell r="W428" t="str">
            <v>代表取締役社長</v>
          </cell>
          <cell r="X428" t="str">
            <v>内山　兼三</v>
          </cell>
          <cell r="Y428">
            <v>41183</v>
          </cell>
          <cell r="Z428">
            <v>41486</v>
          </cell>
          <cell r="AA428" t="str">
            <v/>
          </cell>
          <cell r="AC428">
            <v>515500000</v>
          </cell>
          <cell r="AD428">
            <v>0.33333333333333331</v>
          </cell>
          <cell r="AE428">
            <v>171833333</v>
          </cell>
          <cell r="AF428">
            <v>41306</v>
          </cell>
          <cell r="AG428">
            <v>41670</v>
          </cell>
          <cell r="AH428" t="str">
            <v/>
          </cell>
          <cell r="AI428">
            <v>851380000</v>
          </cell>
          <cell r="AJ428">
            <v>515500000</v>
          </cell>
          <cell r="AK428">
            <v>0.33333333333333331</v>
          </cell>
          <cell r="AL428">
            <v>171833333</v>
          </cell>
          <cell r="AM428">
            <v>41181</v>
          </cell>
          <cell r="AN428">
            <v>41173</v>
          </cell>
          <cell r="AO428">
            <v>41193</v>
          </cell>
          <cell r="AP428" t="str">
            <v>不要</v>
          </cell>
          <cell r="AQ428"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8" t="str">
            <v>高本</v>
          </cell>
          <cell r="AS428" t="str">
            <v>中間</v>
          </cell>
          <cell r="AT428">
            <v>41207</v>
          </cell>
          <cell r="AU428">
            <v>41197</v>
          </cell>
          <cell r="AV428" t="str">
            <v/>
          </cell>
          <cell r="AW428" t="str">
            <v/>
          </cell>
          <cell r="AX428" t="str">
            <v/>
          </cell>
          <cell r="AY428" t="str">
            <v>福岡県</v>
          </cell>
          <cell r="AZ428" t="str">
            <v>北九州市</v>
          </cell>
          <cell r="BA428" t="str">
            <v>小倉南区曽根北町北九州空港跡地産業団地</v>
          </cell>
          <cell r="BC428" t="str">
            <v/>
          </cell>
          <cell r="BQ428" t="str">
            <v/>
          </cell>
          <cell r="BR428" t="str">
            <v/>
          </cell>
          <cell r="BS428" t="str">
            <v/>
          </cell>
          <cell r="BT428" t="str">
            <v/>
          </cell>
          <cell r="BU428" t="str">
            <v/>
          </cell>
          <cell r="BV428" t="str">
            <v/>
          </cell>
          <cell r="BW428" t="str">
            <v/>
          </cell>
          <cell r="BX428" t="str">
            <v/>
          </cell>
          <cell r="BY428" t="str">
            <v/>
          </cell>
          <cell r="BZ428" t="str">
            <v/>
          </cell>
          <cell r="CA428" t="str">
            <v/>
          </cell>
          <cell r="CB428" t="str">
            <v/>
          </cell>
          <cell r="CC428" t="str">
            <v/>
          </cell>
          <cell r="CD428" t="str">
            <v/>
          </cell>
          <cell r="CE428" t="str">
            <v/>
          </cell>
          <cell r="CF428" t="str">
            <v/>
          </cell>
          <cell r="CG428" t="str">
            <v/>
          </cell>
          <cell r="CH428" t="str">
            <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福岡県北九州市小倉南区曽根北町北九州空港跡地産業団地</v>
          </cell>
          <cell r="ET428" t="str">
            <v/>
          </cell>
          <cell r="EU428" t="str">
            <v/>
          </cell>
          <cell r="EV428" t="str">
            <v/>
          </cell>
          <cell r="EW428" t="str">
            <v/>
          </cell>
          <cell r="EX428" t="str">
            <v/>
          </cell>
          <cell r="EY428" t="str">
            <v>福岡県北九州市小倉南区曽根北町北九州空港跡地産業団地</v>
          </cell>
          <cell r="EZ428" t="str">
            <v>なし</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5.機能性化学品</v>
          </cell>
          <cell r="I429" t="str">
            <v>その他の機能性化学品</v>
          </cell>
          <cell r="J429" t="str">
            <v>中小企業</v>
          </cell>
          <cell r="K429" t="str">
            <v>高本</v>
          </cell>
          <cell r="L429" t="str">
            <v>中間</v>
          </cell>
          <cell r="M429" t="str">
            <v>化学課</v>
          </cell>
          <cell r="N429" t="str">
            <v>九州</v>
          </cell>
          <cell r="O429" t="str">
            <v>三菱UFJリース株式会社</v>
          </cell>
          <cell r="P429" t="str">
            <v>環境事業部　環境サポート課</v>
          </cell>
          <cell r="Q429" t="str">
            <v>課長代理</v>
          </cell>
          <cell r="R429" t="str">
            <v>岩田　隆嗣</v>
          </cell>
          <cell r="S429" t="str">
            <v>03-6865-3023</v>
          </cell>
          <cell r="T429" t="str">
            <v>tiwata@lf.mufg.jp</v>
          </cell>
          <cell r="U429" t="str">
            <v/>
          </cell>
          <cell r="V429" t="str">
            <v/>
          </cell>
          <cell r="W429" t="str">
            <v>代表取締役</v>
          </cell>
          <cell r="X429" t="str">
            <v>白石 正</v>
          </cell>
          <cell r="Y429">
            <v>41183</v>
          </cell>
          <cell r="Z429">
            <v>41486</v>
          </cell>
          <cell r="AA429" t="str">
            <v/>
          </cell>
          <cell r="AC429">
            <v>515500000</v>
          </cell>
          <cell r="AD429">
            <v>0.33333333333333331</v>
          </cell>
          <cell r="AE429">
            <v>171833333</v>
          </cell>
          <cell r="AF429">
            <v>41306</v>
          </cell>
          <cell r="AG429">
            <v>41670</v>
          </cell>
          <cell r="AH429" t="str">
            <v/>
          </cell>
          <cell r="AI429">
            <v>851380000</v>
          </cell>
          <cell r="AJ429">
            <v>515500000</v>
          </cell>
          <cell r="AK429">
            <v>0.33333333333333331</v>
          </cell>
          <cell r="AL429">
            <v>171833333</v>
          </cell>
          <cell r="AM429">
            <v>41181</v>
          </cell>
          <cell r="AN429">
            <v>41173</v>
          </cell>
          <cell r="AO429">
            <v>41193</v>
          </cell>
          <cell r="AP429" t="str">
            <v>不要</v>
          </cell>
          <cell r="AQ429"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9" t="str">
            <v>高本</v>
          </cell>
          <cell r="AS429" t="str">
            <v>中間</v>
          </cell>
          <cell r="AT429">
            <v>41207</v>
          </cell>
          <cell r="AU429">
            <v>41197</v>
          </cell>
          <cell r="AV429" t="str">
            <v/>
          </cell>
          <cell r="AW429" t="str">
            <v/>
          </cell>
          <cell r="AX429" t="str">
            <v/>
          </cell>
          <cell r="AY429" t="str">
            <v>福岡県</v>
          </cell>
          <cell r="AZ429" t="str">
            <v>北九州市</v>
          </cell>
          <cell r="BA429" t="str">
            <v>小倉南区曽根北町北九州空港跡地産業団地</v>
          </cell>
          <cell r="BC429" t="str">
            <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t="str">
            <v/>
          </cell>
          <cell r="DW429" t="str">
            <v/>
          </cell>
          <cell r="DX429" t="str">
            <v/>
          </cell>
          <cell r="DY429" t="str">
            <v/>
          </cell>
          <cell r="DZ429" t="str">
            <v/>
          </cell>
          <cell r="EA429" t="str">
            <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福岡県北九州市小倉南区曽根北町北九州空港跡地産業団地</v>
          </cell>
          <cell r="ET429" t="str">
            <v/>
          </cell>
          <cell r="EU429" t="str">
            <v/>
          </cell>
          <cell r="EV429" t="str">
            <v/>
          </cell>
          <cell r="EW429" t="str">
            <v/>
          </cell>
          <cell r="EX429" t="str">
            <v/>
          </cell>
          <cell r="EY429" t="str">
            <v>福岡県北九州市小倉南区曽根北町北九州空港跡地産業団地</v>
          </cell>
          <cell r="EZ429" t="str">
            <v>なし</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5.機能性化学品</v>
          </cell>
          <cell r="I430" t="str">
            <v>その他の機能性化学品</v>
          </cell>
          <cell r="J430" t="str">
            <v>中小企業</v>
          </cell>
          <cell r="K430" t="str">
            <v>高本</v>
          </cell>
          <cell r="L430" t="str">
            <v>中間</v>
          </cell>
          <cell r="M430" t="str">
            <v>化学課</v>
          </cell>
          <cell r="N430" t="str">
            <v>九州</v>
          </cell>
          <cell r="O430" t="str">
            <v>ひろぎんリース株式会社</v>
          </cell>
          <cell r="P430" t="str">
            <v>営業推進部</v>
          </cell>
          <cell r="Q430" t="str">
            <v>担当部長</v>
          </cell>
          <cell r="R430" t="str">
            <v>河村　和彦</v>
          </cell>
          <cell r="S430" t="str">
            <v>082-545-3738</v>
          </cell>
          <cell r="T430" t="str">
            <v>kkawamura@hiroginlease.co.jp</v>
          </cell>
          <cell r="U430" t="str">
            <v/>
          </cell>
          <cell r="V430" t="str">
            <v/>
          </cell>
          <cell r="W430" t="str">
            <v>代表取締役社長</v>
          </cell>
          <cell r="X430" t="str">
            <v>髙橋　斎</v>
          </cell>
          <cell r="Y430">
            <v>41183</v>
          </cell>
          <cell r="Z430">
            <v>41486</v>
          </cell>
          <cell r="AA430" t="str">
            <v/>
          </cell>
          <cell r="AC430">
            <v>515500000</v>
          </cell>
          <cell r="AD430">
            <v>0.33333333333333331</v>
          </cell>
          <cell r="AE430">
            <v>171833333</v>
          </cell>
          <cell r="AF430">
            <v>41306</v>
          </cell>
          <cell r="AG430">
            <v>41670</v>
          </cell>
          <cell r="AH430" t="str">
            <v/>
          </cell>
          <cell r="AI430">
            <v>851380000</v>
          </cell>
          <cell r="AJ430">
            <v>515500000</v>
          </cell>
          <cell r="AK430">
            <v>0.33333333333333331</v>
          </cell>
          <cell r="AL430">
            <v>171833333</v>
          </cell>
          <cell r="AM430">
            <v>41181</v>
          </cell>
          <cell r="AN430">
            <v>41173</v>
          </cell>
          <cell r="AO430">
            <v>41193</v>
          </cell>
          <cell r="AP430" t="str">
            <v>不要</v>
          </cell>
          <cell r="AQ430"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30" t="str">
            <v>高本</v>
          </cell>
          <cell r="AS430" t="str">
            <v>中間</v>
          </cell>
          <cell r="AT430">
            <v>41207</v>
          </cell>
          <cell r="AU430">
            <v>41197</v>
          </cell>
          <cell r="AV430" t="str">
            <v/>
          </cell>
          <cell r="AW430" t="str">
            <v/>
          </cell>
          <cell r="AX430" t="str">
            <v/>
          </cell>
          <cell r="AY430" t="str">
            <v>福岡県</v>
          </cell>
          <cell r="AZ430" t="str">
            <v>北九州市</v>
          </cell>
          <cell r="BA430" t="str">
            <v>小倉南区曽根北町北九州空港跡地産業団地</v>
          </cell>
          <cell r="BC430" t="str">
            <v/>
          </cell>
          <cell r="BQ430" t="str">
            <v/>
          </cell>
          <cell r="BR430" t="str">
            <v/>
          </cell>
          <cell r="BS430" t="str">
            <v/>
          </cell>
          <cell r="BT430" t="str">
            <v/>
          </cell>
          <cell r="BU430" t="str">
            <v/>
          </cell>
          <cell r="BV430" t="str">
            <v/>
          </cell>
          <cell r="BW430" t="str">
            <v/>
          </cell>
          <cell r="BX430" t="str">
            <v/>
          </cell>
          <cell r="BY430" t="str">
            <v/>
          </cell>
          <cell r="BZ430" t="str">
            <v/>
          </cell>
          <cell r="CA430" t="str">
            <v/>
          </cell>
          <cell r="CB430" t="str">
            <v/>
          </cell>
          <cell r="CC430" t="str">
            <v/>
          </cell>
          <cell r="CD430" t="str">
            <v/>
          </cell>
          <cell r="CE430" t="str">
            <v/>
          </cell>
          <cell r="CF430" t="str">
            <v/>
          </cell>
          <cell r="CG430" t="str">
            <v/>
          </cell>
          <cell r="CH430" t="str">
            <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cell r="DX430" t="str">
            <v/>
          </cell>
          <cell r="DY430" t="str">
            <v/>
          </cell>
          <cell r="DZ430" t="str">
            <v/>
          </cell>
          <cell r="EA430" t="str">
            <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福岡県北九州市小倉南区曽根北町北九州空港跡地産業団地</v>
          </cell>
          <cell r="ET430" t="str">
            <v/>
          </cell>
          <cell r="EU430" t="str">
            <v/>
          </cell>
          <cell r="EV430" t="str">
            <v/>
          </cell>
          <cell r="EW430" t="str">
            <v/>
          </cell>
          <cell r="EX430" t="str">
            <v/>
          </cell>
          <cell r="EY430" t="str">
            <v>福岡県北九州市小倉南区曽根北町北九州空港跡地産業団地</v>
          </cell>
          <cell r="EZ430" t="str">
            <v>なし</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2.自動車の中核部品又はその材料</v>
          </cell>
          <cell r="I431" t="str">
            <v>エンジン又はその部品・材料</v>
          </cell>
          <cell r="J431" t="str">
            <v>中小企業</v>
          </cell>
          <cell r="K431" t="str">
            <v>中田</v>
          </cell>
          <cell r="L431" t="str">
            <v>梶野</v>
          </cell>
          <cell r="M431" t="str">
            <v>素形材室</v>
          </cell>
          <cell r="N431" t="str">
            <v>中部</v>
          </cell>
          <cell r="O431" t="str">
            <v>豊臣熱処理工業株式会社</v>
          </cell>
          <cell r="P431" t="str">
            <v>総務部　総括課</v>
          </cell>
          <cell r="Q431" t="str">
            <v>総務係長</v>
          </cell>
          <cell r="R431" t="str">
            <v>岩田　道弘</v>
          </cell>
          <cell r="S431" t="str">
            <v>0566-82-7338</v>
          </cell>
          <cell r="T431" t="str">
            <v>toyotomi_heat@katch.ne.jp</v>
          </cell>
          <cell r="U431">
            <v>4720007</v>
          </cell>
          <cell r="V431" t="str">
            <v>愛知県知立市牛田町遠新切21番地8</v>
          </cell>
          <cell r="W431" t="str">
            <v>代表取締役</v>
          </cell>
          <cell r="X431" t="str">
            <v>伊藤　敏雄</v>
          </cell>
          <cell r="Y431">
            <v>41122</v>
          </cell>
          <cell r="Z431">
            <v>41394</v>
          </cell>
          <cell r="AA431" t="str">
            <v/>
          </cell>
          <cell r="AC431">
            <v>195438080</v>
          </cell>
          <cell r="AD431">
            <v>0.33333333333333331</v>
          </cell>
          <cell r="AE431">
            <v>65146026</v>
          </cell>
          <cell r="AF431">
            <v>41164</v>
          </cell>
          <cell r="AG431">
            <v>41394</v>
          </cell>
          <cell r="AH431" t="str">
            <v/>
          </cell>
          <cell r="AI431">
            <v>202240000</v>
          </cell>
          <cell r="AJ431">
            <v>194440000</v>
          </cell>
          <cell r="AK431">
            <v>0.33333333333333331</v>
          </cell>
          <cell r="AL431">
            <v>64813333</v>
          </cell>
          <cell r="AM431">
            <v>41157</v>
          </cell>
          <cell r="AN431">
            <v>41149</v>
          </cell>
          <cell r="AO431">
            <v>41158</v>
          </cell>
          <cell r="AP431" t="str">
            <v>要</v>
          </cell>
          <cell r="AQ431" t="str">
            <v>・応募時点からの減額については、設備投資内容見直しの結果。</v>
          </cell>
          <cell r="AR431" t="str">
            <v>中田</v>
          </cell>
          <cell r="AS431" t="str">
            <v>梶野</v>
          </cell>
          <cell r="AT431">
            <v>41170</v>
          </cell>
          <cell r="AU431">
            <v>41164</v>
          </cell>
          <cell r="AV431">
            <v>41173</v>
          </cell>
          <cell r="AW431" t="str">
            <v/>
          </cell>
          <cell r="AX431" t="str">
            <v/>
          </cell>
          <cell r="AY431" t="str">
            <v>愛知県</v>
          </cell>
          <cell r="AZ431" t="str">
            <v>知立市</v>
          </cell>
          <cell r="BA431" t="str">
            <v>牛田町遠新切21番地8</v>
          </cell>
          <cell r="BC431" t="str">
            <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愛知県知立市牛田町遠新切21番地8</v>
          </cell>
          <cell r="ET431" t="str">
            <v/>
          </cell>
          <cell r="EU431" t="str">
            <v/>
          </cell>
          <cell r="EV431" t="str">
            <v/>
          </cell>
          <cell r="EW431" t="str">
            <v/>
          </cell>
          <cell r="EX431" t="str">
            <v/>
          </cell>
          <cell r="EY431" t="str">
            <v>愛知県知立市牛田町遠新切21番地8</v>
          </cell>
          <cell r="EZ431" t="str">
            <v>なし</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4.金属加工製品</v>
          </cell>
          <cell r="I432" t="str">
            <v>その他の金属製品</v>
          </cell>
          <cell r="J432" t="str">
            <v>大企業</v>
          </cell>
          <cell r="K432" t="str">
            <v>中田</v>
          </cell>
          <cell r="L432" t="str">
            <v>宮田</v>
          </cell>
          <cell r="M432" t="str">
            <v>産機課</v>
          </cell>
          <cell r="N432" t="str">
            <v>関東</v>
          </cell>
          <cell r="O432" t="str">
            <v>株式会社日立製作所</v>
          </cell>
          <cell r="P432" t="str">
            <v>電力システム社　火力事業部　火力企画本部</v>
          </cell>
          <cell r="Q432" t="str">
            <v>部長</v>
          </cell>
          <cell r="R432" t="str">
            <v>中原　信一</v>
          </cell>
          <cell r="S432" t="str">
            <v>0294-55-2008</v>
          </cell>
          <cell r="T432" t="str">
            <v>shinichi.nakahara.ue@hitachi.com</v>
          </cell>
          <cell r="U432">
            <v>3178511</v>
          </cell>
          <cell r="V432" t="str">
            <v>茨城県日立市幸町三丁目1番1号</v>
          </cell>
          <cell r="W432" t="str">
            <v>執行役社長</v>
          </cell>
          <cell r="X432" t="str">
            <v>中西　宏明</v>
          </cell>
          <cell r="Y432">
            <v>41106</v>
          </cell>
          <cell r="Z432">
            <v>42094</v>
          </cell>
          <cell r="AA432" t="str">
            <v>○</v>
          </cell>
          <cell r="AC432">
            <v>3967690000</v>
          </cell>
          <cell r="AD432">
            <v>0.16666666666666666</v>
          </cell>
          <cell r="AE432">
            <v>661281666</v>
          </cell>
          <cell r="AF432">
            <v>41131</v>
          </cell>
          <cell r="AG432">
            <v>42094</v>
          </cell>
          <cell r="AH432" t="str">
            <v>○</v>
          </cell>
          <cell r="AI432">
            <v>4817690000</v>
          </cell>
          <cell r="AJ432">
            <v>3967690000</v>
          </cell>
          <cell r="AK432">
            <v>0.16666666666666666</v>
          </cell>
          <cell r="AL432">
            <v>661281664</v>
          </cell>
          <cell r="AM432" t="str">
            <v/>
          </cell>
          <cell r="AN432">
            <v>41117</v>
          </cell>
          <cell r="AO432">
            <v>41117</v>
          </cell>
          <cell r="AP432" t="str">
            <v>不要</v>
          </cell>
          <cell r="AQ432" t="str">
            <v>・事業完了日はH27.3末。理由書を作成して頂き、METIに協議。→（2012/8/10）METI吉川様よりOKのメール。</v>
          </cell>
          <cell r="AR432" t="str">
            <v>中田</v>
          </cell>
          <cell r="AS432" t="str">
            <v/>
          </cell>
          <cell r="AT432">
            <v>41138</v>
          </cell>
          <cell r="AU432">
            <v>41131</v>
          </cell>
          <cell r="AV432">
            <v>41145</v>
          </cell>
          <cell r="AW432" t="str">
            <v/>
          </cell>
          <cell r="AX432" t="str">
            <v/>
          </cell>
          <cell r="AY432" t="str">
            <v>茨城県</v>
          </cell>
          <cell r="AZ432" t="str">
            <v>日立市</v>
          </cell>
          <cell r="BA432" t="str">
            <v>幸町三丁目1番1 号</v>
          </cell>
          <cell r="BC432" t="str">
            <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茨城県日立市幸町三丁目1番1 号</v>
          </cell>
          <cell r="ET432" t="str">
            <v/>
          </cell>
          <cell r="EU432" t="str">
            <v/>
          </cell>
          <cell r="EV432" t="str">
            <v/>
          </cell>
          <cell r="EW432" t="str">
            <v/>
          </cell>
          <cell r="EX432" t="str">
            <v/>
          </cell>
          <cell r="EY432" t="str">
            <v>茨城県日立市幸町三丁目1番1 号</v>
          </cell>
          <cell r="EZ432" t="str">
            <v>なし</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3.航空・宇宙産業の中核部品又はその材料</v>
          </cell>
          <cell r="I433" t="str">
            <v>ジェットエンジンの部品・材料</v>
          </cell>
          <cell r="J433" t="str">
            <v>大企業</v>
          </cell>
          <cell r="K433" t="str">
            <v>宮田</v>
          </cell>
          <cell r="L433" t="str">
            <v>中間</v>
          </cell>
          <cell r="M433" t="str">
            <v>武器課</v>
          </cell>
          <cell r="N433" t="str">
            <v>中部</v>
          </cell>
          <cell r="O433" t="str">
            <v>日機装株式会社</v>
          </cell>
          <cell r="P433" t="str">
            <v>航空宇宙事業本部企画グループ</v>
          </cell>
          <cell r="Q433" t="str">
            <v>グループリーダー</v>
          </cell>
          <cell r="R433" t="str">
            <v>横田　直己</v>
          </cell>
          <cell r="S433" t="str">
            <v>03-3443-3734</v>
          </cell>
          <cell r="T433" t="str">
            <v>n.yokota@nikkiso.co.jp</v>
          </cell>
          <cell r="U433">
            <v>1506022</v>
          </cell>
          <cell r="V433" t="str">
            <v>東京都渋谷区恵比寿4-20-3　恵比寿ガーデンプレイスタワー22階</v>
          </cell>
          <cell r="W433" t="str">
            <v>代表取締役社長</v>
          </cell>
          <cell r="X433" t="str">
            <v>甲斐　敏彦</v>
          </cell>
          <cell r="Y433">
            <v>41183</v>
          </cell>
          <cell r="Z433">
            <v>41729</v>
          </cell>
          <cell r="AA433" t="str">
            <v/>
          </cell>
          <cell r="AC433">
            <v>454000000</v>
          </cell>
          <cell r="AD433">
            <v>0.33333333259911896</v>
          </cell>
          <cell r="AE433">
            <v>151333333</v>
          </cell>
          <cell r="AF433" t="str">
            <v/>
          </cell>
          <cell r="AG433" t="str">
            <v/>
          </cell>
          <cell r="AH433" t="str">
            <v/>
          </cell>
          <cell r="AI433" t="str">
            <v/>
          </cell>
          <cell r="AJ433" t="str">
            <v/>
          </cell>
          <cell r="AK433">
            <v>0.33333333259911896</v>
          </cell>
          <cell r="AL433" t="str">
            <v/>
          </cell>
          <cell r="AM433" t="str">
            <v/>
          </cell>
          <cell r="AN433" t="str">
            <v/>
          </cell>
          <cell r="AO433" t="str">
            <v/>
          </cell>
          <cell r="AP433" t="str">
            <v/>
          </cell>
          <cell r="AQ433"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R433" t="str">
            <v/>
          </cell>
          <cell r="AS433" t="str">
            <v/>
          </cell>
          <cell r="AT433" t="str">
            <v/>
          </cell>
          <cell r="AU433" t="str">
            <v/>
          </cell>
          <cell r="AV433" t="str">
            <v/>
          </cell>
          <cell r="AW433" t="str">
            <v/>
          </cell>
          <cell r="AX433" t="str">
            <v/>
          </cell>
          <cell r="AY433" t="str">
            <v>石川県</v>
          </cell>
          <cell r="AZ433" t="str">
            <v>金沢市</v>
          </cell>
          <cell r="BA433" t="str">
            <v>北陽台3-1</v>
          </cell>
          <cell r="BC433" t="str">
            <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石川県金沢市北陽台3-1</v>
          </cell>
          <cell r="ET433" t="str">
            <v/>
          </cell>
          <cell r="EU433" t="str">
            <v/>
          </cell>
          <cell r="EV433" t="str">
            <v/>
          </cell>
          <cell r="EW433" t="str">
            <v/>
          </cell>
          <cell r="EX433" t="str">
            <v/>
          </cell>
          <cell r="EY433" t="str">
            <v>石川県金沢市北陽台3-1</v>
          </cell>
          <cell r="EZ433" t="str">
            <v>なし</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1.電子電機の中核部品又はその材料</v>
          </cell>
          <cell r="I434" t="str">
            <v>蓄電池又はその材料</v>
          </cell>
          <cell r="J434" t="str">
            <v>大企業</v>
          </cell>
          <cell r="K434" t="str">
            <v>梶野</v>
          </cell>
          <cell r="L434" t="str">
            <v>秋葉</v>
          </cell>
          <cell r="M434" t="str">
            <v>非鉄課</v>
          </cell>
          <cell r="N434" t="str">
            <v>近畿</v>
          </cell>
          <cell r="O434" t="str">
            <v>住友金属鉱山株式会社</v>
          </cell>
          <cell r="P434" t="str">
            <v>金属事業本部事業室</v>
          </cell>
          <cell r="Q434" t="str">
            <v>担当主任</v>
          </cell>
          <cell r="R434" t="str">
            <v>堀　洋史</v>
          </cell>
          <cell r="S434" t="str">
            <v>03-3436-7891</v>
          </cell>
          <cell r="T434" t="str">
            <v>Hiroshi_Hori@ni.smm.co.jp</v>
          </cell>
          <cell r="U434">
            <v>1057816</v>
          </cell>
          <cell r="V434" t="str">
            <v>東京都港区新橋5-11-3</v>
          </cell>
          <cell r="W434" t="str">
            <v>代表取締役社長</v>
          </cell>
          <cell r="X434" t="str">
            <v>家守　伸正</v>
          </cell>
          <cell r="Y434">
            <v>41122</v>
          </cell>
          <cell r="Z434">
            <v>41912</v>
          </cell>
          <cell r="AA434" t="str">
            <v>○</v>
          </cell>
          <cell r="AC434">
            <v>3760491000</v>
          </cell>
          <cell r="AD434">
            <v>0.16666666666666666</v>
          </cell>
          <cell r="AE434">
            <v>626748500</v>
          </cell>
          <cell r="AF434">
            <v>41180</v>
          </cell>
          <cell r="AG434">
            <v>41912</v>
          </cell>
          <cell r="AH434" t="str">
            <v>○</v>
          </cell>
          <cell r="AI434">
            <v>6906891000</v>
          </cell>
          <cell r="AJ434">
            <v>3760491000</v>
          </cell>
          <cell r="AK434">
            <v>0.16666666666666666</v>
          </cell>
          <cell r="AL434">
            <v>626748500</v>
          </cell>
          <cell r="AM434">
            <v>41170</v>
          </cell>
          <cell r="AN434" t="str">
            <v/>
          </cell>
          <cell r="AO434" t="str">
            <v/>
          </cell>
          <cell r="AP434" t="str">
            <v>要</v>
          </cell>
          <cell r="AQ434" t="str">
            <v>H26.3.31越え案件。理由記載有。工程表等の入手状況及びMETI確認状況について確認中。</v>
          </cell>
          <cell r="AR434" t="str">
            <v/>
          </cell>
          <cell r="AS434" t="str">
            <v/>
          </cell>
          <cell r="AT434">
            <v>41200</v>
          </cell>
          <cell r="AU434">
            <v>41180</v>
          </cell>
          <cell r="AV434">
            <v>41204</v>
          </cell>
          <cell r="AW434" t="str">
            <v/>
          </cell>
          <cell r="AX434" t="str">
            <v/>
          </cell>
          <cell r="AY434" t="str">
            <v>兵庫県</v>
          </cell>
          <cell r="AZ434" t="str">
            <v>加古郡播磨町</v>
          </cell>
          <cell r="BA434" t="str">
            <v>宮西346-4</v>
          </cell>
          <cell r="BC434" t="str">
            <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t="str">
            <v/>
          </cell>
          <cell r="DW434" t="str">
            <v/>
          </cell>
          <cell r="DX434" t="str">
            <v/>
          </cell>
          <cell r="DY434" t="str">
            <v/>
          </cell>
          <cell r="DZ434" t="str">
            <v/>
          </cell>
          <cell r="EA434" t="str">
            <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兵庫県加古郡播磨町宮西346-4</v>
          </cell>
          <cell r="ET434" t="str">
            <v/>
          </cell>
          <cell r="EU434" t="str">
            <v/>
          </cell>
          <cell r="EV434" t="str">
            <v/>
          </cell>
          <cell r="EW434" t="str">
            <v/>
          </cell>
          <cell r="EX434" t="str">
            <v/>
          </cell>
          <cell r="EY434" t="str">
            <v>兵庫県加古郡播磨町宮西346-4</v>
          </cell>
          <cell r="EZ434" t="str">
            <v>なし</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1.電子電機の中核部品又はその材料</v>
          </cell>
          <cell r="I435" t="str">
            <v>その他の電子機器の中核部品・材料</v>
          </cell>
          <cell r="J435" t="str">
            <v>中小企業</v>
          </cell>
          <cell r="K435" t="str">
            <v>梶野</v>
          </cell>
          <cell r="L435" t="str">
            <v>秋葉</v>
          </cell>
          <cell r="M435" t="str">
            <v>非鉄課
素形材室</v>
          </cell>
          <cell r="N435" t="str">
            <v>関東</v>
          </cell>
          <cell r="O435" t="str">
            <v>ＤＯＷＡハイテック株式会社</v>
          </cell>
          <cell r="P435" t="str">
            <v/>
          </cell>
          <cell r="Q435" t="str">
            <v>経営企画室長</v>
          </cell>
          <cell r="R435" t="str">
            <v>成田　岳浩</v>
          </cell>
          <cell r="S435" t="str">
            <v>0495-21-6111</v>
          </cell>
          <cell r="T435" t="str">
            <v>naritat@dowa.co.jp</v>
          </cell>
          <cell r="U435">
            <v>3670002</v>
          </cell>
          <cell r="V435" t="str">
            <v>埼玉県本庄市仁手1781</v>
          </cell>
          <cell r="W435" t="str">
            <v>代表取締役社長</v>
          </cell>
          <cell r="X435" t="str">
            <v>桜庭　正美</v>
          </cell>
          <cell r="Y435">
            <v>41122</v>
          </cell>
          <cell r="Z435">
            <v>41729</v>
          </cell>
          <cell r="AA435" t="str">
            <v/>
          </cell>
          <cell r="AC435">
            <v>663100000</v>
          </cell>
          <cell r="AD435">
            <v>0.33333333333333331</v>
          </cell>
          <cell r="AE435">
            <v>221033333</v>
          </cell>
          <cell r="AF435">
            <v>41244</v>
          </cell>
          <cell r="AG435">
            <v>41729</v>
          </cell>
          <cell r="AH435" t="str">
            <v/>
          </cell>
          <cell r="AI435">
            <v>957200000</v>
          </cell>
          <cell r="AJ435">
            <v>663100000</v>
          </cell>
          <cell r="AK435">
            <v>0.33333333333333331</v>
          </cell>
          <cell r="AL435">
            <v>221033332</v>
          </cell>
          <cell r="AM435">
            <v>41177</v>
          </cell>
          <cell r="AN435" t="str">
            <v/>
          </cell>
          <cell r="AO435" t="str">
            <v/>
          </cell>
          <cell r="AP435" t="str">
            <v>要</v>
          </cell>
          <cell r="AQ435" t="str">
            <v/>
          </cell>
          <cell r="AR435" t="str">
            <v>梶野</v>
          </cell>
          <cell r="AS435" t="str">
            <v>秋葉</v>
          </cell>
          <cell r="AT435">
            <v>41200</v>
          </cell>
          <cell r="AU435">
            <v>41244</v>
          </cell>
          <cell r="AV435">
            <v>41204</v>
          </cell>
          <cell r="AW435" t="str">
            <v/>
          </cell>
          <cell r="AX435" t="str">
            <v/>
          </cell>
          <cell r="AY435" t="str">
            <v>埼玉県</v>
          </cell>
          <cell r="AZ435" t="str">
            <v>本庄市</v>
          </cell>
          <cell r="BA435" t="str">
            <v>仁手1781</v>
          </cell>
          <cell r="BC435" t="str">
            <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埼玉県本庄市仁手1781</v>
          </cell>
          <cell r="ET435" t="str">
            <v/>
          </cell>
          <cell r="EU435" t="str">
            <v/>
          </cell>
          <cell r="EV435" t="str">
            <v/>
          </cell>
          <cell r="EW435" t="str">
            <v/>
          </cell>
          <cell r="EX435" t="str">
            <v/>
          </cell>
          <cell r="EY435" t="str">
            <v>埼玉県本庄市仁手1781</v>
          </cell>
          <cell r="EZ435" t="str">
            <v>なし</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2.自動車の中核部品又はその材料</v>
          </cell>
          <cell r="I436" t="str">
            <v>駆動系部品又はその材料</v>
          </cell>
          <cell r="J436" t="str">
            <v>大企業</v>
          </cell>
          <cell r="K436" t="str">
            <v>梶野</v>
          </cell>
          <cell r="L436" t="str">
            <v>徳重</v>
          </cell>
          <cell r="M436" t="str">
            <v>素形材室</v>
          </cell>
          <cell r="N436" t="str">
            <v>関東</v>
          </cell>
          <cell r="O436" t="str">
            <v>日立粉末冶金株式会社</v>
          </cell>
          <cell r="P436" t="str">
            <v>香取事業所　モノつくり革新プロジェクト</v>
          </cell>
          <cell r="Q436" t="str">
            <v>リーダー</v>
          </cell>
          <cell r="R436" t="str">
            <v>松永 宏</v>
          </cell>
          <cell r="S436" t="str">
            <v>0479-76-5573</v>
          </cell>
          <cell r="T436" t="str">
            <v>h-matuna@hitachi-pm.co.jp</v>
          </cell>
          <cell r="U436">
            <v>2892247</v>
          </cell>
          <cell r="V436" t="str">
            <v>千葉県香取郡多古町水戸1番地</v>
          </cell>
          <cell r="W436" t="str">
            <v>代表取締役社長</v>
          </cell>
          <cell r="X436" t="str">
            <v>角田　和好</v>
          </cell>
          <cell r="Y436">
            <v>41122</v>
          </cell>
          <cell r="Z436">
            <v>41729</v>
          </cell>
          <cell r="AA436" t="str">
            <v/>
          </cell>
          <cell r="AC436">
            <v>454000000</v>
          </cell>
          <cell r="AD436">
            <v>0.16666666666666666</v>
          </cell>
          <cell r="AE436">
            <v>75666666</v>
          </cell>
          <cell r="AF436">
            <v>41132</v>
          </cell>
          <cell r="AG436">
            <v>41729</v>
          </cell>
          <cell r="AH436" t="str">
            <v/>
          </cell>
          <cell r="AI436">
            <v>1906000000</v>
          </cell>
          <cell r="AJ436">
            <v>454000000</v>
          </cell>
          <cell r="AK436">
            <v>0.16666666666666666</v>
          </cell>
          <cell r="AL436">
            <v>75666664</v>
          </cell>
          <cell r="AM436" t="str">
            <v/>
          </cell>
          <cell r="AN436">
            <v>41127</v>
          </cell>
          <cell r="AO436" t="str">
            <v/>
          </cell>
          <cell r="AP436" t="str">
            <v>要</v>
          </cell>
          <cell r="AQ436" t="str">
            <v>・申請書上は平成23年度決算見込みとなっているが実際には実績あり。平成21、22、23年度黒字のため、収益納付要とする。</v>
          </cell>
          <cell r="AR436" t="str">
            <v>梶野</v>
          </cell>
          <cell r="AS436" t="str">
            <v>徳重</v>
          </cell>
          <cell r="AT436">
            <v>41138</v>
          </cell>
          <cell r="AU436">
            <v>41132</v>
          </cell>
          <cell r="AV436">
            <v>41145</v>
          </cell>
          <cell r="AW436" t="str">
            <v/>
          </cell>
          <cell r="AX436" t="str">
            <v/>
          </cell>
          <cell r="AY436" t="str">
            <v>千葉県</v>
          </cell>
          <cell r="AZ436" t="str">
            <v>香取郡多古町</v>
          </cell>
          <cell r="BA436" t="str">
            <v>水戸1番地</v>
          </cell>
          <cell r="BC436" t="str">
            <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千葉県香取郡多古町水戸1番地</v>
          </cell>
          <cell r="ET436" t="str">
            <v/>
          </cell>
          <cell r="EU436" t="str">
            <v/>
          </cell>
          <cell r="EV436" t="str">
            <v/>
          </cell>
          <cell r="EW436" t="str">
            <v/>
          </cell>
          <cell r="EX436" t="str">
            <v/>
          </cell>
          <cell r="EY436" t="str">
            <v>千葉県香取郡多古町水戸1番地</v>
          </cell>
          <cell r="EZ436" t="str">
            <v>なし</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6.その他</v>
          </cell>
          <cell r="I437" t="str">
            <v>その他</v>
          </cell>
          <cell r="J437" t="str">
            <v>大企業</v>
          </cell>
          <cell r="K437" t="str">
            <v>高本</v>
          </cell>
          <cell r="L437" t="str">
            <v>中田</v>
          </cell>
          <cell r="M437" t="str">
            <v>医福室</v>
          </cell>
          <cell r="N437" t="str">
            <v>中部</v>
          </cell>
          <cell r="O437" t="str">
            <v>日機装株式会社</v>
          </cell>
          <cell r="P437" t="str">
            <v>メディカル事業本部　営業推進部　業務管理グループ</v>
          </cell>
          <cell r="Q437" t="str">
            <v>グループリーダー</v>
          </cell>
          <cell r="R437" t="str">
            <v>満身　俊明</v>
          </cell>
          <cell r="S437" t="str">
            <v>03-3443-3751</v>
          </cell>
          <cell r="T437" t="str">
            <v>T.Mitsumi@nikkiso.co.jp</v>
          </cell>
          <cell r="U437">
            <v>1506022</v>
          </cell>
          <cell r="V437" t="str">
            <v>東京都渋谷区恵比寿4-20-3　恵比寿ガーデンプレイスタワー22階</v>
          </cell>
          <cell r="W437" t="str">
            <v>代表取締役社長</v>
          </cell>
          <cell r="X437" t="str">
            <v>甲斐　敏彦</v>
          </cell>
          <cell r="Y437">
            <v>41183</v>
          </cell>
          <cell r="Z437">
            <v>41729</v>
          </cell>
          <cell r="AA437" t="str">
            <v/>
          </cell>
          <cell r="AC437">
            <v>274755000</v>
          </cell>
          <cell r="AD437">
            <v>0.25</v>
          </cell>
          <cell r="AE437">
            <v>68688750</v>
          </cell>
          <cell r="AF437" t="str">
            <v/>
          </cell>
          <cell r="AG437" t="str">
            <v/>
          </cell>
          <cell r="AH437" t="str">
            <v/>
          </cell>
          <cell r="AI437" t="str">
            <v/>
          </cell>
          <cell r="AJ437" t="str">
            <v/>
          </cell>
          <cell r="AK437">
            <v>0.25</v>
          </cell>
          <cell r="AL437" t="str">
            <v/>
          </cell>
          <cell r="AM437" t="str">
            <v/>
          </cell>
          <cell r="AN437">
            <v>41193</v>
          </cell>
          <cell r="AO437" t="str">
            <v/>
          </cell>
          <cell r="AP437" t="str">
            <v/>
          </cell>
          <cell r="AQ437" t="str">
            <v/>
          </cell>
          <cell r="AR437" t="str">
            <v>高本</v>
          </cell>
          <cell r="AS437" t="str">
            <v>中田</v>
          </cell>
          <cell r="AT437" t="str">
            <v/>
          </cell>
          <cell r="AU437" t="str">
            <v/>
          </cell>
          <cell r="AV437" t="str">
            <v/>
          </cell>
          <cell r="AW437" t="str">
            <v/>
          </cell>
          <cell r="AX437" t="str">
            <v/>
          </cell>
          <cell r="AY437" t="str">
            <v>石川県</v>
          </cell>
          <cell r="AZ437" t="str">
            <v>金沢市</v>
          </cell>
          <cell r="BA437" t="str">
            <v>北陽台3-1</v>
          </cell>
          <cell r="BC437" t="str">
            <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石川県金沢市北陽台3-1</v>
          </cell>
          <cell r="ET437" t="str">
            <v/>
          </cell>
          <cell r="EU437" t="str">
            <v/>
          </cell>
          <cell r="EV437" t="str">
            <v/>
          </cell>
          <cell r="EW437" t="str">
            <v/>
          </cell>
          <cell r="EX437" t="str">
            <v/>
          </cell>
          <cell r="EY437" t="str">
            <v>石川県金沢市北陽台3-1</v>
          </cell>
          <cell r="EZ437" t="str">
            <v>なし</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1.電子電機の中核部品又はその材料</v>
          </cell>
          <cell r="I438" t="str">
            <v>その他の電子機器の中核部品・材料</v>
          </cell>
          <cell r="J438" t="str">
            <v>中小企業</v>
          </cell>
          <cell r="K438" t="str">
            <v>梶野</v>
          </cell>
          <cell r="L438" t="str">
            <v>秋葉</v>
          </cell>
          <cell r="M438" t="str">
            <v>情通課</v>
          </cell>
          <cell r="N438" t="str">
            <v>近畿</v>
          </cell>
          <cell r="O438" t="str">
            <v>株式会社日本アレフ</v>
          </cell>
          <cell r="P438" t="str">
            <v>製造本部　兵庫工場</v>
          </cell>
          <cell r="Q438" t="str">
            <v>工場長</v>
          </cell>
          <cell r="R438" t="str">
            <v>船曳　要一</v>
          </cell>
          <cell r="S438" t="str">
            <v>0790-62-6203</v>
          </cell>
          <cell r="T438" t="str">
            <v>funabiki@nippon-aleph.co.jp</v>
          </cell>
          <cell r="U438">
            <v>6712533</v>
          </cell>
          <cell r="V438" t="str">
            <v>兵庫県宍粟市山崎町須賀沢231</v>
          </cell>
          <cell r="W438" t="str">
            <v>代表取締役</v>
          </cell>
          <cell r="X438" t="str">
            <v>堀之内　保</v>
          </cell>
          <cell r="Y438">
            <v>41122</v>
          </cell>
          <cell r="Z438">
            <v>41729</v>
          </cell>
          <cell r="AA438" t="str">
            <v/>
          </cell>
          <cell r="AC438">
            <v>760000000</v>
          </cell>
          <cell r="AD438">
            <v>0.33333333333333331</v>
          </cell>
          <cell r="AE438">
            <v>253333333</v>
          </cell>
          <cell r="AF438" t="str">
            <v/>
          </cell>
          <cell r="AG438" t="str">
            <v/>
          </cell>
          <cell r="AH438" t="str">
            <v/>
          </cell>
          <cell r="AI438" t="str">
            <v/>
          </cell>
          <cell r="AJ438" t="str">
            <v/>
          </cell>
          <cell r="AK438">
            <v>0.33333333333333331</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cell r="AX438" t="str">
            <v/>
          </cell>
          <cell r="AY438" t="str">
            <v>兵庫県</v>
          </cell>
          <cell r="AZ438" t="str">
            <v>宍粟市</v>
          </cell>
          <cell r="BA438" t="str">
            <v>山崎町須賀沢231番地</v>
          </cell>
          <cell r="BC438" t="str">
            <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兵庫県宍粟市山崎町須賀沢231番地</v>
          </cell>
          <cell r="ET438" t="str">
            <v/>
          </cell>
          <cell r="EU438" t="str">
            <v/>
          </cell>
          <cell r="EV438" t="str">
            <v/>
          </cell>
          <cell r="EW438" t="str">
            <v/>
          </cell>
          <cell r="EX438" t="str">
            <v/>
          </cell>
          <cell r="EY438" t="str">
            <v>兵庫県宍粟市山崎町須賀沢231番地</v>
          </cell>
          <cell r="EZ438" t="str">
            <v>なし</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6.その他</v>
          </cell>
          <cell r="I439" t="str">
            <v>高機能繊維</v>
          </cell>
          <cell r="J439" t="str">
            <v>大企業</v>
          </cell>
          <cell r="K439" t="str">
            <v>中田</v>
          </cell>
          <cell r="L439" t="str">
            <v>宮田</v>
          </cell>
          <cell r="M439" t="str">
            <v>繊維課</v>
          </cell>
          <cell r="N439" t="str">
            <v>四国</v>
          </cell>
          <cell r="O439" t="str">
            <v>帝人テクノプロダクツ株式会社</v>
          </cell>
          <cell r="P439" t="str">
            <v>企画管理室　</v>
          </cell>
          <cell r="Q439" t="str">
            <v/>
          </cell>
          <cell r="R439" t="str">
            <v>春田浩一</v>
          </cell>
          <cell r="S439" t="str">
            <v>06-6268-2665</v>
          </cell>
          <cell r="T439" t="str">
            <v>k.Haruta@teijin.co.jp</v>
          </cell>
          <cell r="U439">
            <v>5418587</v>
          </cell>
          <cell r="V439" t="str">
            <v>大阪府大阪市中央区南本町一丁目6番7号</v>
          </cell>
          <cell r="W439" t="str">
            <v>代表取締役社長</v>
          </cell>
          <cell r="X439" t="str">
            <v>Eiso W.A. Alberda van Ekenstein</v>
          </cell>
          <cell r="Y439">
            <v>41213</v>
          </cell>
          <cell r="Z439">
            <v>41911</v>
          </cell>
          <cell r="AA439" t="str">
            <v>○</v>
          </cell>
          <cell r="AC439">
            <v>2382000000</v>
          </cell>
          <cell r="AD439">
            <v>0.33333333333333331</v>
          </cell>
          <cell r="AE439">
            <v>794000000</v>
          </cell>
          <cell r="AF439" t="str">
            <v/>
          </cell>
          <cell r="AG439" t="str">
            <v/>
          </cell>
          <cell r="AH439" t="str">
            <v/>
          </cell>
          <cell r="AI439" t="str">
            <v/>
          </cell>
          <cell r="AJ439" t="str">
            <v/>
          </cell>
          <cell r="AK439">
            <v>0.33333333333333331</v>
          </cell>
          <cell r="AL439" t="str">
            <v/>
          </cell>
          <cell r="AM439" t="str">
            <v/>
          </cell>
          <cell r="AN439">
            <v>41178</v>
          </cell>
          <cell r="AO439">
            <v>41178</v>
          </cell>
          <cell r="AP439" t="str">
            <v/>
          </cell>
          <cell r="AQ439" t="str">
            <v/>
          </cell>
          <cell r="AR439" t="str">
            <v/>
          </cell>
          <cell r="AS439" t="str">
            <v/>
          </cell>
          <cell r="AT439" t="str">
            <v/>
          </cell>
          <cell r="AU439" t="str">
            <v/>
          </cell>
          <cell r="AV439" t="str">
            <v/>
          </cell>
          <cell r="AW439" t="str">
            <v/>
          </cell>
          <cell r="AX439" t="str">
            <v/>
          </cell>
          <cell r="AY439" t="str">
            <v>愛媛県</v>
          </cell>
          <cell r="AZ439" t="str">
            <v>松山市</v>
          </cell>
          <cell r="BA439" t="str">
            <v>北吉田町77番地帝人松山事業所北地区　テクノーラ工場</v>
          </cell>
          <cell r="BB439" t="str">
            <v>愛媛県</v>
          </cell>
          <cell r="BC439" t="str">
            <v>松山市</v>
          </cell>
          <cell r="BD439" t="str">
            <v>西垣生町2345番地帝人松山事業所南地区　原料工場</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愛媛県松山市北吉田町77番地帝人松山事業所北地区　テクノーラ工場</v>
          </cell>
          <cell r="ET439" t="str">
            <v>愛媛県松山市西垣生町2345番地帝人松山事業所南地区　原料工場</v>
          </cell>
          <cell r="EU439" t="str">
            <v/>
          </cell>
          <cell r="EV439" t="str">
            <v/>
          </cell>
          <cell r="EW439" t="str">
            <v/>
          </cell>
          <cell r="EX439" t="str">
            <v/>
          </cell>
          <cell r="EY439" t="str">
            <v>愛媛県松山市北吉田町77番地帝人松山事業所北地区　テクノーラ工場
愛媛県松山市西垣生町2345番地帝人松山事業所南地区　原料工場</v>
          </cell>
          <cell r="EZ439" t="str">
            <v>なし</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1.電子電機の中核部品又はその材料</v>
          </cell>
          <cell r="I440" t="str">
            <v>その他の電子機器の中核部品・材料</v>
          </cell>
          <cell r="J440" t="str">
            <v>大企業</v>
          </cell>
          <cell r="K440" t="str">
            <v>梶野</v>
          </cell>
          <cell r="L440" t="str">
            <v>秋葉</v>
          </cell>
          <cell r="M440" t="str">
            <v>化学課
情通課</v>
          </cell>
          <cell r="N440" t="str">
            <v>関東</v>
          </cell>
          <cell r="O440" t="str">
            <v>富士フイルム株式会社</v>
          </cell>
          <cell r="P440" t="str">
            <v>記録メディア事業部生産部</v>
          </cell>
          <cell r="Q440" t="str">
            <v>課長</v>
          </cell>
          <cell r="R440" t="str">
            <v>望田 敏広</v>
          </cell>
          <cell r="S440" t="str">
            <v>0465-32-2051</v>
          </cell>
          <cell r="T440" t="str">
            <v>toshihiro_mochida@fujifilm.co.jp</v>
          </cell>
          <cell r="U440">
            <v>2500001</v>
          </cell>
          <cell r="V440" t="str">
            <v>神奈川県小田原市扇町2-12-1</v>
          </cell>
          <cell r="W440" t="str">
            <v>代表取締役社長</v>
          </cell>
          <cell r="X440" t="str">
            <v>中嶋　成博</v>
          </cell>
          <cell r="Y440">
            <v>41091</v>
          </cell>
          <cell r="Z440">
            <v>41729</v>
          </cell>
          <cell r="AA440" t="str">
            <v/>
          </cell>
          <cell r="AC440">
            <v>1420000000</v>
          </cell>
          <cell r="AD440">
            <v>0.16666666666666666</v>
          </cell>
          <cell r="AE440">
            <v>236666666</v>
          </cell>
          <cell r="AF440">
            <v>41153</v>
          </cell>
          <cell r="AG440">
            <v>41729</v>
          </cell>
          <cell r="AH440" t="str">
            <v/>
          </cell>
          <cell r="AI440">
            <v>1420000000</v>
          </cell>
          <cell r="AJ440">
            <v>1420000000</v>
          </cell>
          <cell r="AK440">
            <v>0.16666666666666666</v>
          </cell>
          <cell r="AL440">
            <v>236666660</v>
          </cell>
          <cell r="AM440">
            <v>41148</v>
          </cell>
          <cell r="AN440">
            <v>41151</v>
          </cell>
          <cell r="AO440" t="str">
            <v/>
          </cell>
          <cell r="AP440" t="str">
            <v>不要</v>
          </cell>
          <cell r="AQ440" t="str">
            <v>・富士フイルムメディアマニュファクチャリング㈱は富士フイルム㈱から生産委託を受けている関係。よって、収益納付は富士フイルム㈱の決算情報を基に判断。</v>
          </cell>
          <cell r="AR440" t="str">
            <v/>
          </cell>
          <cell r="AS440" t="str">
            <v>秋葉</v>
          </cell>
          <cell r="AT440">
            <v>41170</v>
          </cell>
          <cell r="AU440">
            <v>41153</v>
          </cell>
          <cell r="AV440">
            <v>41173</v>
          </cell>
          <cell r="AW440" t="str">
            <v/>
          </cell>
          <cell r="AX440" t="str">
            <v/>
          </cell>
          <cell r="AY440" t="str">
            <v>神奈川県</v>
          </cell>
          <cell r="AZ440" t="str">
            <v>小田原市</v>
          </cell>
          <cell r="BA440" t="str">
            <v>扇町2-12-1富士フィルム㈱神奈川工場小田原サイト(D10/D11＆K4棟）　　</v>
          </cell>
          <cell r="BC440" t="str">
            <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神奈川県小田原市扇町2-12-1富士フィルム㈱神奈川工場小田原サイト(D10/D11＆K4棟）　　</v>
          </cell>
          <cell r="ET440" t="str">
            <v/>
          </cell>
          <cell r="EU440" t="str">
            <v/>
          </cell>
          <cell r="EV440" t="str">
            <v/>
          </cell>
          <cell r="EW440" t="str">
            <v/>
          </cell>
          <cell r="EX440" t="str">
            <v/>
          </cell>
          <cell r="EY440" t="str">
            <v>神奈川県小田原市扇町2-12-1富士フィルム㈱神奈川工場小田原サイト(D10/D11＆K4棟）　　</v>
          </cell>
          <cell r="EZ440" t="str">
            <v>なし</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1.電子電機の中核部品又はその材料</v>
          </cell>
          <cell r="I441" t="str">
            <v>その他の電子機器の中核部品・材料</v>
          </cell>
          <cell r="J441" t="str">
            <v>大企業</v>
          </cell>
          <cell r="K441" t="str">
            <v>梶野</v>
          </cell>
          <cell r="L441" t="str">
            <v>秋葉</v>
          </cell>
          <cell r="M441" t="str">
            <v>化学課
情通課</v>
          </cell>
          <cell r="N441" t="str">
            <v>関東</v>
          </cell>
          <cell r="O441" t="str">
            <v/>
          </cell>
          <cell r="P441" t="str">
            <v/>
          </cell>
          <cell r="Q441" t="str">
            <v/>
          </cell>
          <cell r="R441" t="str">
            <v/>
          </cell>
          <cell r="S441" t="str">
            <v/>
          </cell>
          <cell r="T441" t="str">
            <v/>
          </cell>
          <cell r="U441" t="str">
            <v/>
          </cell>
          <cell r="V441" t="str">
            <v/>
          </cell>
          <cell r="W441" t="str">
            <v>代表取締役社長</v>
          </cell>
          <cell r="X441" t="str">
            <v>木山　正俊</v>
          </cell>
          <cell r="Y441">
            <v>41091</v>
          </cell>
          <cell r="Z441">
            <v>41729</v>
          </cell>
          <cell r="AA441" t="str">
            <v/>
          </cell>
          <cell r="AC441">
            <v>1420000000</v>
          </cell>
          <cell r="AD441">
            <v>0.16666666666666666</v>
          </cell>
          <cell r="AE441">
            <v>236666666</v>
          </cell>
          <cell r="AF441">
            <v>41153</v>
          </cell>
          <cell r="AG441">
            <v>41729</v>
          </cell>
          <cell r="AH441" t="str">
            <v/>
          </cell>
          <cell r="AI441">
            <v>1420000000</v>
          </cell>
          <cell r="AJ441">
            <v>1420000000</v>
          </cell>
          <cell r="AK441">
            <v>0.16666666666666666</v>
          </cell>
          <cell r="AL441">
            <v>236666660</v>
          </cell>
          <cell r="AM441">
            <v>41148</v>
          </cell>
          <cell r="AN441">
            <v>41151</v>
          </cell>
          <cell r="AO441" t="str">
            <v/>
          </cell>
          <cell r="AP441" t="str">
            <v>不要</v>
          </cell>
          <cell r="AQ441" t="str">
            <v>・富士フイルムメディアマニュファクチャリング㈱は富士フイルム㈱から生産委託を受けている関係。よって、収益納付は富士フイルム㈱の決算情報を基に判断。</v>
          </cell>
          <cell r="AR441" t="str">
            <v/>
          </cell>
          <cell r="AS441" t="str">
            <v>秋葉</v>
          </cell>
          <cell r="AT441">
            <v>41170</v>
          </cell>
          <cell r="AU441">
            <v>41153</v>
          </cell>
          <cell r="AV441">
            <v>41173</v>
          </cell>
          <cell r="AW441" t="str">
            <v/>
          </cell>
          <cell r="AX441" t="str">
            <v/>
          </cell>
          <cell r="AY441" t="str">
            <v>神奈川県</v>
          </cell>
          <cell r="AZ441" t="str">
            <v>小田原市</v>
          </cell>
          <cell r="BA441" t="str">
            <v>扇町2-12-1富士フィルム㈱神奈川工場小田原サイト(D10/D11＆K4棟）　　</v>
          </cell>
          <cell r="BC441" t="str">
            <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神奈川県小田原市扇町2-12-1富士フィルム㈱神奈川工場小田原サイト(D10/D11＆K4棟）　　</v>
          </cell>
          <cell r="ET441" t="str">
            <v/>
          </cell>
          <cell r="EU441" t="str">
            <v/>
          </cell>
          <cell r="EV441" t="str">
            <v/>
          </cell>
          <cell r="EW441" t="str">
            <v/>
          </cell>
          <cell r="EX441" t="str">
            <v/>
          </cell>
          <cell r="EY441" t="str">
            <v>神奈川県小田原市扇町2-12-1富士フィルム㈱神奈川工場小田原サイト(D10/D11＆K4棟）　　</v>
          </cell>
          <cell r="EZ441" t="str">
            <v>なし</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1.電子電機の中核部品又はその材料</v>
          </cell>
          <cell r="I442" t="str">
            <v>蓄電池又はその材料</v>
          </cell>
          <cell r="J442" t="str">
            <v>中小企業</v>
          </cell>
          <cell r="K442" t="str">
            <v>梶野</v>
          </cell>
          <cell r="L442" t="str">
            <v>秋葉</v>
          </cell>
          <cell r="M442" t="str">
            <v>情通課</v>
          </cell>
          <cell r="N442" t="str">
            <v>近畿</v>
          </cell>
          <cell r="O442" t="str">
            <v>冨士発條株式会社</v>
          </cell>
          <cell r="P442" t="str">
            <v/>
          </cell>
          <cell r="Q442" t="str">
            <v>管理部長</v>
          </cell>
          <cell r="R442" t="str">
            <v>大平　明王</v>
          </cell>
          <cell r="S442" t="str">
            <v>079-674-1600</v>
          </cell>
          <cell r="T442" t="str">
            <v>ohira-a@fuji-springs.co.jp</v>
          </cell>
          <cell r="U442">
            <v>6695265</v>
          </cell>
          <cell r="V442" t="str">
            <v>兵庫県朝来市和田山町筒江165-51</v>
          </cell>
          <cell r="W442" t="str">
            <v>代表取締役</v>
          </cell>
          <cell r="X442" t="str">
            <v>藤井　啓</v>
          </cell>
          <cell r="Y442" t="str">
            <v>交付決定日以降</v>
          </cell>
          <cell r="Z442">
            <v>41729</v>
          </cell>
          <cell r="AA442" t="str">
            <v/>
          </cell>
          <cell r="AC442">
            <v>1400000000</v>
          </cell>
          <cell r="AD442">
            <v>0.5</v>
          </cell>
          <cell r="AE442">
            <v>700000000</v>
          </cell>
          <cell r="AF442" t="str">
            <v>交付決定日</v>
          </cell>
          <cell r="AG442">
            <v>41729</v>
          </cell>
          <cell r="AH442" t="str">
            <v/>
          </cell>
          <cell r="AI442">
            <v>1426000000</v>
          </cell>
          <cell r="AJ442">
            <v>1400000000</v>
          </cell>
          <cell r="AK442">
            <v>0.5</v>
          </cell>
          <cell r="AL442">
            <v>700000000</v>
          </cell>
          <cell r="AM442">
            <v>41139</v>
          </cell>
          <cell r="AN442">
            <v>41134</v>
          </cell>
          <cell r="AO442" t="str">
            <v/>
          </cell>
          <cell r="AP442" t="str">
            <v>不要</v>
          </cell>
          <cell r="AQ442" t="str">
            <v/>
          </cell>
          <cell r="AR442" t="str">
            <v>栗生澤</v>
          </cell>
          <cell r="AS442" t="str">
            <v/>
          </cell>
          <cell r="AT442">
            <v>41155</v>
          </cell>
          <cell r="AU442">
            <v>41145</v>
          </cell>
          <cell r="AV442">
            <v>41159</v>
          </cell>
          <cell r="AW442" t="str">
            <v/>
          </cell>
          <cell r="AX442" t="str">
            <v/>
          </cell>
          <cell r="AY442" t="str">
            <v>兵庫県</v>
          </cell>
          <cell r="AZ442" t="str">
            <v>朝来市</v>
          </cell>
          <cell r="BA442" t="str">
            <v>和田山町筒江165－51</v>
          </cell>
          <cell r="BB442" t="str">
            <v>兵庫県</v>
          </cell>
          <cell r="BC442" t="str">
            <v>朝来市</v>
          </cell>
          <cell r="BD442" t="str">
            <v>和田山町筒江165-3</v>
          </cell>
          <cell r="BE442" t="str">
            <v>兵庫県</v>
          </cell>
          <cell r="BF442" t="str">
            <v>朝来市</v>
          </cell>
          <cell r="BG442" t="str">
            <v>山東町柿坪83-8</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兵庫県朝来市和田山町筒江165－51</v>
          </cell>
          <cell r="ET442" t="str">
            <v>兵庫県朝来市和田山町筒江165-3</v>
          </cell>
          <cell r="EU442" t="str">
            <v>兵庫県朝来市山東町柿坪83-8</v>
          </cell>
          <cell r="EV442" t="str">
            <v/>
          </cell>
          <cell r="EW442" t="str">
            <v/>
          </cell>
          <cell r="EX442" t="str">
            <v/>
          </cell>
          <cell r="EY442" t="str">
            <v>兵庫県朝来市和田山町筒江165－51
兵庫県朝来市和田山町筒江165-3
兵庫県朝来市山東町柿坪83-8</v>
          </cell>
          <cell r="EZ442" t="str">
            <v>なし</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4.金属加工製品</v>
          </cell>
          <cell r="I443" t="str">
            <v>その他の金属製品</v>
          </cell>
          <cell r="J443" t="str">
            <v>大企業</v>
          </cell>
          <cell r="K443" t="str">
            <v>宮田</v>
          </cell>
          <cell r="L443" t="str">
            <v>徳重</v>
          </cell>
          <cell r="M443" t="str">
            <v>非鉄課</v>
          </cell>
          <cell r="N443" t="str">
            <v>近畿</v>
          </cell>
          <cell r="O443" t="str">
            <v>三菱マテリアル株式会社</v>
          </cell>
          <cell r="P443" t="str">
            <v>明石製作所　精密工具センター</v>
          </cell>
          <cell r="Q443" t="str">
            <v>センター長</v>
          </cell>
          <cell r="R443" t="str">
            <v>西川　正寿</v>
          </cell>
          <cell r="S443" t="str">
            <v>078-936-1948</v>
          </cell>
          <cell r="T443" t="str">
            <v>mnishika@mmc.co.jp</v>
          </cell>
          <cell r="U443">
            <v>6740071</v>
          </cell>
          <cell r="V443" t="str">
            <v>兵庫県明石市魚住町金ヶ崎西大池179番地1</v>
          </cell>
          <cell r="W443" t="str">
            <v>取締役社長</v>
          </cell>
          <cell r="X443" t="str">
            <v>矢尾　宏</v>
          </cell>
          <cell r="Y443">
            <v>41091</v>
          </cell>
          <cell r="Z443">
            <v>41639</v>
          </cell>
          <cell r="AA443" t="str">
            <v/>
          </cell>
          <cell r="AC443">
            <v>510000000</v>
          </cell>
          <cell r="AD443">
            <v>0.33333333333333331</v>
          </cell>
          <cell r="AE443">
            <v>170000000</v>
          </cell>
          <cell r="AF443" t="str">
            <v/>
          </cell>
          <cell r="AG443" t="str">
            <v/>
          </cell>
          <cell r="AH443" t="str">
            <v/>
          </cell>
          <cell r="AI443" t="str">
            <v/>
          </cell>
          <cell r="AJ443" t="str">
            <v/>
          </cell>
          <cell r="AK443">
            <v>0.33333333333333331</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兵庫県</v>
          </cell>
          <cell r="AZ443" t="str">
            <v>明石市</v>
          </cell>
          <cell r="BA443" t="str">
            <v>魚住町金ヶ崎西大池179番地1</v>
          </cell>
          <cell r="BC443" t="str">
            <v/>
          </cell>
          <cell r="BQ443" t="str">
            <v/>
          </cell>
          <cell r="BR443" t="str">
            <v/>
          </cell>
          <cell r="BS443" t="str">
            <v/>
          </cell>
          <cell r="BT443" t="str">
            <v/>
          </cell>
          <cell r="BU443" t="str">
            <v/>
          </cell>
          <cell r="BV443" t="str">
            <v/>
          </cell>
          <cell r="BW443" t="str">
            <v/>
          </cell>
          <cell r="BX443" t="str">
            <v/>
          </cell>
          <cell r="BY443" t="str">
            <v/>
          </cell>
          <cell r="BZ443" t="str">
            <v/>
          </cell>
          <cell r="CA443" t="str">
            <v/>
          </cell>
          <cell r="CB443" t="str">
            <v/>
          </cell>
          <cell r="CC443" t="str">
            <v/>
          </cell>
          <cell r="CD443" t="str">
            <v/>
          </cell>
          <cell r="CE443" t="str">
            <v/>
          </cell>
          <cell r="CF443" t="str">
            <v/>
          </cell>
          <cell r="CG443" t="str">
            <v/>
          </cell>
          <cell r="CH443" t="str">
            <v/>
          </cell>
          <cell r="CI443" t="str">
            <v/>
          </cell>
          <cell r="CJ443" t="str">
            <v/>
          </cell>
          <cell r="CK443" t="str">
            <v/>
          </cell>
          <cell r="CL443" t="str">
            <v/>
          </cell>
          <cell r="CM443" t="str">
            <v/>
          </cell>
          <cell r="CN443" t="str">
            <v/>
          </cell>
          <cell r="CO443" t="str">
            <v/>
          </cell>
          <cell r="CP443" t="str">
            <v/>
          </cell>
          <cell r="CQ443" t="str">
            <v/>
          </cell>
          <cell r="CR443" t="str">
            <v/>
          </cell>
          <cell r="CS443" t="str">
            <v/>
          </cell>
          <cell r="CT443" t="str">
            <v/>
          </cell>
          <cell r="CU443" t="str">
            <v/>
          </cell>
          <cell r="CV443" t="str">
            <v/>
          </cell>
          <cell r="CW443" t="str">
            <v/>
          </cell>
          <cell r="CX443" t="str">
            <v/>
          </cell>
          <cell r="CY443" t="str">
            <v/>
          </cell>
          <cell r="CZ443" t="str">
            <v/>
          </cell>
          <cell r="DA443" t="str">
            <v/>
          </cell>
          <cell r="DB443" t="str">
            <v/>
          </cell>
          <cell r="DC443" t="str">
            <v/>
          </cell>
          <cell r="DD443" t="str">
            <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兵庫県明石市魚住町金ヶ崎西大池179番地1</v>
          </cell>
          <cell r="ET443" t="str">
            <v/>
          </cell>
          <cell r="EU443" t="str">
            <v/>
          </cell>
          <cell r="EV443" t="str">
            <v/>
          </cell>
          <cell r="EW443" t="str">
            <v/>
          </cell>
          <cell r="EX443" t="str">
            <v/>
          </cell>
          <cell r="EY443" t="str">
            <v>兵庫県明石市魚住町金ヶ崎西大池179番地1</v>
          </cell>
          <cell r="EZ443" t="str">
            <v>なし</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1.電子電機の中核部品又はその材料</v>
          </cell>
          <cell r="I444" t="str">
            <v>キャパシタ又はその材料</v>
          </cell>
          <cell r="J444" t="str">
            <v>大企業</v>
          </cell>
          <cell r="K444" t="str">
            <v>梶野</v>
          </cell>
          <cell r="L444" t="str">
            <v>秋葉</v>
          </cell>
          <cell r="M444" t="str">
            <v>非鉄課
情通課</v>
          </cell>
          <cell r="N444" t="str">
            <v>東北</v>
          </cell>
          <cell r="O444" t="str">
            <v>日本ケミコン株式会社</v>
          </cell>
          <cell r="P444" t="str">
            <v>材料事業本部</v>
          </cell>
          <cell r="Q444" t="str">
            <v>事業企画部長</v>
          </cell>
          <cell r="R444" t="str">
            <v>石井　治</v>
          </cell>
          <cell r="S444" t="str">
            <v>0293-24-6005</v>
          </cell>
          <cell r="T444" t="str">
            <v>oishi@nippon.chemi-con.co.jp</v>
          </cell>
          <cell r="U444">
            <v>3188505</v>
          </cell>
          <cell r="V444" t="str">
            <v>茨城県高萩市安良川字下ノ内363</v>
          </cell>
          <cell r="W444" t="str">
            <v>代表取締役社長</v>
          </cell>
          <cell r="X444" t="str">
            <v>内山　郁夫</v>
          </cell>
          <cell r="Y444" t="str">
            <v>交付決定日以降</v>
          </cell>
          <cell r="Z444">
            <v>41729</v>
          </cell>
          <cell r="AA444" t="str">
            <v/>
          </cell>
          <cell r="AC444">
            <v>129000000</v>
          </cell>
          <cell r="AD444">
            <v>0.25</v>
          </cell>
          <cell r="AE444">
            <v>32250000</v>
          </cell>
          <cell r="AF444" t="str">
            <v/>
          </cell>
          <cell r="AG444" t="str">
            <v/>
          </cell>
          <cell r="AH444" t="str">
            <v/>
          </cell>
          <cell r="AI444" t="str">
            <v/>
          </cell>
          <cell r="AJ444" t="str">
            <v/>
          </cell>
          <cell r="AK444">
            <v>0.25</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岩手県</v>
          </cell>
          <cell r="AZ444" t="str">
            <v>北上市</v>
          </cell>
          <cell r="BA444" t="str">
            <v>和賀町仙人2地割7番地15号</v>
          </cell>
          <cell r="BC444" t="str">
            <v/>
          </cell>
          <cell r="BQ444" t="str">
            <v/>
          </cell>
          <cell r="BR444" t="str">
            <v/>
          </cell>
          <cell r="BS444" t="str">
            <v/>
          </cell>
          <cell r="BT444" t="str">
            <v/>
          </cell>
          <cell r="BU444" t="str">
            <v/>
          </cell>
          <cell r="BV444" t="str">
            <v/>
          </cell>
          <cell r="BW444" t="str">
            <v/>
          </cell>
          <cell r="BX444" t="str">
            <v/>
          </cell>
          <cell r="BY444" t="str">
            <v/>
          </cell>
          <cell r="BZ444" t="str">
            <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t="str">
            <v/>
          </cell>
          <cell r="DN444" t="str">
            <v/>
          </cell>
          <cell r="DO444" t="str">
            <v/>
          </cell>
          <cell r="DP444" t="str">
            <v/>
          </cell>
          <cell r="DQ444" t="str">
            <v/>
          </cell>
          <cell r="DR444" t="str">
            <v/>
          </cell>
          <cell r="DS444" t="str">
            <v/>
          </cell>
          <cell r="DT444" t="str">
            <v/>
          </cell>
          <cell r="DU444" t="str">
            <v/>
          </cell>
          <cell r="DV444" t="str">
            <v/>
          </cell>
          <cell r="DW444" t="str">
            <v/>
          </cell>
          <cell r="DX444" t="str">
            <v/>
          </cell>
          <cell r="DY444" t="str">
            <v/>
          </cell>
          <cell r="DZ444" t="str">
            <v/>
          </cell>
          <cell r="EA444" t="str">
            <v/>
          </cell>
          <cell r="EB444" t="str">
            <v/>
          </cell>
          <cell r="EC444" t="str">
            <v/>
          </cell>
          <cell r="ED444" t="str">
            <v/>
          </cell>
          <cell r="EE444" t="str">
            <v/>
          </cell>
          <cell r="EF444" t="str">
            <v/>
          </cell>
          <cell r="EG444" t="str">
            <v/>
          </cell>
          <cell r="EH444" t="str">
            <v/>
          </cell>
          <cell r="EI444" t="str">
            <v/>
          </cell>
          <cell r="EJ444" t="str">
            <v/>
          </cell>
          <cell r="EK444" t="str">
            <v/>
          </cell>
          <cell r="EL444" t="str">
            <v/>
          </cell>
          <cell r="EM444" t="str">
            <v/>
          </cell>
          <cell r="EN444" t="str">
            <v/>
          </cell>
          <cell r="EO444" t="str">
            <v/>
          </cell>
          <cell r="EP444" t="str">
            <v/>
          </cell>
          <cell r="EQ444" t="str">
            <v/>
          </cell>
          <cell r="ER444" t="str">
            <v/>
          </cell>
          <cell r="ES444" t="str">
            <v>岩手県北上市和賀町仙人2地割7番地15号</v>
          </cell>
          <cell r="ET444" t="str">
            <v/>
          </cell>
          <cell r="EU444" t="str">
            <v/>
          </cell>
          <cell r="EV444" t="str">
            <v/>
          </cell>
          <cell r="EW444" t="str">
            <v/>
          </cell>
          <cell r="EX444" t="str">
            <v/>
          </cell>
          <cell r="EY444" t="str">
            <v>岩手県北上市和賀町仙人2地割7番地15号</v>
          </cell>
          <cell r="EZ444" t="str">
            <v>なし</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1.電子電機の中核部品又はその材料</v>
          </cell>
          <cell r="I445" t="str">
            <v>キャパシタ又はその材料</v>
          </cell>
          <cell r="J445" t="str">
            <v>大企業</v>
          </cell>
          <cell r="K445" t="str">
            <v>梶野</v>
          </cell>
          <cell r="L445" t="str">
            <v>秋葉</v>
          </cell>
          <cell r="M445" t="str">
            <v>非鉄課
情通課</v>
          </cell>
          <cell r="N445" t="str">
            <v>東北</v>
          </cell>
          <cell r="O445" t="str">
            <v>岩手電気工業株式会社</v>
          </cell>
          <cell r="P445" t="str">
            <v>管理グループ</v>
          </cell>
          <cell r="Q445" t="str">
            <v>代行主管</v>
          </cell>
          <cell r="R445" t="str">
            <v>佐藤　傳美</v>
          </cell>
          <cell r="S445" t="str">
            <v>0197-74-2224</v>
          </cell>
          <cell r="T445" t="str">
            <v>tsutami@idk.chemi-con.co.jp</v>
          </cell>
          <cell r="U445" t="str">
            <v/>
          </cell>
          <cell r="V445" t="str">
            <v/>
          </cell>
          <cell r="W445" t="str">
            <v>代表取締役常務</v>
          </cell>
          <cell r="X445" t="str">
            <v>桑山　裕司　殿</v>
          </cell>
          <cell r="Y445" t="str">
            <v>交付決定日以降</v>
          </cell>
          <cell r="Z445">
            <v>41729</v>
          </cell>
          <cell r="AA445" t="str">
            <v/>
          </cell>
          <cell r="AC445">
            <v>129000000</v>
          </cell>
          <cell r="AD445">
            <v>0.25</v>
          </cell>
          <cell r="AE445">
            <v>32250000</v>
          </cell>
          <cell r="AF445" t="str">
            <v/>
          </cell>
          <cell r="AG445" t="str">
            <v/>
          </cell>
          <cell r="AH445" t="str">
            <v/>
          </cell>
          <cell r="AI445" t="str">
            <v/>
          </cell>
          <cell r="AJ445" t="str">
            <v/>
          </cell>
          <cell r="AK445">
            <v>0.25</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岩手県</v>
          </cell>
          <cell r="AZ445" t="str">
            <v>北上市</v>
          </cell>
          <cell r="BA445" t="str">
            <v>和賀町仙人2地割7番地15号</v>
          </cell>
          <cell r="BC445" t="str">
            <v/>
          </cell>
          <cell r="BQ445" t="str">
            <v/>
          </cell>
          <cell r="BR445" t="str">
            <v/>
          </cell>
          <cell r="BS445" t="str">
            <v/>
          </cell>
          <cell r="BT445" t="str">
            <v/>
          </cell>
          <cell r="BU445" t="str">
            <v/>
          </cell>
          <cell r="BV445" t="str">
            <v/>
          </cell>
          <cell r="BW445" t="str">
            <v/>
          </cell>
          <cell r="BX445" t="str">
            <v/>
          </cell>
          <cell r="BY445" t="str">
            <v/>
          </cell>
          <cell r="BZ445" t="str">
            <v/>
          </cell>
          <cell r="CA445" t="str">
            <v/>
          </cell>
          <cell r="CB445" t="str">
            <v/>
          </cell>
          <cell r="CC445" t="str">
            <v/>
          </cell>
          <cell r="CD445" t="str">
            <v/>
          </cell>
          <cell r="CE445" t="str">
            <v/>
          </cell>
          <cell r="CF445" t="str">
            <v/>
          </cell>
          <cell r="CG445" t="str">
            <v/>
          </cell>
          <cell r="CH445" t="str">
            <v/>
          </cell>
          <cell r="CI445" t="str">
            <v/>
          </cell>
          <cell r="CJ445" t="str">
            <v/>
          </cell>
          <cell r="CK445" t="str">
            <v/>
          </cell>
          <cell r="CL445" t="str">
            <v/>
          </cell>
          <cell r="CM445" t="str">
            <v/>
          </cell>
          <cell r="CN445" t="str">
            <v/>
          </cell>
          <cell r="CO445" t="str">
            <v/>
          </cell>
          <cell r="CP445" t="str">
            <v/>
          </cell>
          <cell r="CQ445" t="str">
            <v/>
          </cell>
          <cell r="CR445" t="str">
            <v/>
          </cell>
          <cell r="CS445" t="str">
            <v/>
          </cell>
          <cell r="CT445" t="str">
            <v/>
          </cell>
          <cell r="CU445" t="str">
            <v/>
          </cell>
          <cell r="CV445" t="str">
            <v/>
          </cell>
          <cell r="CW445" t="str">
            <v/>
          </cell>
          <cell r="CX445" t="str">
            <v/>
          </cell>
          <cell r="CY445" t="str">
            <v/>
          </cell>
          <cell r="CZ445" t="str">
            <v/>
          </cell>
          <cell r="DA445" t="str">
            <v/>
          </cell>
          <cell r="DB445" t="str">
            <v/>
          </cell>
          <cell r="DC445" t="str">
            <v/>
          </cell>
          <cell r="DD445" t="str">
            <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岩手県北上市和賀町仙人2地割7番地15号</v>
          </cell>
          <cell r="ET445" t="str">
            <v/>
          </cell>
          <cell r="EU445" t="str">
            <v/>
          </cell>
          <cell r="EV445" t="str">
            <v/>
          </cell>
          <cell r="EW445" t="str">
            <v/>
          </cell>
          <cell r="EX445" t="str">
            <v/>
          </cell>
          <cell r="EY445" t="str">
            <v>岩手県北上市和賀町仙人2地割7番地15号</v>
          </cell>
          <cell r="EZ445" t="str">
            <v>なし</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6.その他</v>
          </cell>
          <cell r="I446" t="str">
            <v>その他</v>
          </cell>
          <cell r="J446" t="str">
            <v>中小企業</v>
          </cell>
          <cell r="K446" t="str">
            <v>高本</v>
          </cell>
          <cell r="L446" t="str">
            <v>中間</v>
          </cell>
          <cell r="M446" t="str">
            <v>産機課</v>
          </cell>
          <cell r="N446" t="str">
            <v>関東</v>
          </cell>
          <cell r="O446" t="str">
            <v>株式会社森清化工</v>
          </cell>
          <cell r="P446" t="str">
            <v/>
          </cell>
          <cell r="Q446" t="str">
            <v>総務部長</v>
          </cell>
          <cell r="R446" t="str">
            <v>小野　政勝</v>
          </cell>
          <cell r="S446" t="str">
            <v>03-3611-1144</v>
          </cell>
          <cell r="T446" t="str">
            <v>ono@morisei-kako.co.jp</v>
          </cell>
          <cell r="U446">
            <v>1310041</v>
          </cell>
          <cell r="V446" t="str">
            <v>東京都墨田区八広1-30-9</v>
          </cell>
          <cell r="W446" t="str">
            <v>代表取締役</v>
          </cell>
          <cell r="X446" t="str">
            <v>毛利　準作</v>
          </cell>
          <cell r="Y446">
            <v>41122</v>
          </cell>
          <cell r="Z446">
            <v>41547</v>
          </cell>
          <cell r="AA446" t="str">
            <v/>
          </cell>
          <cell r="AC446">
            <v>157000000</v>
          </cell>
          <cell r="AD446">
            <v>0.33333333333333331</v>
          </cell>
          <cell r="AE446">
            <v>52333333</v>
          </cell>
          <cell r="AF446" t="str">
            <v/>
          </cell>
          <cell r="AG446" t="str">
            <v/>
          </cell>
          <cell r="AH446" t="str">
            <v/>
          </cell>
          <cell r="AI446" t="str">
            <v/>
          </cell>
          <cell r="AJ446" t="str">
            <v/>
          </cell>
          <cell r="AK446">
            <v>0.33333333333333331</v>
          </cell>
          <cell r="AL446" t="str">
            <v/>
          </cell>
          <cell r="AM446" t="str">
            <v/>
          </cell>
          <cell r="AN446" t="str">
            <v/>
          </cell>
          <cell r="AO446" t="str">
            <v/>
          </cell>
          <cell r="AP446" t="str">
            <v/>
          </cell>
          <cell r="AQ446" t="str">
            <v>取り下げ届け出を受領（2012/8/31）</v>
          </cell>
          <cell r="AR446" t="str">
            <v/>
          </cell>
          <cell r="AS446" t="str">
            <v/>
          </cell>
          <cell r="AT446" t="str">
            <v/>
          </cell>
          <cell r="AU446" t="str">
            <v/>
          </cell>
          <cell r="AV446" t="str">
            <v/>
          </cell>
          <cell r="AW446" t="str">
            <v/>
          </cell>
          <cell r="AX446" t="str">
            <v/>
          </cell>
          <cell r="AY446" t="str">
            <v>千葉県</v>
          </cell>
          <cell r="AZ446" t="str">
            <v>匝瑳市</v>
          </cell>
          <cell r="BA446" t="str">
            <v>みどり平6-7</v>
          </cell>
          <cell r="BB446" t="str">
            <v>東京都</v>
          </cell>
          <cell r="BC446" t="str">
            <v>墨田区</v>
          </cell>
          <cell r="BD446" t="str">
            <v>八広4-45-3</v>
          </cell>
          <cell r="BQ446" t="str">
            <v/>
          </cell>
          <cell r="BR446" t="str">
            <v/>
          </cell>
          <cell r="BS446" t="str">
            <v/>
          </cell>
          <cell r="BT446" t="str">
            <v/>
          </cell>
          <cell r="BU446" t="str">
            <v/>
          </cell>
          <cell r="BV446" t="str">
            <v/>
          </cell>
          <cell r="BW446" t="str">
            <v/>
          </cell>
          <cell r="BX446" t="str">
            <v/>
          </cell>
          <cell r="BY446" t="str">
            <v/>
          </cell>
          <cell r="BZ446" t="str">
            <v/>
          </cell>
          <cell r="CA446" t="str">
            <v/>
          </cell>
          <cell r="CB446" t="str">
            <v/>
          </cell>
          <cell r="CC446" t="str">
            <v/>
          </cell>
          <cell r="CD446" t="str">
            <v/>
          </cell>
          <cell r="CE446" t="str">
            <v/>
          </cell>
          <cell r="CF446" t="str">
            <v/>
          </cell>
          <cell r="CG446" t="str">
            <v/>
          </cell>
          <cell r="CH446" t="str">
            <v/>
          </cell>
          <cell r="CI446" t="str">
            <v/>
          </cell>
          <cell r="CJ446" t="str">
            <v/>
          </cell>
          <cell r="CK446" t="str">
            <v/>
          </cell>
          <cell r="CL446" t="str">
            <v/>
          </cell>
          <cell r="CM446" t="str">
            <v/>
          </cell>
          <cell r="CN446" t="str">
            <v/>
          </cell>
          <cell r="CO446" t="str">
            <v/>
          </cell>
          <cell r="CP446" t="str">
            <v/>
          </cell>
          <cell r="CQ446" t="str">
            <v/>
          </cell>
          <cell r="CR446" t="str">
            <v/>
          </cell>
          <cell r="CS446" t="str">
            <v/>
          </cell>
          <cell r="CT446" t="str">
            <v/>
          </cell>
          <cell r="CU446" t="str">
            <v/>
          </cell>
          <cell r="CV446" t="str">
            <v/>
          </cell>
          <cell r="CW446" t="str">
            <v/>
          </cell>
          <cell r="CX446" t="str">
            <v/>
          </cell>
          <cell r="CY446" t="str">
            <v/>
          </cell>
          <cell r="CZ446" t="str">
            <v/>
          </cell>
          <cell r="DA446" t="str">
            <v/>
          </cell>
          <cell r="DB446" t="str">
            <v/>
          </cell>
          <cell r="DC446" t="str">
            <v/>
          </cell>
          <cell r="DD446" t="str">
            <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v>1</v>
          </cell>
          <cell r="ES446" t="str">
            <v>千葉県匝瑳市みどり平6-7</v>
          </cell>
          <cell r="ET446" t="str">
            <v>東京都墨田区八広4-45-3</v>
          </cell>
          <cell r="EU446" t="str">
            <v/>
          </cell>
          <cell r="EV446" t="str">
            <v/>
          </cell>
          <cell r="EW446" t="str">
            <v/>
          </cell>
          <cell r="EX446" t="str">
            <v/>
          </cell>
          <cell r="EY446" t="str">
            <v>千葉県匝瑳市みどり平6-7
東京都墨田区八広4-45-3</v>
          </cell>
          <cell r="EZ446" t="str">
            <v>なし</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2.自動車の中核部品又はその材料</v>
          </cell>
          <cell r="I447" t="str">
            <v>その他の部品・材料</v>
          </cell>
          <cell r="J447" t="str">
            <v>大企業</v>
          </cell>
          <cell r="K447" t="str">
            <v>中田</v>
          </cell>
          <cell r="L447" t="str">
            <v>梶野</v>
          </cell>
          <cell r="M447" t="str">
            <v>自動車課</v>
          </cell>
          <cell r="N447" t="str">
            <v>中部</v>
          </cell>
          <cell r="O447" t="str">
            <v>株式会社青山製作所</v>
          </cell>
          <cell r="P447" t="str">
            <v/>
          </cell>
          <cell r="Q447" t="str">
            <v>取締役管理本部長　</v>
          </cell>
          <cell r="R447" t="str">
            <v>森田　保美</v>
          </cell>
          <cell r="S447" t="str">
            <v>0587-95-2523</v>
          </cell>
          <cell r="T447" t="str">
            <v/>
          </cell>
          <cell r="U447">
            <v>4800131</v>
          </cell>
          <cell r="V447" t="str">
            <v>愛知県丹羽郡大口町高橋一丁目8番地</v>
          </cell>
          <cell r="W447" t="str">
            <v>代表取締役社長</v>
          </cell>
          <cell r="X447" t="str">
            <v>青山　幸義</v>
          </cell>
          <cell r="Y447" t="str">
            <v>交付決定日以降</v>
          </cell>
          <cell r="Z447">
            <v>41729</v>
          </cell>
          <cell r="AA447" t="str">
            <v/>
          </cell>
          <cell r="AC447">
            <v>129432400</v>
          </cell>
          <cell r="AD447">
            <v>0.16666666666666666</v>
          </cell>
          <cell r="AE447">
            <v>21572066</v>
          </cell>
          <cell r="AF447" t="str">
            <v/>
          </cell>
          <cell r="AG447" t="str">
            <v/>
          </cell>
          <cell r="AH447" t="str">
            <v/>
          </cell>
          <cell r="AI447" t="str">
            <v/>
          </cell>
          <cell r="AJ447" t="str">
            <v/>
          </cell>
          <cell r="AK447">
            <v>0.16666666666666666</v>
          </cell>
          <cell r="AL447" t="str">
            <v/>
          </cell>
          <cell r="AM447" t="str">
            <v/>
          </cell>
          <cell r="AN447">
            <v>41148</v>
          </cell>
          <cell r="AO447" t="str">
            <v/>
          </cell>
          <cell r="AP447" t="str">
            <v/>
          </cell>
          <cell r="AQ447" t="str">
            <v/>
          </cell>
          <cell r="AR447" t="str">
            <v/>
          </cell>
          <cell r="AS447" t="str">
            <v/>
          </cell>
          <cell r="AT447" t="str">
            <v/>
          </cell>
          <cell r="AU447">
            <v>41177</v>
          </cell>
          <cell r="AV447" t="str">
            <v/>
          </cell>
          <cell r="AW447" t="str">
            <v/>
          </cell>
          <cell r="AX447" t="str">
            <v/>
          </cell>
          <cell r="AY447" t="str">
            <v>岐阜県</v>
          </cell>
          <cell r="AZ447" t="str">
            <v>可児市</v>
          </cell>
          <cell r="BA447" t="str">
            <v>永洞字橋ヶ洞1000番地の1</v>
          </cell>
          <cell r="BB447" t="str">
            <v>岐阜県</v>
          </cell>
          <cell r="BC447" t="str">
            <v>郡上市</v>
          </cell>
          <cell r="BD447" t="str">
            <v>美並町山田1881-1</v>
          </cell>
          <cell r="BQ447" t="str">
            <v/>
          </cell>
          <cell r="BR447" t="str">
            <v/>
          </cell>
          <cell r="BS447" t="str">
            <v/>
          </cell>
          <cell r="BT447" t="str">
            <v/>
          </cell>
          <cell r="BU447" t="str">
            <v/>
          </cell>
          <cell r="BV447" t="str">
            <v/>
          </cell>
          <cell r="BW447" t="str">
            <v/>
          </cell>
          <cell r="BX447" t="str">
            <v/>
          </cell>
          <cell r="BY447" t="str">
            <v/>
          </cell>
          <cell r="BZ447" t="str">
            <v/>
          </cell>
          <cell r="CA447" t="str">
            <v/>
          </cell>
          <cell r="CB447" t="str">
            <v/>
          </cell>
          <cell r="CC447" t="str">
            <v/>
          </cell>
          <cell r="CD447" t="str">
            <v/>
          </cell>
          <cell r="CE447" t="str">
            <v/>
          </cell>
          <cell r="CF447" t="str">
            <v/>
          </cell>
          <cell r="CG447" t="str">
            <v/>
          </cell>
          <cell r="CH447" t="str">
            <v/>
          </cell>
          <cell r="CI447" t="str">
            <v/>
          </cell>
          <cell r="CJ447" t="str">
            <v/>
          </cell>
          <cell r="CK447" t="str">
            <v/>
          </cell>
          <cell r="CL447" t="str">
            <v/>
          </cell>
          <cell r="CM447" t="str">
            <v/>
          </cell>
          <cell r="CN447" t="str">
            <v/>
          </cell>
          <cell r="CO447" t="str">
            <v/>
          </cell>
          <cell r="CP447" t="str">
            <v/>
          </cell>
          <cell r="CQ447" t="str">
            <v/>
          </cell>
          <cell r="CR447" t="str">
            <v/>
          </cell>
          <cell r="CS447" t="str">
            <v/>
          </cell>
          <cell r="CT447" t="str">
            <v/>
          </cell>
          <cell r="CU447" t="str">
            <v/>
          </cell>
          <cell r="CV447" t="str">
            <v/>
          </cell>
          <cell r="CW447" t="str">
            <v/>
          </cell>
          <cell r="CX447" t="str">
            <v/>
          </cell>
          <cell r="CY447" t="str">
            <v/>
          </cell>
          <cell r="CZ447" t="str">
            <v/>
          </cell>
          <cell r="DA447" t="str">
            <v/>
          </cell>
          <cell r="DB447" t="str">
            <v/>
          </cell>
          <cell r="DC447" t="str">
            <v/>
          </cell>
          <cell r="DD447" t="str">
            <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岐阜県可児市永洞字橋ヶ洞1000番地の1</v>
          </cell>
          <cell r="ET447" t="str">
            <v>岐阜県郡上市美並町山田1881-1</v>
          </cell>
          <cell r="EU447" t="str">
            <v/>
          </cell>
          <cell r="EV447" t="str">
            <v/>
          </cell>
          <cell r="EW447" t="str">
            <v/>
          </cell>
          <cell r="EX447" t="str">
            <v/>
          </cell>
          <cell r="EY447" t="str">
            <v>岐阜県可児市永洞字橋ヶ洞1000番地の1
岐阜県郡上市美並町山田1881-1</v>
          </cell>
          <cell r="EZ447" t="str">
            <v>なし</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2.自動車の中核部品又はその材料</v>
          </cell>
          <cell r="I448" t="str">
            <v>その他の部品・材料</v>
          </cell>
          <cell r="J448" t="str">
            <v>大企業</v>
          </cell>
          <cell r="K448" t="str">
            <v>中田</v>
          </cell>
          <cell r="L448" t="str">
            <v>梶野</v>
          </cell>
          <cell r="M448" t="str">
            <v>自動車課</v>
          </cell>
          <cell r="N448" t="str">
            <v>中部</v>
          </cell>
          <cell r="O448" t="str">
            <v/>
          </cell>
          <cell r="P448" t="str">
            <v/>
          </cell>
          <cell r="Q448" t="str">
            <v/>
          </cell>
          <cell r="R448" t="str">
            <v/>
          </cell>
          <cell r="S448" t="str">
            <v/>
          </cell>
          <cell r="T448" t="str">
            <v/>
          </cell>
          <cell r="U448" t="str">
            <v/>
          </cell>
          <cell r="V448" t="str">
            <v/>
          </cell>
          <cell r="W448" t="str">
            <v>代表取締役社長</v>
          </cell>
          <cell r="X448" t="str">
            <v>青山　幸義</v>
          </cell>
          <cell r="Y448" t="str">
            <v>交付決定日以降</v>
          </cell>
          <cell r="Z448">
            <v>41729</v>
          </cell>
          <cell r="AA448" t="str">
            <v/>
          </cell>
          <cell r="AC448">
            <v>129432400</v>
          </cell>
          <cell r="AD448">
            <v>0.16666666666666666</v>
          </cell>
          <cell r="AE448">
            <v>21572066</v>
          </cell>
          <cell r="AF448" t="str">
            <v/>
          </cell>
          <cell r="AG448" t="str">
            <v/>
          </cell>
          <cell r="AH448" t="str">
            <v/>
          </cell>
          <cell r="AI448" t="str">
            <v/>
          </cell>
          <cell r="AJ448" t="str">
            <v/>
          </cell>
          <cell r="AK448">
            <v>0.16666666666666666</v>
          </cell>
          <cell r="AL448" t="str">
            <v/>
          </cell>
          <cell r="AM448" t="str">
            <v/>
          </cell>
          <cell r="AN448">
            <v>41148</v>
          </cell>
          <cell r="AO448" t="str">
            <v/>
          </cell>
          <cell r="AP448" t="str">
            <v/>
          </cell>
          <cell r="AQ448" t="str">
            <v/>
          </cell>
          <cell r="AR448" t="str">
            <v/>
          </cell>
          <cell r="AS448" t="str">
            <v/>
          </cell>
          <cell r="AT448" t="str">
            <v/>
          </cell>
          <cell r="AU448">
            <v>41177</v>
          </cell>
          <cell r="AV448" t="str">
            <v/>
          </cell>
          <cell r="AW448" t="str">
            <v/>
          </cell>
          <cell r="AX448" t="str">
            <v/>
          </cell>
          <cell r="AY448" t="str">
            <v>岐阜県</v>
          </cell>
          <cell r="AZ448" t="str">
            <v>可児市</v>
          </cell>
          <cell r="BA448" t="str">
            <v>永洞字橋ヶ洞1000番地の1</v>
          </cell>
          <cell r="BB448" t="str">
            <v>岐阜県</v>
          </cell>
          <cell r="BC448" t="str">
            <v>郡上市</v>
          </cell>
          <cell r="BD448" t="str">
            <v>美並町山田1881-1</v>
          </cell>
          <cell r="BQ448" t="str">
            <v/>
          </cell>
          <cell r="BR448" t="str">
            <v/>
          </cell>
          <cell r="BS448" t="str">
            <v/>
          </cell>
          <cell r="BT448" t="str">
            <v/>
          </cell>
          <cell r="BU448" t="str">
            <v/>
          </cell>
          <cell r="BV448" t="str">
            <v/>
          </cell>
          <cell r="BW448" t="str">
            <v/>
          </cell>
          <cell r="BX448" t="str">
            <v/>
          </cell>
          <cell r="BY448" t="str">
            <v/>
          </cell>
          <cell r="BZ448" t="str">
            <v/>
          </cell>
          <cell r="CA448" t="str">
            <v/>
          </cell>
          <cell r="CB448" t="str">
            <v/>
          </cell>
          <cell r="CC448" t="str">
            <v/>
          </cell>
          <cell r="CD448" t="str">
            <v/>
          </cell>
          <cell r="CE448" t="str">
            <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t="str">
            <v/>
          </cell>
          <cell r="CV448" t="str">
            <v/>
          </cell>
          <cell r="CW448" t="str">
            <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岐阜県可児市永洞字橋ヶ洞1000番地の1</v>
          </cell>
          <cell r="ET448" t="str">
            <v>岐阜県郡上市美並町山田1881-1</v>
          </cell>
          <cell r="EU448" t="str">
            <v/>
          </cell>
          <cell r="EV448" t="str">
            <v/>
          </cell>
          <cell r="EW448" t="str">
            <v/>
          </cell>
          <cell r="EX448" t="str">
            <v/>
          </cell>
          <cell r="EY448" t="str">
            <v>岐阜県可児市永洞字橋ヶ洞1000番地の1
岐阜県郡上市美並町山田1881-1</v>
          </cell>
          <cell r="EZ448" t="str">
            <v>なし</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2.自動車の中核部品又はその材料</v>
          </cell>
          <cell r="I449" t="str">
            <v>その他の部品・材料</v>
          </cell>
          <cell r="J449" t="str">
            <v>大企業</v>
          </cell>
          <cell r="K449" t="str">
            <v>中田</v>
          </cell>
          <cell r="L449" t="str">
            <v>梶野</v>
          </cell>
          <cell r="M449" t="str">
            <v>自動車課</v>
          </cell>
          <cell r="N449" t="str">
            <v>中部</v>
          </cell>
          <cell r="O449" t="str">
            <v/>
          </cell>
          <cell r="P449" t="str">
            <v/>
          </cell>
          <cell r="Q449" t="str">
            <v/>
          </cell>
          <cell r="R449" t="str">
            <v/>
          </cell>
          <cell r="S449" t="str">
            <v/>
          </cell>
          <cell r="T449" t="str">
            <v/>
          </cell>
          <cell r="U449" t="str">
            <v/>
          </cell>
          <cell r="V449" t="str">
            <v/>
          </cell>
          <cell r="W449" t="str">
            <v>代表取締役社長</v>
          </cell>
          <cell r="X449" t="str">
            <v>青山　幸義</v>
          </cell>
          <cell r="Y449" t="str">
            <v>交付決定日以降</v>
          </cell>
          <cell r="Z449">
            <v>41729</v>
          </cell>
          <cell r="AA449" t="str">
            <v/>
          </cell>
          <cell r="AC449">
            <v>129432400</v>
          </cell>
          <cell r="AD449">
            <v>0.16666666666666666</v>
          </cell>
          <cell r="AE449">
            <v>21572066</v>
          </cell>
          <cell r="AF449" t="str">
            <v/>
          </cell>
          <cell r="AG449" t="str">
            <v/>
          </cell>
          <cell r="AH449" t="str">
            <v/>
          </cell>
          <cell r="AI449" t="str">
            <v/>
          </cell>
          <cell r="AJ449" t="str">
            <v/>
          </cell>
          <cell r="AK449">
            <v>0.16666666666666666</v>
          </cell>
          <cell r="AL449" t="str">
            <v/>
          </cell>
          <cell r="AM449" t="str">
            <v/>
          </cell>
          <cell r="AN449">
            <v>41148</v>
          </cell>
          <cell r="AO449" t="str">
            <v/>
          </cell>
          <cell r="AP449" t="str">
            <v/>
          </cell>
          <cell r="AQ449" t="str">
            <v/>
          </cell>
          <cell r="AR449" t="str">
            <v/>
          </cell>
          <cell r="AS449" t="str">
            <v/>
          </cell>
          <cell r="AT449" t="str">
            <v/>
          </cell>
          <cell r="AU449">
            <v>41177</v>
          </cell>
          <cell r="AV449" t="str">
            <v/>
          </cell>
          <cell r="AW449" t="str">
            <v/>
          </cell>
          <cell r="AX449" t="str">
            <v/>
          </cell>
          <cell r="AY449" t="str">
            <v>岐阜県</v>
          </cell>
          <cell r="AZ449" t="str">
            <v>可児市</v>
          </cell>
          <cell r="BA449" t="str">
            <v>永洞字橋ヶ洞1000番地の1</v>
          </cell>
          <cell r="BB449" t="str">
            <v>岐阜県</v>
          </cell>
          <cell r="BC449" t="str">
            <v>郡上市</v>
          </cell>
          <cell r="BD449" t="str">
            <v>美並町山田1881-1</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岐阜県可児市永洞字橋ヶ洞1000番地の1</v>
          </cell>
          <cell r="ET449" t="str">
            <v>岐阜県郡上市美並町山田1881-1</v>
          </cell>
          <cell r="EU449" t="str">
            <v/>
          </cell>
          <cell r="EV449" t="str">
            <v/>
          </cell>
          <cell r="EW449" t="str">
            <v/>
          </cell>
          <cell r="EX449" t="str">
            <v/>
          </cell>
          <cell r="EY449" t="str">
            <v>岐阜県可児市永洞字橋ヶ洞1000番地の1
岐阜県郡上市美並町山田1881-1</v>
          </cell>
          <cell r="EZ449" t="str">
            <v>なし</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2.自動車の中核部品又はその材料</v>
          </cell>
          <cell r="I450" t="str">
            <v>駆動系部品又はその材料</v>
          </cell>
          <cell r="J450" t="str">
            <v>中小企業</v>
          </cell>
          <cell r="K450" t="str">
            <v>梶野</v>
          </cell>
          <cell r="L450" t="str">
            <v>徳重</v>
          </cell>
          <cell r="M450" t="str">
            <v>産機課</v>
          </cell>
          <cell r="N450" t="str">
            <v>東北</v>
          </cell>
          <cell r="O450" t="str">
            <v>株式会社　須藤製作所</v>
          </cell>
          <cell r="P450" t="str">
            <v/>
          </cell>
          <cell r="Q450" t="str">
            <v>取締役企画室長</v>
          </cell>
          <cell r="R450" t="str">
            <v>須藤　康弘</v>
          </cell>
          <cell r="S450" t="str">
            <v>0466-25-2551</v>
          </cell>
          <cell r="T450" t="str">
            <v>sudo-y@sudo-seisakusho.com</v>
          </cell>
          <cell r="U450">
            <v>2510015</v>
          </cell>
          <cell r="V450" t="str">
            <v>神奈川県藤沢市川名2-3-25</v>
          </cell>
          <cell r="W450" t="str">
            <v>代表取締役</v>
          </cell>
          <cell r="X450" t="str">
            <v>須藤　修司</v>
          </cell>
          <cell r="Y450">
            <v>41153</v>
          </cell>
          <cell r="Z450">
            <v>41729</v>
          </cell>
          <cell r="AA450" t="str">
            <v/>
          </cell>
          <cell r="AC450">
            <v>244000000</v>
          </cell>
          <cell r="AD450">
            <v>0.33333333333333331</v>
          </cell>
          <cell r="AE450">
            <v>81333333</v>
          </cell>
          <cell r="AF450" t="str">
            <v/>
          </cell>
          <cell r="AG450" t="str">
            <v/>
          </cell>
          <cell r="AH450" t="str">
            <v/>
          </cell>
          <cell r="AI450" t="str">
            <v/>
          </cell>
          <cell r="AJ450" t="str">
            <v/>
          </cell>
          <cell r="AK450">
            <v>0.33333333333333331</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福島県</v>
          </cell>
          <cell r="AZ450" t="str">
            <v>東白川郡矢祭町</v>
          </cell>
          <cell r="BA450" t="str">
            <v>大字小田川字久保58-8</v>
          </cell>
          <cell r="BC450" t="str">
            <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福島県東白川郡矢祭町大字小田川字久保58-8</v>
          </cell>
          <cell r="ET450" t="str">
            <v/>
          </cell>
          <cell r="EU450" t="str">
            <v/>
          </cell>
          <cell r="EV450" t="str">
            <v/>
          </cell>
          <cell r="EW450" t="str">
            <v/>
          </cell>
          <cell r="EX450" t="str">
            <v/>
          </cell>
          <cell r="EY450" t="str">
            <v>福島県東白川郡矢祭町大字小田川字久保58-8</v>
          </cell>
          <cell r="EZ450" t="str">
            <v>なし</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2.自動車の中核部品又はその材料</v>
          </cell>
          <cell r="I451" t="str">
            <v>エンジン又はその部品・材料</v>
          </cell>
          <cell r="J451" t="str">
            <v>大企業</v>
          </cell>
          <cell r="K451" t="str">
            <v>梶野</v>
          </cell>
          <cell r="L451" t="str">
            <v>徳重</v>
          </cell>
          <cell r="M451" t="str">
            <v>素形材室
自動車課</v>
          </cell>
          <cell r="N451" t="str">
            <v>関東</v>
          </cell>
          <cell r="O451" t="str">
            <v>株式会社アーレスティ栃木</v>
          </cell>
          <cell r="P451" t="str">
            <v/>
          </cell>
          <cell r="Q451" t="str">
            <v>経理課長　</v>
          </cell>
          <cell r="R451" t="str">
            <v>大関　裕章</v>
          </cell>
          <cell r="S451" t="str">
            <v>0282－82－6339</v>
          </cell>
          <cell r="T451" t="str">
            <v>hiroaki_ohzeki@ahresty.co.jp</v>
          </cell>
          <cell r="U451">
            <v>3210215</v>
          </cell>
          <cell r="V451" t="str">
            <v>栃木県下都賀郡壬生町大字壬生乙4060番地</v>
          </cell>
          <cell r="W451" t="str">
            <v>代表取締役</v>
          </cell>
          <cell r="X451" t="str">
            <v>松永　太嘉生</v>
          </cell>
          <cell r="Y451">
            <v>41122</v>
          </cell>
          <cell r="Z451">
            <v>41729</v>
          </cell>
          <cell r="AA451" t="str">
            <v/>
          </cell>
          <cell r="AC451">
            <v>1158051733</v>
          </cell>
          <cell r="AD451">
            <v>0.16666666666666666</v>
          </cell>
          <cell r="AE451">
            <v>193008622</v>
          </cell>
          <cell r="AF451">
            <v>41182</v>
          </cell>
          <cell r="AG451">
            <v>41729</v>
          </cell>
          <cell r="AH451" t="str">
            <v/>
          </cell>
          <cell r="AI451">
            <v>831964979</v>
          </cell>
          <cell r="AJ451">
            <v>787364979</v>
          </cell>
          <cell r="AK451">
            <v>0.16666666666666666</v>
          </cell>
          <cell r="AL451">
            <v>131227495</v>
          </cell>
          <cell r="AM451">
            <v>41176</v>
          </cell>
          <cell r="AN451" t="str">
            <v/>
          </cell>
          <cell r="AO451" t="str">
            <v/>
          </cell>
          <cell r="AP451" t="str">
            <v>不要</v>
          </cell>
          <cell r="AQ451" t="str">
            <v>・平成23年度決算について書類上は「見込み」となっているが、実際は実績有。H23年度は赤字のため、収益納付不要。</v>
          </cell>
          <cell r="AR451" t="str">
            <v>梶野</v>
          </cell>
          <cell r="AS451" t="str">
            <v>徳重</v>
          </cell>
          <cell r="AT451">
            <v>41184</v>
          </cell>
          <cell r="AU451">
            <v>41182</v>
          </cell>
          <cell r="AV451">
            <v>41194</v>
          </cell>
          <cell r="AW451" t="str">
            <v/>
          </cell>
          <cell r="AX451" t="str">
            <v/>
          </cell>
          <cell r="AY451" t="str">
            <v>栃木県</v>
          </cell>
          <cell r="AZ451" t="str">
            <v>下都賀郡壬生町</v>
          </cell>
          <cell r="BA451" t="str">
            <v>大字壬生乙4060</v>
          </cell>
          <cell r="BC451" t="str">
            <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栃木県下都賀郡壬生町大字壬生乙4060</v>
          </cell>
          <cell r="ET451" t="str">
            <v/>
          </cell>
          <cell r="EU451" t="str">
            <v/>
          </cell>
          <cell r="EV451" t="str">
            <v/>
          </cell>
          <cell r="EW451" t="str">
            <v/>
          </cell>
          <cell r="EX451" t="str">
            <v/>
          </cell>
          <cell r="EY451" t="str">
            <v>栃木県下都賀郡壬生町大字壬生乙4060</v>
          </cell>
          <cell r="EZ451" t="str">
            <v>なし</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3.航空・宇宙産業の中核部品又はその材料</v>
          </cell>
          <cell r="I452" t="str">
            <v>ジェットエンジンの部品・材料</v>
          </cell>
          <cell r="J452" t="str">
            <v>中小企業</v>
          </cell>
          <cell r="K452" t="str">
            <v>宮田</v>
          </cell>
          <cell r="L452" t="str">
            <v>中間</v>
          </cell>
          <cell r="M452" t="str">
            <v>武器課</v>
          </cell>
          <cell r="N452" t="str">
            <v>関東</v>
          </cell>
          <cell r="O452" t="str">
            <v>株式会社山之内製作所</v>
          </cell>
          <cell r="P452" t="str">
            <v>開発室</v>
          </cell>
          <cell r="Q452" t="str">
            <v>室長</v>
          </cell>
          <cell r="R452" t="str">
            <v>阿部　和幸</v>
          </cell>
          <cell r="S452" t="str">
            <v>0256-57-3453</v>
          </cell>
          <cell r="T452" t="str">
            <v>k.abe@ysec.jp</v>
          </cell>
          <cell r="U452">
            <v>9530054</v>
          </cell>
          <cell r="V452" t="str">
            <v>新潟県新潟市西蒲区漆山四十歩割8460</v>
          </cell>
          <cell r="W452" t="str">
            <v>代表取締役</v>
          </cell>
          <cell r="X452" t="str">
            <v>山内　慶次郎</v>
          </cell>
          <cell r="Y452">
            <v>41153</v>
          </cell>
          <cell r="Z452">
            <v>41713</v>
          </cell>
          <cell r="AA452" t="str">
            <v/>
          </cell>
          <cell r="AC452">
            <v>572453522</v>
          </cell>
          <cell r="AD452">
            <v>0.4</v>
          </cell>
          <cell r="AE452">
            <v>228981408</v>
          </cell>
          <cell r="AF452" t="str">
            <v/>
          </cell>
          <cell r="AG452" t="str">
            <v/>
          </cell>
          <cell r="AH452" t="str">
            <v/>
          </cell>
          <cell r="AI452" t="str">
            <v/>
          </cell>
          <cell r="AJ452" t="str">
            <v/>
          </cell>
          <cell r="AK452">
            <v>0.4</v>
          </cell>
          <cell r="AL452" t="str">
            <v/>
          </cell>
          <cell r="AM452" t="str">
            <v/>
          </cell>
          <cell r="AN452" t="str">
            <v/>
          </cell>
          <cell r="AO452" t="str">
            <v/>
          </cell>
          <cell r="AP452" t="str">
            <v/>
          </cell>
          <cell r="AQ452" t="str">
            <v>交付申請書提出は9月は間に合わない（リース共同申請に切り替えで、リース会社選定中のため）</v>
          </cell>
          <cell r="AR452" t="str">
            <v/>
          </cell>
          <cell r="AS452" t="str">
            <v/>
          </cell>
          <cell r="AT452" t="str">
            <v/>
          </cell>
          <cell r="AU452" t="str">
            <v/>
          </cell>
          <cell r="AV452" t="str">
            <v/>
          </cell>
          <cell r="AW452" t="str">
            <v/>
          </cell>
          <cell r="AX452" t="str">
            <v/>
          </cell>
          <cell r="AY452" t="str">
            <v>新潟県</v>
          </cell>
          <cell r="AZ452" t="str">
            <v>新潟市</v>
          </cell>
          <cell r="BA452" t="str">
            <v>西蒲区漆山字四十歩割8460</v>
          </cell>
          <cell r="BC452" t="str">
            <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
          </cell>
          <cell r="DV452" t="str">
            <v/>
          </cell>
          <cell r="DW452" t="str">
            <v/>
          </cell>
          <cell r="DX452" t="str">
            <v/>
          </cell>
          <cell r="DY452" t="str">
            <v/>
          </cell>
          <cell r="DZ452" t="str">
            <v/>
          </cell>
          <cell r="EA452" t="str">
            <v/>
          </cell>
          <cell r="EB452" t="str">
            <v/>
          </cell>
          <cell r="EC452" t="str">
            <v/>
          </cell>
          <cell r="ED452" t="str">
            <v/>
          </cell>
          <cell r="EE452" t="str">
            <v/>
          </cell>
          <cell r="EF452" t="str">
            <v/>
          </cell>
          <cell r="EG452" t="str">
            <v/>
          </cell>
          <cell r="EH452" t="str">
            <v/>
          </cell>
          <cell r="EI452" t="str">
            <v/>
          </cell>
          <cell r="EJ452" t="str">
            <v/>
          </cell>
          <cell r="EK452" t="str">
            <v/>
          </cell>
          <cell r="EL452" t="str">
            <v/>
          </cell>
          <cell r="EM452" t="str">
            <v/>
          </cell>
          <cell r="EN452" t="str">
            <v/>
          </cell>
          <cell r="EO452" t="str">
            <v/>
          </cell>
          <cell r="EP452" t="str">
            <v/>
          </cell>
          <cell r="EQ452" t="str">
            <v/>
          </cell>
          <cell r="ER452" t="str">
            <v/>
          </cell>
          <cell r="ES452" t="str">
            <v>新潟県新潟市西蒲区漆山字四十歩割8460</v>
          </cell>
          <cell r="ET452" t="str">
            <v/>
          </cell>
          <cell r="EU452" t="str">
            <v/>
          </cell>
          <cell r="EV452" t="str">
            <v/>
          </cell>
          <cell r="EW452" t="str">
            <v/>
          </cell>
          <cell r="EX452" t="str">
            <v/>
          </cell>
          <cell r="EY452" t="str">
            <v>新潟県新潟市西蒲区漆山字四十歩割8460</v>
          </cell>
          <cell r="EZ452" t="str">
            <v>なし</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4.金属加工製品</v>
          </cell>
          <cell r="I453" t="str">
            <v>その他の金属製品</v>
          </cell>
          <cell r="J453" t="str">
            <v>大企業</v>
          </cell>
          <cell r="K453" t="str">
            <v>宮田</v>
          </cell>
          <cell r="L453" t="str">
            <v>徳重</v>
          </cell>
          <cell r="M453" t="str">
            <v>素形材室</v>
          </cell>
          <cell r="N453" t="str">
            <v>中部</v>
          </cell>
          <cell r="O453" t="str">
            <v>株式会社ジェイテクト</v>
          </cell>
          <cell r="P453" t="str">
            <v>刈谷工場</v>
          </cell>
          <cell r="Q453" t="str">
            <v>製造技術部長</v>
          </cell>
          <cell r="R453" t="str">
            <v>横澤 浩</v>
          </cell>
          <cell r="S453" t="str">
            <v>0566-25-5303</v>
          </cell>
          <cell r="T453" t="str">
            <v>yokozawa_3.1415926535@ezweb.ne.jp</v>
          </cell>
          <cell r="U453">
            <v>4480032</v>
          </cell>
          <cell r="V453" t="str">
            <v>愛知県刈谷市朝日町1　丁目1　番地</v>
          </cell>
          <cell r="W453" t="str">
            <v>社長</v>
          </cell>
          <cell r="X453" t="str">
            <v>井川　正治</v>
          </cell>
          <cell r="Y453">
            <v>41136</v>
          </cell>
          <cell r="Z453">
            <v>42093</v>
          </cell>
          <cell r="AA453" t="str">
            <v>○</v>
          </cell>
          <cell r="AC453">
            <v>3085000000</v>
          </cell>
          <cell r="AD453">
            <v>0.16666666666666666</v>
          </cell>
          <cell r="AE453">
            <v>514166666</v>
          </cell>
          <cell r="AF453" t="str">
            <v/>
          </cell>
          <cell r="AG453" t="str">
            <v/>
          </cell>
          <cell r="AH453" t="str">
            <v/>
          </cell>
          <cell r="AI453" t="str">
            <v/>
          </cell>
          <cell r="AJ453" t="str">
            <v/>
          </cell>
          <cell r="AK453">
            <v>0.16666666666666666</v>
          </cell>
          <cell r="AL453" t="str">
            <v/>
          </cell>
          <cell r="AM453" t="str">
            <v/>
          </cell>
          <cell r="AN453">
            <v>41170</v>
          </cell>
          <cell r="AO453" t="str">
            <v/>
          </cell>
          <cell r="AP453" t="str">
            <v/>
          </cell>
          <cell r="AQ453" t="str">
            <v>交付決定日は9/26で決定済み</v>
          </cell>
          <cell r="AR453" t="str">
            <v/>
          </cell>
          <cell r="AS453" t="str">
            <v/>
          </cell>
          <cell r="AT453" t="str">
            <v/>
          </cell>
          <cell r="AU453">
            <v>41178</v>
          </cell>
          <cell r="AV453" t="str">
            <v/>
          </cell>
          <cell r="AW453" t="str">
            <v/>
          </cell>
          <cell r="AX453" t="str">
            <v/>
          </cell>
          <cell r="AY453" t="str">
            <v>愛知県</v>
          </cell>
          <cell r="AZ453" t="str">
            <v>刈谷市</v>
          </cell>
          <cell r="BA453" t="str">
            <v>朝日町1丁目1番地</v>
          </cell>
          <cell r="BB453" t="str">
            <v>愛知県</v>
          </cell>
          <cell r="BC453" t="str">
            <v>岡崎市</v>
          </cell>
          <cell r="BD453" t="str">
            <v>市場町字桐山8番地</v>
          </cell>
          <cell r="BQ453" t="str">
            <v/>
          </cell>
          <cell r="BR453" t="str">
            <v/>
          </cell>
          <cell r="BS453" t="str">
            <v/>
          </cell>
          <cell r="BT453" t="str">
            <v/>
          </cell>
          <cell r="BU453" t="str">
            <v/>
          </cell>
          <cell r="BV453" t="str">
            <v/>
          </cell>
          <cell r="BW453" t="str">
            <v/>
          </cell>
          <cell r="BX453" t="str">
            <v/>
          </cell>
          <cell r="BY453" t="str">
            <v/>
          </cell>
          <cell r="BZ453" t="str">
            <v/>
          </cell>
          <cell r="CA453" t="str">
            <v/>
          </cell>
          <cell r="CB453" t="str">
            <v/>
          </cell>
          <cell r="CC453" t="str">
            <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愛知県刈谷市朝日町1丁目1番地</v>
          </cell>
          <cell r="ET453" t="str">
            <v>愛知県岡崎市市場町字桐山8番地</v>
          </cell>
          <cell r="EU453" t="str">
            <v/>
          </cell>
          <cell r="EV453" t="str">
            <v/>
          </cell>
          <cell r="EW453" t="str">
            <v/>
          </cell>
          <cell r="EX453" t="str">
            <v/>
          </cell>
          <cell r="EY453" t="str">
            <v>愛知県刈谷市朝日町1丁目1番地
愛知県岡崎市市場町字桐山8番地</v>
          </cell>
          <cell r="EZ453" t="str">
            <v>なし</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2.自動車の中核部品又はその材料</v>
          </cell>
          <cell r="I454" t="str">
            <v>排ガス装置及び車体・内装品又はその材料</v>
          </cell>
          <cell r="J454" t="str">
            <v>中小企業</v>
          </cell>
          <cell r="K454" t="str">
            <v>中田</v>
          </cell>
          <cell r="L454" t="str">
            <v>梶野</v>
          </cell>
          <cell r="M454" t="str">
            <v>素形材室</v>
          </cell>
          <cell r="N454" t="str">
            <v>中国</v>
          </cell>
          <cell r="O454" t="str">
            <v>株式会社岸本製作所</v>
          </cell>
          <cell r="P454" t="str">
            <v/>
          </cell>
          <cell r="Q454" t="str">
            <v>専務取締役</v>
          </cell>
          <cell r="R454" t="str">
            <v>岸本　善光</v>
          </cell>
          <cell r="S454" t="str">
            <v>0745-55-1368</v>
          </cell>
          <cell r="T454" t="str">
            <v>k.kisi-s@isis.ocn.ne.jp</v>
          </cell>
          <cell r="U454">
            <v>6350825</v>
          </cell>
          <cell r="V454" t="str">
            <v>奈良県北葛城郡広陵町大字安部135番地</v>
          </cell>
          <cell r="W454" t="str">
            <v>代表取締役</v>
          </cell>
          <cell r="X454" t="str">
            <v>岸本　勝徳</v>
          </cell>
          <cell r="Y454" t="str">
            <v>2012年8月中旬</v>
          </cell>
          <cell r="Z454">
            <v>41547</v>
          </cell>
          <cell r="AA454" t="str">
            <v/>
          </cell>
          <cell r="AC454">
            <v>270000000</v>
          </cell>
          <cell r="AD454">
            <v>0.4</v>
          </cell>
          <cell r="AE454">
            <v>108000000</v>
          </cell>
          <cell r="AF454" t="str">
            <v/>
          </cell>
          <cell r="AG454" t="str">
            <v/>
          </cell>
          <cell r="AH454" t="str">
            <v/>
          </cell>
          <cell r="AI454" t="str">
            <v/>
          </cell>
          <cell r="AJ454" t="str">
            <v/>
          </cell>
          <cell r="AK454">
            <v>0.4</v>
          </cell>
          <cell r="AL454" t="str">
            <v/>
          </cell>
          <cell r="AM454" t="str">
            <v/>
          </cell>
          <cell r="AN454">
            <v>41148</v>
          </cell>
          <cell r="AO454" t="str">
            <v/>
          </cell>
          <cell r="AP454" t="str">
            <v/>
          </cell>
          <cell r="AQ454" t="str">
            <v/>
          </cell>
          <cell r="AR454" t="str">
            <v/>
          </cell>
          <cell r="AS454" t="str">
            <v/>
          </cell>
          <cell r="AT454" t="str">
            <v/>
          </cell>
          <cell r="AU454">
            <v>41194</v>
          </cell>
          <cell r="AV454" t="str">
            <v/>
          </cell>
          <cell r="AW454" t="str">
            <v/>
          </cell>
          <cell r="AX454" t="str">
            <v/>
          </cell>
          <cell r="AY454" t="str">
            <v>山口県</v>
          </cell>
          <cell r="AZ454" t="str">
            <v>山口市</v>
          </cell>
          <cell r="BA454" t="str">
            <v>佐山747番16</v>
          </cell>
          <cell r="BC454" t="str">
            <v/>
          </cell>
          <cell r="BQ454" t="str">
            <v/>
          </cell>
          <cell r="BR454" t="str">
            <v/>
          </cell>
          <cell r="BS454" t="str">
            <v/>
          </cell>
          <cell r="BT454" t="str">
            <v/>
          </cell>
          <cell r="BU454" t="str">
            <v/>
          </cell>
          <cell r="BV454" t="str">
            <v/>
          </cell>
          <cell r="BW454" t="str">
            <v/>
          </cell>
          <cell r="BX454" t="str">
            <v/>
          </cell>
          <cell r="BY454" t="str">
            <v/>
          </cell>
          <cell r="BZ454" t="str">
            <v/>
          </cell>
          <cell r="CA454" t="str">
            <v/>
          </cell>
          <cell r="CB454" t="str">
            <v/>
          </cell>
          <cell r="CC454" t="str">
            <v/>
          </cell>
          <cell r="CD454" t="str">
            <v/>
          </cell>
          <cell r="CE454" t="str">
            <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t="str">
            <v/>
          </cell>
          <cell r="DV454" t="str">
            <v/>
          </cell>
          <cell r="DW454" t="str">
            <v/>
          </cell>
          <cell r="DX454" t="str">
            <v/>
          </cell>
          <cell r="DY454" t="str">
            <v/>
          </cell>
          <cell r="DZ454" t="str">
            <v/>
          </cell>
          <cell r="EA454" t="str">
            <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山口県山口市佐山747番16</v>
          </cell>
          <cell r="ET454" t="str">
            <v/>
          </cell>
          <cell r="EU454" t="str">
            <v/>
          </cell>
          <cell r="EV454" t="str">
            <v/>
          </cell>
          <cell r="EW454" t="str">
            <v/>
          </cell>
          <cell r="EX454" t="str">
            <v/>
          </cell>
          <cell r="EY454" t="str">
            <v>山口県山口市佐山747番16</v>
          </cell>
          <cell r="EZ454" t="str">
            <v>なし</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6.その他</v>
          </cell>
          <cell r="I455" t="str">
            <v>その他</v>
          </cell>
          <cell r="J455" t="str">
            <v>大企業</v>
          </cell>
          <cell r="K455" t="str">
            <v>中田</v>
          </cell>
          <cell r="L455" t="str">
            <v>宮田</v>
          </cell>
          <cell r="M455" t="str">
            <v>化学課</v>
          </cell>
          <cell r="N455" t="str">
            <v>九州</v>
          </cell>
          <cell r="O455" t="str">
            <v>旭化成メディカル株式会社</v>
          </cell>
          <cell r="P455" t="str">
            <v>経営統括総部</v>
          </cell>
          <cell r="Q455" t="str">
            <v>部長</v>
          </cell>
          <cell r="R455" t="str">
            <v>河本　上総</v>
          </cell>
          <cell r="S455" t="str">
            <v>03-3296-3751</v>
          </cell>
          <cell r="T455" t="str">
            <v>kawamoto.kd@om.asahi-kasei.co.jp</v>
          </cell>
          <cell r="U455">
            <v>1018101</v>
          </cell>
          <cell r="V455" t="str">
            <v>東京都千代田区神田神保町1-105　神保町三井ビルディング12F</v>
          </cell>
          <cell r="W455" t="str">
            <v>代表取締役社長</v>
          </cell>
          <cell r="X455" t="str">
            <v>柴田　豊</v>
          </cell>
          <cell r="Y455">
            <v>41122</v>
          </cell>
          <cell r="Z455">
            <v>41579</v>
          </cell>
          <cell r="AA455" t="str">
            <v/>
          </cell>
          <cell r="AC455">
            <v>1401980000</v>
          </cell>
          <cell r="AD455">
            <v>0.33333333285781536</v>
          </cell>
          <cell r="AE455">
            <v>467326666</v>
          </cell>
          <cell r="AF455">
            <v>41122</v>
          </cell>
          <cell r="AG455">
            <v>41579</v>
          </cell>
          <cell r="AH455" t="str">
            <v/>
          </cell>
          <cell r="AI455">
            <v>1837100000</v>
          </cell>
          <cell r="AJ455">
            <v>1213480000</v>
          </cell>
          <cell r="AK455">
            <v>0.33333333285781536</v>
          </cell>
          <cell r="AL455">
            <v>404493333</v>
          </cell>
          <cell r="AM455" t="str">
            <v/>
          </cell>
          <cell r="AN455">
            <v>41115</v>
          </cell>
          <cell r="AO455">
            <v>41123</v>
          </cell>
          <cell r="AP455" t="str">
            <v>要</v>
          </cell>
          <cell r="AQ455" t="str">
            <v>・応募時からの減額（1.88億円）については、見積もり精査及び既発注分除外によるもの。</v>
          </cell>
          <cell r="AR455" t="str">
            <v>中田</v>
          </cell>
          <cell r="AS455" t="str">
            <v>宮田</v>
          </cell>
          <cell r="AT455">
            <v>41138</v>
          </cell>
          <cell r="AU455">
            <v>41137</v>
          </cell>
          <cell r="AV455">
            <v>41145</v>
          </cell>
          <cell r="AW455" t="str">
            <v/>
          </cell>
          <cell r="AX455" t="str">
            <v/>
          </cell>
          <cell r="AY455" t="str">
            <v>大分県</v>
          </cell>
          <cell r="AZ455" t="str">
            <v>大分市</v>
          </cell>
          <cell r="BA455" t="str">
            <v>大字里2111-2</v>
          </cell>
          <cell r="BB455" t="str">
            <v>宮崎県</v>
          </cell>
          <cell r="BC455" t="str">
            <v>延岡市</v>
          </cell>
          <cell r="BD455" t="str">
            <v>中川原町5-4960</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t="str">
            <v/>
          </cell>
          <cell r="CV455" t="str">
            <v/>
          </cell>
          <cell r="CW455" t="str">
            <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大分県大分市大字里2111-2</v>
          </cell>
          <cell r="ET455" t="str">
            <v>宮崎県延岡市中川原町5-4960</v>
          </cell>
          <cell r="EU455" t="str">
            <v/>
          </cell>
          <cell r="EV455" t="str">
            <v/>
          </cell>
          <cell r="EW455" t="str">
            <v/>
          </cell>
          <cell r="EX455" t="str">
            <v/>
          </cell>
          <cell r="EY455" t="str">
            <v>大分県大分市大字里2111-2
宮崎県延岡市中川原町5-4960</v>
          </cell>
          <cell r="EZ455" t="str">
            <v>なし</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2.自動車の中核部品又はその材料</v>
          </cell>
          <cell r="I456" t="str">
            <v>駆動系部品又はその材料</v>
          </cell>
          <cell r="J456" t="str">
            <v>中小企業</v>
          </cell>
          <cell r="K456" t="str">
            <v>梶野</v>
          </cell>
          <cell r="L456" t="str">
            <v>徳重</v>
          </cell>
          <cell r="M456" t="str">
            <v>素形材室</v>
          </cell>
          <cell r="N456" t="str">
            <v>関東</v>
          </cell>
          <cell r="O456" t="str">
            <v>島崎熱処理株式会社</v>
          </cell>
          <cell r="P456" t="str">
            <v>製造課</v>
          </cell>
          <cell r="Q456" t="str">
            <v>管理統括課長</v>
          </cell>
          <cell r="R456" t="str">
            <v>幡野　勝則</v>
          </cell>
          <cell r="S456" t="str">
            <v>047-473-0121</v>
          </cell>
          <cell r="T456" t="str">
            <v>hatano@shima-netsu.co.jp</v>
          </cell>
          <cell r="U456">
            <v>2750001</v>
          </cell>
          <cell r="V456" t="str">
            <v>千葉県習志野市東習志野6-21-6</v>
          </cell>
          <cell r="W456" t="str">
            <v>代表取締役社長</v>
          </cell>
          <cell r="X456" t="str">
            <v>嶋崎　利行</v>
          </cell>
          <cell r="Y456">
            <v>41122</v>
          </cell>
          <cell r="Z456">
            <v>42094</v>
          </cell>
          <cell r="AA456" t="str">
            <v>○</v>
          </cell>
          <cell r="AC456">
            <v>314000000</v>
          </cell>
          <cell r="AD456">
            <v>0.33333333333333331</v>
          </cell>
          <cell r="AE456">
            <v>104666666</v>
          </cell>
          <cell r="AF456" t="str">
            <v/>
          </cell>
          <cell r="AG456" t="str">
            <v/>
          </cell>
          <cell r="AH456" t="str">
            <v/>
          </cell>
          <cell r="AI456" t="str">
            <v/>
          </cell>
          <cell r="AJ456" t="str">
            <v/>
          </cell>
          <cell r="AK456">
            <v>0.33333333333333331</v>
          </cell>
          <cell r="AL456" t="str">
            <v/>
          </cell>
          <cell r="AM456" t="str">
            <v/>
          </cell>
          <cell r="AN456" t="str">
            <v/>
          </cell>
          <cell r="AO456" t="str">
            <v/>
          </cell>
          <cell r="AP456" t="str">
            <v/>
          </cell>
          <cell r="AQ456" t="str">
            <v>川下企業の海外進出が決まり、戦略の変更を余儀なくされており、申請するかも含めて方針の検討中とのこと、申請書の提出は遅くなる見込み</v>
          </cell>
          <cell r="AR456" t="str">
            <v/>
          </cell>
          <cell r="AS456" t="str">
            <v/>
          </cell>
          <cell r="AT456" t="str">
            <v/>
          </cell>
          <cell r="AU456" t="str">
            <v/>
          </cell>
          <cell r="AV456" t="str">
            <v/>
          </cell>
          <cell r="AW456" t="str">
            <v/>
          </cell>
          <cell r="AX456" t="str">
            <v/>
          </cell>
          <cell r="AY456" t="str">
            <v>千葉県</v>
          </cell>
          <cell r="AZ456" t="str">
            <v>習志野市</v>
          </cell>
          <cell r="BA456" t="str">
            <v>東習志野6-21-6</v>
          </cell>
          <cell r="BC456" t="str">
            <v/>
          </cell>
          <cell r="BQ456" t="str">
            <v/>
          </cell>
          <cell r="BR456" t="str">
            <v/>
          </cell>
          <cell r="BS456" t="str">
            <v/>
          </cell>
          <cell r="BT456" t="str">
            <v/>
          </cell>
          <cell r="BU456" t="str">
            <v/>
          </cell>
          <cell r="BV456" t="str">
            <v/>
          </cell>
          <cell r="BW456" t="str">
            <v/>
          </cell>
          <cell r="BX456" t="str">
            <v/>
          </cell>
          <cell r="BY456" t="str">
            <v/>
          </cell>
          <cell r="BZ456" t="str">
            <v/>
          </cell>
          <cell r="CA456" t="str">
            <v/>
          </cell>
          <cell r="CB456" t="str">
            <v/>
          </cell>
          <cell r="CC456" t="str">
            <v/>
          </cell>
          <cell r="CD456" t="str">
            <v/>
          </cell>
          <cell r="CE456" t="str">
            <v/>
          </cell>
          <cell r="CF456" t="str">
            <v/>
          </cell>
          <cell r="CG456" t="str">
            <v/>
          </cell>
          <cell r="CH456" t="str">
            <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千葉県習志野市東習志野6-21-6</v>
          </cell>
          <cell r="ET456" t="str">
            <v/>
          </cell>
          <cell r="EU456" t="str">
            <v/>
          </cell>
          <cell r="EV456" t="str">
            <v/>
          </cell>
          <cell r="EW456" t="str">
            <v/>
          </cell>
          <cell r="EX456" t="str">
            <v/>
          </cell>
          <cell r="EY456" t="str">
            <v>千葉県習志野市東習志野6-21-6</v>
          </cell>
          <cell r="EZ456" t="str">
            <v>なし</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4.金属加工製品</v>
          </cell>
          <cell r="I457" t="str">
            <v>金型又はその材料</v>
          </cell>
          <cell r="J457" t="str">
            <v>中小企業</v>
          </cell>
          <cell r="K457" t="str">
            <v>宮田</v>
          </cell>
          <cell r="L457" t="str">
            <v>徳重</v>
          </cell>
          <cell r="M457" t="str">
            <v>素形材室</v>
          </cell>
          <cell r="N457" t="str">
            <v>関東</v>
          </cell>
          <cell r="O457" t="str">
            <v>株式会社オーミ</v>
          </cell>
          <cell r="P457" t="str">
            <v>総務グループ</v>
          </cell>
          <cell r="Q457" t="str">
            <v/>
          </cell>
          <cell r="R457" t="str">
            <v>大平　晃裕</v>
          </cell>
          <cell r="S457" t="str">
            <v>0538-38-5900</v>
          </cell>
          <cell r="T457" t="str">
            <v>a_odaira@kk-ohmi.co.jp</v>
          </cell>
          <cell r="U457">
            <v>4370013</v>
          </cell>
          <cell r="V457" t="str">
            <v>静岡県磐田市向笠竹之内1315-14</v>
          </cell>
          <cell r="W457" t="str">
            <v>代表取締役</v>
          </cell>
          <cell r="X457" t="str">
            <v>大平　守一</v>
          </cell>
          <cell r="Y457">
            <v>41091</v>
          </cell>
          <cell r="Z457">
            <v>41820</v>
          </cell>
          <cell r="AA457" t="str">
            <v>○</v>
          </cell>
          <cell r="AC457">
            <v>232000000</v>
          </cell>
          <cell r="AD457">
            <v>0.33333333333333331</v>
          </cell>
          <cell r="AE457">
            <v>77333333</v>
          </cell>
          <cell r="AF457" t="str">
            <v/>
          </cell>
          <cell r="AG457" t="str">
            <v/>
          </cell>
          <cell r="AH457" t="str">
            <v/>
          </cell>
          <cell r="AI457" t="str">
            <v/>
          </cell>
          <cell r="AJ457" t="str">
            <v/>
          </cell>
          <cell r="AK457">
            <v>0.33333333333333331</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cell r="AX457" t="str">
            <v/>
          </cell>
          <cell r="AY457" t="str">
            <v>静岡県</v>
          </cell>
          <cell r="AZ457" t="str">
            <v>磐田市</v>
          </cell>
          <cell r="BA457" t="str">
            <v>向笠竹之内1315-14</v>
          </cell>
          <cell r="BC457" t="str">
            <v/>
          </cell>
          <cell r="BQ457" t="str">
            <v/>
          </cell>
          <cell r="BR457" t="str">
            <v/>
          </cell>
          <cell r="BS457" t="str">
            <v/>
          </cell>
          <cell r="BT457" t="str">
            <v/>
          </cell>
          <cell r="BU457" t="str">
            <v/>
          </cell>
          <cell r="BV457" t="str">
            <v/>
          </cell>
          <cell r="BW457" t="str">
            <v/>
          </cell>
          <cell r="BX457" t="str">
            <v/>
          </cell>
          <cell r="BY457" t="str">
            <v/>
          </cell>
          <cell r="BZ457" t="str">
            <v/>
          </cell>
          <cell r="CA457" t="str">
            <v/>
          </cell>
          <cell r="CB457" t="str">
            <v/>
          </cell>
          <cell r="CC457" t="str">
            <v/>
          </cell>
          <cell r="CD457" t="str">
            <v/>
          </cell>
          <cell r="CE457" t="str">
            <v/>
          </cell>
          <cell r="CF457" t="str">
            <v/>
          </cell>
          <cell r="CG457" t="str">
            <v/>
          </cell>
          <cell r="CH457" t="str">
            <v/>
          </cell>
          <cell r="CI457" t="str">
            <v/>
          </cell>
          <cell r="CJ457" t="str">
            <v/>
          </cell>
          <cell r="CK457" t="str">
            <v/>
          </cell>
          <cell r="CL457" t="str">
            <v/>
          </cell>
          <cell r="CM457" t="str">
            <v/>
          </cell>
          <cell r="CN457" t="str">
            <v/>
          </cell>
          <cell r="CO457" t="str">
            <v/>
          </cell>
          <cell r="CP457" t="str">
            <v/>
          </cell>
          <cell r="CQ457" t="str">
            <v/>
          </cell>
          <cell r="CR457" t="str">
            <v/>
          </cell>
          <cell r="CS457" t="str">
            <v/>
          </cell>
          <cell r="CT457" t="str">
            <v/>
          </cell>
          <cell r="CU457" t="str">
            <v/>
          </cell>
          <cell r="CV457" t="str">
            <v/>
          </cell>
          <cell r="CW457" t="str">
            <v/>
          </cell>
          <cell r="CX457" t="str">
            <v/>
          </cell>
          <cell r="CY457" t="str">
            <v/>
          </cell>
          <cell r="CZ457" t="str">
            <v/>
          </cell>
          <cell r="DA457" t="str">
            <v/>
          </cell>
          <cell r="DB457" t="str">
            <v/>
          </cell>
          <cell r="DC457" t="str">
            <v/>
          </cell>
          <cell r="DD457" t="str">
            <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静岡県磐田市向笠竹之内1315-14</v>
          </cell>
          <cell r="ET457" t="str">
            <v/>
          </cell>
          <cell r="EU457" t="str">
            <v/>
          </cell>
          <cell r="EV457" t="str">
            <v/>
          </cell>
          <cell r="EW457" t="str">
            <v/>
          </cell>
          <cell r="EX457" t="str">
            <v/>
          </cell>
          <cell r="EY457" t="str">
            <v>静岡県磐田市向笠竹之内1315-14</v>
          </cell>
          <cell r="EZ457" t="str">
            <v>なし</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1.電子電機の中核部品又はその材料</v>
          </cell>
          <cell r="I458" t="str">
            <v>モーター又はその材料</v>
          </cell>
          <cell r="J458" t="str">
            <v>大企業</v>
          </cell>
          <cell r="K458" t="str">
            <v>梶野</v>
          </cell>
          <cell r="L458" t="str">
            <v>秋葉</v>
          </cell>
          <cell r="M458" t="str">
            <v>産機課</v>
          </cell>
          <cell r="N458" t="str">
            <v>中部</v>
          </cell>
          <cell r="O458" t="str">
            <v>三菱電機株式会社</v>
          </cell>
          <cell r="P458" t="str">
            <v>名古屋製作所　生産システム推進部　新城生産技術課</v>
          </cell>
          <cell r="Q458" t="str">
            <v>課長</v>
          </cell>
          <cell r="R458" t="str">
            <v>高橋　賢行</v>
          </cell>
          <cell r="S458" t="str">
            <v>0536-25-1257</v>
          </cell>
          <cell r="T458" t="str">
            <v>Takahashi.Yoshiyuki@aj.MitsubishiElectric.co.jp</v>
          </cell>
          <cell r="U458">
            <v>4411317</v>
          </cell>
          <cell r="V458" t="str">
            <v>愛知県新城市有海字鳥影1番1</v>
          </cell>
          <cell r="W458" t="str">
            <v>執行役社長</v>
          </cell>
          <cell r="X458" t="str">
            <v>山西　健一郎</v>
          </cell>
          <cell r="Y458">
            <v>41108</v>
          </cell>
          <cell r="Z458">
            <v>41699</v>
          </cell>
          <cell r="AA458" t="str">
            <v/>
          </cell>
          <cell r="AC458">
            <v>954000000</v>
          </cell>
          <cell r="AD458">
            <v>0.25</v>
          </cell>
          <cell r="AE458">
            <v>238500000</v>
          </cell>
          <cell r="AF458" t="str">
            <v/>
          </cell>
          <cell r="AG458" t="str">
            <v/>
          </cell>
          <cell r="AH458" t="str">
            <v/>
          </cell>
          <cell r="AI458" t="str">
            <v/>
          </cell>
          <cell r="AJ458" t="str">
            <v/>
          </cell>
          <cell r="AK458">
            <v>0.25</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cell r="AX458" t="str">
            <v/>
          </cell>
          <cell r="AY458" t="str">
            <v>愛知県</v>
          </cell>
          <cell r="AZ458" t="str">
            <v>新城市</v>
          </cell>
          <cell r="BA458" t="str">
            <v>有海字鳥影1番1</v>
          </cell>
          <cell r="BC458" t="str">
            <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t="str">
            <v/>
          </cell>
          <cell r="DW458" t="str">
            <v/>
          </cell>
          <cell r="DX458" t="str">
            <v/>
          </cell>
          <cell r="DY458" t="str">
            <v/>
          </cell>
          <cell r="DZ458" t="str">
            <v/>
          </cell>
          <cell r="EA458" t="str">
            <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愛知県新城市有海字鳥影1番1</v>
          </cell>
          <cell r="ET458" t="str">
            <v/>
          </cell>
          <cell r="EU458" t="str">
            <v/>
          </cell>
          <cell r="EV458" t="str">
            <v/>
          </cell>
          <cell r="EW458" t="str">
            <v/>
          </cell>
          <cell r="EX458" t="str">
            <v/>
          </cell>
          <cell r="EY458" t="str">
            <v>愛知県新城市有海字鳥影1番1</v>
          </cell>
          <cell r="EZ458" t="str">
            <v>なし</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4.金属加工製品</v>
          </cell>
          <cell r="I459" t="str">
            <v>その他の金属製品</v>
          </cell>
          <cell r="J459" t="str">
            <v>中小企業</v>
          </cell>
          <cell r="K459" t="str">
            <v>宮田</v>
          </cell>
          <cell r="L459" t="str">
            <v>徳重</v>
          </cell>
          <cell r="M459" t="str">
            <v>産機課</v>
          </cell>
          <cell r="N459" t="str">
            <v>近畿</v>
          </cell>
          <cell r="O459" t="str">
            <v>ハマックス株式会社</v>
          </cell>
          <cell r="P459" t="str">
            <v/>
          </cell>
          <cell r="Q459" t="str">
            <v>専務取締役　　　　　　　</v>
          </cell>
          <cell r="R459" t="str">
            <v>濱田　康平</v>
          </cell>
          <cell r="S459" t="str">
            <v>079-335-4566</v>
          </cell>
          <cell r="T459" t="str">
            <v>t.atsuta@hama-x.co.jp</v>
          </cell>
          <cell r="U459">
            <v>6712116</v>
          </cell>
          <cell r="V459" t="str">
            <v>兵庫県姫路市夢前町寺473-2</v>
          </cell>
          <cell r="W459" t="str">
            <v>代表取締役</v>
          </cell>
          <cell r="X459" t="str">
            <v>濱田　隆平</v>
          </cell>
          <cell r="Y459">
            <v>41061</v>
          </cell>
          <cell r="Z459">
            <v>41729</v>
          </cell>
          <cell r="AA459" t="str">
            <v/>
          </cell>
          <cell r="AC459">
            <v>560000000</v>
          </cell>
          <cell r="AD459">
            <v>0.33333333333333331</v>
          </cell>
          <cell r="AE459">
            <v>186666666</v>
          </cell>
          <cell r="AF459" t="str">
            <v/>
          </cell>
          <cell r="AG459" t="str">
            <v/>
          </cell>
          <cell r="AH459" t="str">
            <v/>
          </cell>
          <cell r="AI459" t="str">
            <v/>
          </cell>
          <cell r="AJ459" t="str">
            <v/>
          </cell>
          <cell r="AK459">
            <v>0.33333333333333331</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兵庫県</v>
          </cell>
          <cell r="AZ459" t="str">
            <v>たつの市</v>
          </cell>
          <cell r="BA459" t="str">
            <v>新宮町光都1-15</v>
          </cell>
          <cell r="BC459" t="str">
            <v/>
          </cell>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兵庫県たつの市新宮町光都1-15</v>
          </cell>
          <cell r="ET459" t="str">
            <v/>
          </cell>
          <cell r="EU459" t="str">
            <v/>
          </cell>
          <cell r="EV459" t="str">
            <v/>
          </cell>
          <cell r="EW459" t="str">
            <v/>
          </cell>
          <cell r="EX459" t="str">
            <v/>
          </cell>
          <cell r="EY459" t="str">
            <v>兵庫県たつの市新宮町光都1-15</v>
          </cell>
          <cell r="EZ459" t="str">
            <v>なし</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2.自動車の中核部品又はその材料</v>
          </cell>
          <cell r="I460" t="str">
            <v>エンジン又はその部品・材料</v>
          </cell>
          <cell r="J460" t="str">
            <v>中小企業</v>
          </cell>
          <cell r="K460" t="str">
            <v>中田</v>
          </cell>
          <cell r="L460" t="str">
            <v>梶野</v>
          </cell>
          <cell r="M460" t="str">
            <v>自動車課</v>
          </cell>
          <cell r="N460" t="str">
            <v>近畿</v>
          </cell>
          <cell r="O460" t="str">
            <v>アクロナイネン株式会社</v>
          </cell>
          <cell r="P460" t="str">
            <v/>
          </cell>
          <cell r="Q460" t="str">
            <v>専務取締役経営企画部部長</v>
          </cell>
          <cell r="R460" t="str">
            <v>勝本　憲三</v>
          </cell>
          <cell r="S460" t="str">
            <v>073-424-8101</v>
          </cell>
          <cell r="T460" t="str">
            <v>k-katsumoto@w-ksk.co.jp</v>
          </cell>
          <cell r="U460">
            <v>6410036</v>
          </cell>
          <cell r="V460" t="str">
            <v>和歌山県和歌山市西浜789番地の3</v>
          </cell>
          <cell r="W460" t="str">
            <v>代表取締役・社長</v>
          </cell>
          <cell r="X460" t="str">
            <v>勝本　僖一</v>
          </cell>
          <cell r="Y460">
            <v>41105</v>
          </cell>
          <cell r="Z460">
            <v>41455</v>
          </cell>
          <cell r="AA460" t="str">
            <v/>
          </cell>
          <cell r="AC460">
            <v>120449000</v>
          </cell>
          <cell r="AD460">
            <v>0.5</v>
          </cell>
          <cell r="AE460">
            <v>60224500</v>
          </cell>
          <cell r="AF460">
            <v>41172</v>
          </cell>
          <cell r="AG460">
            <v>41455</v>
          </cell>
          <cell r="AH460" t="str">
            <v/>
          </cell>
          <cell r="AI460">
            <v>120449000</v>
          </cell>
          <cell r="AJ460">
            <v>120449000</v>
          </cell>
          <cell r="AK460">
            <v>0.5</v>
          </cell>
          <cell r="AL460">
            <v>60224500</v>
          </cell>
          <cell r="AM460">
            <v>41152</v>
          </cell>
          <cell r="AN460">
            <v>41155</v>
          </cell>
          <cell r="AO460">
            <v>41179</v>
          </cell>
          <cell r="AP460" t="str">
            <v>不要</v>
          </cell>
          <cell r="AQ460" t="str">
            <v/>
          </cell>
          <cell r="AR460" t="str">
            <v>中田</v>
          </cell>
          <cell r="AS460" t="str">
            <v/>
          </cell>
          <cell r="AT460">
            <v>41200</v>
          </cell>
          <cell r="AU460">
            <v>41172</v>
          </cell>
          <cell r="AV460">
            <v>41204</v>
          </cell>
          <cell r="AW460" t="str">
            <v/>
          </cell>
          <cell r="AX460" t="str">
            <v/>
          </cell>
          <cell r="AY460" t="str">
            <v>和歌山県</v>
          </cell>
          <cell r="AZ460" t="str">
            <v>和歌山市</v>
          </cell>
          <cell r="BA460" t="str">
            <v>西浜789番地の3</v>
          </cell>
          <cell r="BC460" t="str">
            <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和歌山県和歌山市西浜789番地の3</v>
          </cell>
          <cell r="ET460" t="str">
            <v/>
          </cell>
          <cell r="EU460" t="str">
            <v/>
          </cell>
          <cell r="EV460" t="str">
            <v/>
          </cell>
          <cell r="EW460" t="str">
            <v/>
          </cell>
          <cell r="EX460" t="str">
            <v/>
          </cell>
          <cell r="EY460" t="str">
            <v>和歌山県和歌山市西浜789番地の3</v>
          </cell>
          <cell r="EZ460" t="str">
            <v>なし</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2.自動車の中核部品又はその材料</v>
          </cell>
          <cell r="I461" t="str">
            <v>排ガス装置及び車体・内装品又はその材料</v>
          </cell>
          <cell r="J461" t="str">
            <v>中小企業</v>
          </cell>
          <cell r="K461" t="str">
            <v>中田</v>
          </cell>
          <cell r="L461" t="str">
            <v>梶野</v>
          </cell>
          <cell r="M461" t="str">
            <v>自動車課</v>
          </cell>
          <cell r="N461" t="str">
            <v>九州</v>
          </cell>
          <cell r="O461" t="str">
            <v>株式会社 飯塚製作所</v>
          </cell>
          <cell r="P461" t="str">
            <v/>
          </cell>
          <cell r="Q461" t="str">
            <v>常務取締役</v>
          </cell>
          <cell r="R461" t="str">
            <v>飯塚 智</v>
          </cell>
          <cell r="S461" t="str">
            <v>0743-84-0788</v>
          </cell>
          <cell r="T461" t="str">
            <v>satoshi@iidzka.co.jp</v>
          </cell>
          <cell r="U461">
            <v>6350051</v>
          </cell>
          <cell r="V461" t="str">
            <v>奈良県大和高田市根成柿493</v>
          </cell>
          <cell r="W461" t="str">
            <v>代表取締役</v>
          </cell>
          <cell r="X461" t="str">
            <v>飯塚　博</v>
          </cell>
          <cell r="Y461">
            <v>41153</v>
          </cell>
          <cell r="Z461">
            <v>41729</v>
          </cell>
          <cell r="AA461" t="str">
            <v/>
          </cell>
          <cell r="AC461">
            <v>318262000</v>
          </cell>
          <cell r="AD461">
            <v>0.33333333333333331</v>
          </cell>
          <cell r="AE461">
            <v>106087333</v>
          </cell>
          <cell r="AF461">
            <v>41153</v>
          </cell>
          <cell r="AG461">
            <v>41729</v>
          </cell>
          <cell r="AH461" t="str">
            <v/>
          </cell>
          <cell r="AI461">
            <v>318262000</v>
          </cell>
          <cell r="AJ461">
            <v>318262000</v>
          </cell>
          <cell r="AK461">
            <v>0.33333333333333331</v>
          </cell>
          <cell r="AL461">
            <v>106087333</v>
          </cell>
          <cell r="AM461">
            <v>41143</v>
          </cell>
          <cell r="AN461">
            <v>41148</v>
          </cell>
          <cell r="AO461">
            <v>41148</v>
          </cell>
          <cell r="AP461" t="str">
            <v>不要</v>
          </cell>
          <cell r="AQ461" t="str">
            <v/>
          </cell>
          <cell r="AR461" t="str">
            <v>中田</v>
          </cell>
          <cell r="AS461" t="str">
            <v>梶野</v>
          </cell>
          <cell r="AT461">
            <v>41170</v>
          </cell>
          <cell r="AU461">
            <v>41153</v>
          </cell>
          <cell r="AV461">
            <v>41173</v>
          </cell>
          <cell r="AW461" t="str">
            <v/>
          </cell>
          <cell r="AX461" t="str">
            <v/>
          </cell>
          <cell r="AY461" t="str">
            <v>鹿児島県</v>
          </cell>
          <cell r="AZ461" t="str">
            <v>姶良市</v>
          </cell>
          <cell r="BA461" t="str">
            <v>蒲生町久末3043 番8</v>
          </cell>
          <cell r="BC461" t="str">
            <v/>
          </cell>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鹿児島県姶良市蒲生町久末3043 番8</v>
          </cell>
          <cell r="ET461" t="str">
            <v/>
          </cell>
          <cell r="EU461" t="str">
            <v/>
          </cell>
          <cell r="EV461" t="str">
            <v/>
          </cell>
          <cell r="EW461" t="str">
            <v/>
          </cell>
          <cell r="EX461" t="str">
            <v/>
          </cell>
          <cell r="EY461" t="str">
            <v>鹿児島県姶良市蒲生町久末3043 番8</v>
          </cell>
          <cell r="EZ461" t="str">
            <v>なし</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4.金属加工製品</v>
          </cell>
          <cell r="I462" t="str">
            <v>その他の金属製品</v>
          </cell>
          <cell r="J462" t="str">
            <v>中小企業</v>
          </cell>
          <cell r="K462" t="str">
            <v>中田</v>
          </cell>
          <cell r="L462" t="str">
            <v>宮田</v>
          </cell>
          <cell r="M462" t="str">
            <v>産機課</v>
          </cell>
          <cell r="N462" t="str">
            <v>関東</v>
          </cell>
          <cell r="O462" t="str">
            <v>吉原鉄道工業株式会社</v>
          </cell>
          <cell r="P462" t="str">
            <v/>
          </cell>
          <cell r="Q462" t="str">
            <v>取締役管理本部長</v>
          </cell>
          <cell r="R462" t="str">
            <v>髙嶋　邦嘉</v>
          </cell>
          <cell r="S462" t="str">
            <v>03-3946-9540</v>
          </cell>
          <cell r="T462" t="str">
            <v>takashima@yoshiwara.co.jp</v>
          </cell>
          <cell r="U462">
            <v>1700005</v>
          </cell>
          <cell r="V462" t="str">
            <v>東京都豊島区南大塚2丁目45番4号</v>
          </cell>
          <cell r="W462" t="str">
            <v>代表取締役社長</v>
          </cell>
          <cell r="X462" t="str">
            <v>小宮山　憲一</v>
          </cell>
          <cell r="Y462">
            <v>41132</v>
          </cell>
          <cell r="Z462">
            <v>41364</v>
          </cell>
          <cell r="AA462" t="str">
            <v/>
          </cell>
          <cell r="AC462">
            <v>125698500</v>
          </cell>
          <cell r="AD462">
            <v>0.4</v>
          </cell>
          <cell r="AE462">
            <v>50279400</v>
          </cell>
          <cell r="AF462" t="str">
            <v/>
          </cell>
          <cell r="AG462" t="str">
            <v/>
          </cell>
          <cell r="AH462" t="str">
            <v/>
          </cell>
          <cell r="AI462" t="str">
            <v/>
          </cell>
          <cell r="AJ462" t="str">
            <v/>
          </cell>
          <cell r="AK462">
            <v>0.4</v>
          </cell>
          <cell r="AL462" t="str">
            <v/>
          </cell>
          <cell r="AM462" t="str">
            <v/>
          </cell>
          <cell r="AN462">
            <v>41178</v>
          </cell>
          <cell r="AO462">
            <v>41191</v>
          </cell>
          <cell r="AP462" t="str">
            <v/>
          </cell>
          <cell r="AQ462" t="str">
            <v/>
          </cell>
          <cell r="AR462" t="str">
            <v>中田</v>
          </cell>
          <cell r="AS462" t="str">
            <v/>
          </cell>
          <cell r="AT462" t="str">
            <v/>
          </cell>
          <cell r="AU462" t="str">
            <v/>
          </cell>
          <cell r="AV462" t="str">
            <v/>
          </cell>
          <cell r="AW462" t="str">
            <v/>
          </cell>
          <cell r="AX462" t="str">
            <v/>
          </cell>
          <cell r="AY462" t="str">
            <v>埼玉県</v>
          </cell>
          <cell r="AZ462" t="str">
            <v>久喜市</v>
          </cell>
          <cell r="BA462" t="str">
            <v>大字樋ノ口828番地</v>
          </cell>
          <cell r="BC462" t="str">
            <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埼玉県久喜市大字樋ノ口828番地</v>
          </cell>
          <cell r="ET462" t="str">
            <v/>
          </cell>
          <cell r="EU462" t="str">
            <v/>
          </cell>
          <cell r="EV462" t="str">
            <v/>
          </cell>
          <cell r="EW462" t="str">
            <v/>
          </cell>
          <cell r="EX462" t="str">
            <v/>
          </cell>
          <cell r="EY462" t="str">
            <v>埼玉県久喜市大字樋ノ口828番地</v>
          </cell>
          <cell r="EZ462" t="str">
            <v>なし</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4.金属加工製品</v>
          </cell>
          <cell r="I463" t="str">
            <v>その他の金属製品</v>
          </cell>
          <cell r="J463" t="str">
            <v>中小企業</v>
          </cell>
          <cell r="K463" t="str">
            <v>中田</v>
          </cell>
          <cell r="L463" t="str">
            <v>宮田</v>
          </cell>
          <cell r="M463" t="str">
            <v>医福室</v>
          </cell>
          <cell r="N463" t="str">
            <v>関東</v>
          </cell>
          <cell r="O463" t="str">
            <v>手島精管株式会社</v>
          </cell>
          <cell r="P463" t="str">
            <v/>
          </cell>
          <cell r="Q463" t="str">
            <v>専務取締役</v>
          </cell>
          <cell r="R463" t="str">
            <v>手島　由紀子</v>
          </cell>
          <cell r="S463" t="str">
            <v>0276-73-1173</v>
          </cell>
          <cell r="T463" t="str">
            <v>yteshima@teshimaintl.com</v>
          </cell>
          <cell r="U463">
            <v>3740073</v>
          </cell>
          <cell r="V463" t="str">
            <v>群馬県館林市足次町469-2</v>
          </cell>
          <cell r="W463" t="str">
            <v>代表取締役社長</v>
          </cell>
          <cell r="X463" t="str">
            <v>手島　二三男</v>
          </cell>
          <cell r="Y463">
            <v>41153</v>
          </cell>
          <cell r="Z463">
            <v>41578</v>
          </cell>
          <cell r="AA463" t="str">
            <v/>
          </cell>
          <cell r="AC463">
            <v>38000000</v>
          </cell>
          <cell r="AD463">
            <v>0.5</v>
          </cell>
          <cell r="AE463">
            <v>19000000</v>
          </cell>
          <cell r="AF463">
            <v>41214</v>
          </cell>
          <cell r="AG463">
            <v>41456</v>
          </cell>
          <cell r="AH463" t="str">
            <v/>
          </cell>
          <cell r="AI463">
            <v>538000000</v>
          </cell>
          <cell r="AJ463">
            <v>38000000</v>
          </cell>
          <cell r="AK463">
            <v>0.5</v>
          </cell>
          <cell r="AL463">
            <v>19000000</v>
          </cell>
          <cell r="AM463">
            <v>41148</v>
          </cell>
          <cell r="AN463">
            <v>41142</v>
          </cell>
          <cell r="AO463">
            <v>41149</v>
          </cell>
          <cell r="AP463" t="str">
            <v>要</v>
          </cell>
          <cell r="AQ463" t="str">
            <v/>
          </cell>
          <cell r="AR463" t="str">
            <v/>
          </cell>
          <cell r="AS463" t="str">
            <v/>
          </cell>
          <cell r="AT463">
            <v>41155</v>
          </cell>
          <cell r="AU463">
            <v>41156</v>
          </cell>
          <cell r="AV463">
            <v>41159</v>
          </cell>
          <cell r="AW463" t="str">
            <v/>
          </cell>
          <cell r="AX463" t="str">
            <v/>
          </cell>
          <cell r="AY463" t="str">
            <v>群馬県</v>
          </cell>
          <cell r="AZ463" t="str">
            <v>館林市</v>
          </cell>
          <cell r="BA463" t="str">
            <v>下早川田町306-1</v>
          </cell>
          <cell r="BC463" t="str">
            <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群馬県館林市下早川田町306-1</v>
          </cell>
          <cell r="ET463" t="str">
            <v/>
          </cell>
          <cell r="EU463" t="str">
            <v/>
          </cell>
          <cell r="EV463" t="str">
            <v/>
          </cell>
          <cell r="EW463" t="str">
            <v/>
          </cell>
          <cell r="EX463" t="str">
            <v/>
          </cell>
          <cell r="EY463" t="str">
            <v>群馬県館林市下早川田町306-1</v>
          </cell>
          <cell r="EZ463" t="str">
            <v>なし</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4.金属加工製品</v>
          </cell>
          <cell r="I464" t="str">
            <v>その他の金属製品</v>
          </cell>
          <cell r="J464" t="str">
            <v>大企業</v>
          </cell>
          <cell r="K464" t="str">
            <v>中田</v>
          </cell>
          <cell r="L464" t="str">
            <v>宮田</v>
          </cell>
          <cell r="M464" t="str">
            <v>非鉄課</v>
          </cell>
          <cell r="N464" t="str">
            <v/>
          </cell>
          <cell r="O464" t="str">
            <v>トーカロ株式会社</v>
          </cell>
          <cell r="P464" t="str">
            <v>総務部</v>
          </cell>
          <cell r="Q464" t="str">
            <v>総務部</v>
          </cell>
          <cell r="R464" t="str">
            <v>福井　晋</v>
          </cell>
          <cell r="S464" t="str">
            <v>078-411-5561
090-6917-5805</v>
          </cell>
          <cell r="T464" t="str">
            <v>fukuisusumu@tocalo.co.jp</v>
          </cell>
          <cell r="U464">
            <v>6580013</v>
          </cell>
          <cell r="V464" t="str">
            <v>兵庫県神戸市東灘区深江北町四丁目13番4号</v>
          </cell>
          <cell r="W464" t="str">
            <v>代表取締役社長</v>
          </cell>
          <cell r="X464" t="str">
            <v>町垣　和夫</v>
          </cell>
          <cell r="Y464">
            <v>41364</v>
          </cell>
          <cell r="Z464">
            <v>41729</v>
          </cell>
          <cell r="AA464" t="str">
            <v/>
          </cell>
          <cell r="AC464">
            <v>274845000</v>
          </cell>
          <cell r="AD464">
            <v>0.16666666666666666</v>
          </cell>
          <cell r="AE464">
            <v>45807500</v>
          </cell>
          <cell r="AF464" t="str">
            <v/>
          </cell>
          <cell r="AG464" t="str">
            <v/>
          </cell>
          <cell r="AH464" t="str">
            <v/>
          </cell>
          <cell r="AI464" t="str">
            <v/>
          </cell>
          <cell r="AJ464" t="str">
            <v/>
          </cell>
          <cell r="AK464">
            <v>0.16666666666666666</v>
          </cell>
          <cell r="AL464" t="str">
            <v/>
          </cell>
          <cell r="AM464" t="str">
            <v/>
          </cell>
          <cell r="AN464">
            <v>41180</v>
          </cell>
          <cell r="AO464" t="str">
            <v/>
          </cell>
          <cell r="AP464" t="str">
            <v/>
          </cell>
          <cell r="AQ464" t="str">
            <v>補助対象経費大幅減。</v>
          </cell>
          <cell r="AR464" t="str">
            <v>中田</v>
          </cell>
          <cell r="AS464" t="str">
            <v/>
          </cell>
          <cell r="AT464" t="str">
            <v/>
          </cell>
          <cell r="AU464" t="str">
            <v/>
          </cell>
          <cell r="AV464" t="str">
            <v/>
          </cell>
          <cell r="AW464" t="str">
            <v/>
          </cell>
          <cell r="AX464" t="str">
            <v/>
          </cell>
          <cell r="AY464" t="str">
            <v>宮城県</v>
          </cell>
          <cell r="AZ464" t="str">
            <v>黒川郡大郷町</v>
          </cell>
          <cell r="BA464" t="str">
            <v>川内字北中別所21番地11</v>
          </cell>
          <cell r="BB464" t="str">
            <v>兵庫県</v>
          </cell>
          <cell r="BC464" t="str">
            <v>神戸市</v>
          </cell>
          <cell r="BD464" t="str">
            <v>西区見津が丘1丁目5番</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宮城県黒川郡大郷町川内字北中別所21番地11</v>
          </cell>
          <cell r="ET464" t="str">
            <v>兵庫県神戸市西区見津が丘1丁目5番</v>
          </cell>
          <cell r="EU464" t="str">
            <v/>
          </cell>
          <cell r="EV464" t="str">
            <v/>
          </cell>
          <cell r="EW464" t="str">
            <v/>
          </cell>
          <cell r="EX464" t="str">
            <v/>
          </cell>
          <cell r="EY464" t="str">
            <v>宮城県黒川郡大郷町川内字北中別所21番地11
兵庫県神戸市西区見津が丘1丁目5番</v>
          </cell>
          <cell r="EZ464" t="str">
            <v>なし</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6.その他</v>
          </cell>
          <cell r="I465" t="str">
            <v>その他</v>
          </cell>
          <cell r="J465" t="str">
            <v>大企業</v>
          </cell>
          <cell r="K465" t="str">
            <v>中田</v>
          </cell>
          <cell r="L465" t="str">
            <v>宮田</v>
          </cell>
          <cell r="M465" t="str">
            <v>産機課</v>
          </cell>
          <cell r="N465" t="str">
            <v>中部</v>
          </cell>
          <cell r="O465" t="str">
            <v>カヤバシステムマシナリー株式会社</v>
          </cell>
          <cell r="P465" t="str">
            <v>管理部</v>
          </cell>
          <cell r="Q465" t="str">
            <v>次長</v>
          </cell>
          <cell r="R465" t="str">
            <v>田島　強</v>
          </cell>
          <cell r="S465" t="str">
            <v>03-5733-9441</v>
          </cell>
          <cell r="T465" t="str">
            <v>tajima-tsu@kyb.co.jp</v>
          </cell>
          <cell r="U465">
            <v>1050012</v>
          </cell>
          <cell r="V465" t="str">
            <v>東京都港区芝大門2-5-5　住友不動産芝大門ビル</v>
          </cell>
          <cell r="W465" t="str">
            <v>代表取締役社長</v>
          </cell>
          <cell r="X465" t="str">
            <v>石井　英勝</v>
          </cell>
          <cell r="Y465" t="str">
            <v>交付決定日以降</v>
          </cell>
          <cell r="Z465">
            <v>42094</v>
          </cell>
          <cell r="AA465" t="str">
            <v>○</v>
          </cell>
          <cell r="AC465">
            <v>469000000</v>
          </cell>
          <cell r="AD465">
            <v>0.25</v>
          </cell>
          <cell r="AE465">
            <v>117250000</v>
          </cell>
          <cell r="AF465" t="str">
            <v>交付決定日</v>
          </cell>
          <cell r="AG465">
            <v>41698</v>
          </cell>
          <cell r="AH465" t="str">
            <v/>
          </cell>
          <cell r="AI465">
            <v>2513500000</v>
          </cell>
          <cell r="AJ465">
            <v>469000000</v>
          </cell>
          <cell r="AK465">
            <v>0.25</v>
          </cell>
          <cell r="AL465">
            <v>117250000</v>
          </cell>
          <cell r="AM465">
            <v>41129</v>
          </cell>
          <cell r="AN465">
            <v>41155</v>
          </cell>
          <cell r="AO465" t="str">
            <v/>
          </cell>
          <cell r="AP465" t="str">
            <v>要</v>
          </cell>
          <cell r="AQ465" t="str">
            <v/>
          </cell>
          <cell r="AR465" t="str">
            <v>中田</v>
          </cell>
          <cell r="AS465" t="str">
            <v>宮田</v>
          </cell>
          <cell r="AT465">
            <v>41170</v>
          </cell>
          <cell r="AU465">
            <v>41155</v>
          </cell>
          <cell r="AV465">
            <v>41173</v>
          </cell>
          <cell r="AW465" t="str">
            <v/>
          </cell>
          <cell r="AX465" t="str">
            <v/>
          </cell>
          <cell r="AY465" t="str">
            <v>三重県</v>
          </cell>
          <cell r="AZ465" t="str">
            <v>津市</v>
          </cell>
          <cell r="BA465" t="str">
            <v>雲出長常町　1129-11</v>
          </cell>
          <cell r="BC465" t="str">
            <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三重県津市雲出長常町　1129-11</v>
          </cell>
          <cell r="ET465" t="str">
            <v/>
          </cell>
          <cell r="EU465" t="str">
            <v/>
          </cell>
          <cell r="EV465" t="str">
            <v/>
          </cell>
          <cell r="EW465" t="str">
            <v/>
          </cell>
          <cell r="EX465" t="str">
            <v/>
          </cell>
          <cell r="EY465" t="str">
            <v>三重県津市雲出長常町　1129-11</v>
          </cell>
          <cell r="EZ465" t="str">
            <v>なし</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4.金属加工製品</v>
          </cell>
          <cell r="I466" t="str">
            <v>その他の金属製品</v>
          </cell>
          <cell r="J466" t="str">
            <v>大企業</v>
          </cell>
          <cell r="K466" t="str">
            <v>中田</v>
          </cell>
          <cell r="L466" t="str">
            <v>宮田</v>
          </cell>
          <cell r="M466" t="str">
            <v>非鉄課</v>
          </cell>
          <cell r="N466" t="str">
            <v>東北</v>
          </cell>
          <cell r="O466" t="str">
            <v>小名浜製錬株式会社</v>
          </cell>
          <cell r="P466" t="str">
            <v>総務課</v>
          </cell>
          <cell r="Q466" t="str">
            <v>担任</v>
          </cell>
          <cell r="R466" t="str">
            <v>小和瀬　弘充</v>
          </cell>
          <cell r="S466" t="str">
            <v>0246-54-5333</v>
          </cell>
          <cell r="T466" t="str">
            <v>hkowase@mmc.co.jp</v>
          </cell>
          <cell r="U466">
            <v>9718101</v>
          </cell>
          <cell r="V466" t="str">
            <v>福島県いわき市小名浜字渚1-1</v>
          </cell>
          <cell r="W466" t="str">
            <v>取締役社長</v>
          </cell>
          <cell r="X466" t="str">
            <v>五十嵐　壽彦</v>
          </cell>
          <cell r="Y466">
            <v>41153</v>
          </cell>
          <cell r="Z466">
            <v>41729</v>
          </cell>
          <cell r="AA466" t="str">
            <v/>
          </cell>
          <cell r="AC466">
            <v>520000000</v>
          </cell>
          <cell r="AD466">
            <v>0.16666666666666666</v>
          </cell>
          <cell r="AE466">
            <v>86666666</v>
          </cell>
          <cell r="AF466" t="str">
            <v/>
          </cell>
          <cell r="AG466" t="str">
            <v/>
          </cell>
          <cell r="AH466" t="str">
            <v/>
          </cell>
          <cell r="AI466" t="str">
            <v/>
          </cell>
          <cell r="AJ466" t="str">
            <v/>
          </cell>
          <cell r="AK466">
            <v>0.16666666666666666</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福島県</v>
          </cell>
          <cell r="AZ466" t="str">
            <v>いわき市</v>
          </cell>
          <cell r="BA466" t="str">
            <v>小名浜字渚1番地の1</v>
          </cell>
          <cell r="BC466" t="str">
            <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福島県いわき市小名浜字渚1番地の1</v>
          </cell>
          <cell r="ET466" t="str">
            <v/>
          </cell>
          <cell r="EU466" t="str">
            <v/>
          </cell>
          <cell r="EV466" t="str">
            <v/>
          </cell>
          <cell r="EW466" t="str">
            <v/>
          </cell>
          <cell r="EX466" t="str">
            <v/>
          </cell>
          <cell r="EY466" t="str">
            <v>福島県いわき市小名浜字渚1番地の1</v>
          </cell>
          <cell r="EZ466" t="str">
            <v>なし</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2.自動車の中核部品又はその材料</v>
          </cell>
          <cell r="I467" t="str">
            <v>その他の部品・材料</v>
          </cell>
          <cell r="J467" t="str">
            <v>中小企業</v>
          </cell>
          <cell r="K467" t="str">
            <v>梶野</v>
          </cell>
          <cell r="L467" t="str">
            <v>徳重</v>
          </cell>
          <cell r="M467" t="str">
            <v>自動車課</v>
          </cell>
          <cell r="N467" t="str">
            <v>東北</v>
          </cell>
          <cell r="O467" t="str">
            <v>水沢工業株式会社</v>
          </cell>
          <cell r="P467" t="str">
            <v/>
          </cell>
          <cell r="Q467" t="str">
            <v>代表取締役社長</v>
          </cell>
          <cell r="R467" t="str">
            <v>千葉　徳男</v>
          </cell>
          <cell r="S467" t="str">
            <v>0197-24-2250</v>
          </cell>
          <cell r="T467" t="str">
            <v>t_chiba@micin.co.jp</v>
          </cell>
          <cell r="U467">
            <v>230872</v>
          </cell>
          <cell r="V467" t="str">
            <v>岩手県奥州市水沢区字桜屋敷西93-4</v>
          </cell>
          <cell r="W467" t="str">
            <v>代表取締役社長</v>
          </cell>
          <cell r="X467" t="str">
            <v>小西　理夫</v>
          </cell>
          <cell r="Y467" t="str">
            <v>交付決定日以降</v>
          </cell>
          <cell r="Z467">
            <v>41729</v>
          </cell>
          <cell r="AA467" t="str">
            <v/>
          </cell>
          <cell r="AC467">
            <v>133000000</v>
          </cell>
          <cell r="AD467">
            <v>0.4</v>
          </cell>
          <cell r="AE467">
            <v>53200000</v>
          </cell>
          <cell r="AF467">
            <v>41145</v>
          </cell>
          <cell r="AG467">
            <v>41729</v>
          </cell>
          <cell r="AH467" t="str">
            <v/>
          </cell>
          <cell r="AI467">
            <v>192050000</v>
          </cell>
          <cell r="AJ467">
            <v>64550000</v>
          </cell>
          <cell r="AK467">
            <v>0.4</v>
          </cell>
          <cell r="AL467">
            <v>25820000</v>
          </cell>
          <cell r="AM467">
            <v>41142</v>
          </cell>
          <cell r="AN467">
            <v>41148</v>
          </cell>
          <cell r="AO467" t="str">
            <v/>
          </cell>
          <cell r="AP467" t="str">
            <v>不要</v>
          </cell>
          <cell r="AQ467" t="str">
            <v/>
          </cell>
          <cell r="AR467" t="str">
            <v>梶野</v>
          </cell>
          <cell r="AS467" t="str">
            <v>徳重</v>
          </cell>
          <cell r="AT467">
            <v>41170</v>
          </cell>
          <cell r="AU467">
            <v>41145</v>
          </cell>
          <cell r="AV467">
            <v>41173</v>
          </cell>
          <cell r="AW467" t="str">
            <v/>
          </cell>
          <cell r="AX467" t="str">
            <v/>
          </cell>
          <cell r="AY467" t="str">
            <v>岩手県</v>
          </cell>
          <cell r="AZ467" t="str">
            <v>奥州市</v>
          </cell>
          <cell r="BA467" t="str">
            <v>水沢区字桜屋敷西93-4</v>
          </cell>
          <cell r="BC467" t="str">
            <v/>
          </cell>
          <cell r="BQ467" t="str">
            <v/>
          </cell>
          <cell r="BR467" t="str">
            <v/>
          </cell>
          <cell r="BS467" t="str">
            <v/>
          </cell>
          <cell r="BT467" t="str">
            <v/>
          </cell>
          <cell r="BU467" t="str">
            <v/>
          </cell>
          <cell r="BV467" t="str">
            <v/>
          </cell>
          <cell r="BW467" t="str">
            <v/>
          </cell>
          <cell r="BX467" t="str">
            <v/>
          </cell>
          <cell r="BY467" t="str">
            <v/>
          </cell>
          <cell r="BZ467" t="str">
            <v/>
          </cell>
          <cell r="CA467" t="str">
            <v/>
          </cell>
          <cell r="CB467" t="str">
            <v/>
          </cell>
          <cell r="CC467" t="str">
            <v/>
          </cell>
          <cell r="CD467" t="str">
            <v/>
          </cell>
          <cell r="CE467" t="str">
            <v/>
          </cell>
          <cell r="CF467" t="str">
            <v/>
          </cell>
          <cell r="CG467" t="str">
            <v/>
          </cell>
          <cell r="CH467" t="str">
            <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岩手県奥州市水沢区字桜屋敷西93-4</v>
          </cell>
          <cell r="ET467" t="str">
            <v/>
          </cell>
          <cell r="EU467" t="str">
            <v/>
          </cell>
          <cell r="EV467" t="str">
            <v/>
          </cell>
          <cell r="EW467" t="str">
            <v/>
          </cell>
          <cell r="EX467" t="str">
            <v/>
          </cell>
          <cell r="EY467" t="str">
            <v>岩手県奥州市水沢区字桜屋敷西93-4</v>
          </cell>
          <cell r="EZ467" t="str">
            <v>なし</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1.グリーンイノベーション・エネルギー産業</v>
          </cell>
          <cell r="I468" t="str">
            <v>次世代照明又はその材料</v>
          </cell>
          <cell r="J468" t="str">
            <v>中小企業</v>
          </cell>
          <cell r="K468" t="str">
            <v>高本</v>
          </cell>
          <cell r="L468" t="str">
            <v>徳重</v>
          </cell>
          <cell r="M468" t="str">
            <v>情通課</v>
          </cell>
          <cell r="N468" t="str">
            <v>九州</v>
          </cell>
          <cell r="O468" t="str">
            <v>アイリスオーヤマ株式会社</v>
          </cell>
          <cell r="P468" t="str">
            <v>財務部財務課</v>
          </cell>
          <cell r="Q468" t="str">
            <v>マネージャー</v>
          </cell>
          <cell r="R468" t="str">
            <v>黒田　裕司</v>
          </cell>
          <cell r="S468" t="str">
            <v>022-211-9690</v>
          </cell>
          <cell r="T468" t="str">
            <v>h_kuroda@irisohyama.co.jp</v>
          </cell>
          <cell r="U468">
            <v>9808510</v>
          </cell>
          <cell r="V468" t="str">
            <v>宮城県仙台市青葉区五橋2-12-1</v>
          </cell>
          <cell r="W468" t="str">
            <v>代表取締役</v>
          </cell>
          <cell r="X468" t="str">
            <v>大山　健太郎</v>
          </cell>
          <cell r="Y468">
            <v>41110</v>
          </cell>
          <cell r="Z468">
            <v>41182</v>
          </cell>
          <cell r="AA468" t="str">
            <v/>
          </cell>
          <cell r="AC468">
            <v>373840000</v>
          </cell>
          <cell r="AD468">
            <v>0.33333333333333331</v>
          </cell>
          <cell r="AE468">
            <v>124613333</v>
          </cell>
          <cell r="AF468">
            <v>41127</v>
          </cell>
          <cell r="AG468">
            <v>41394</v>
          </cell>
          <cell r="AH468" t="str">
            <v/>
          </cell>
          <cell r="AI468">
            <v>373840000</v>
          </cell>
          <cell r="AJ468">
            <v>373840000</v>
          </cell>
          <cell r="AK468">
            <v>0.33333333333333331</v>
          </cell>
          <cell r="AL468">
            <v>124613333</v>
          </cell>
          <cell r="AM468" t="str">
            <v/>
          </cell>
          <cell r="AN468">
            <v>41113</v>
          </cell>
          <cell r="AO468" t="str">
            <v/>
          </cell>
          <cell r="AP468" t="str">
            <v>要</v>
          </cell>
          <cell r="AQ468" t="str">
            <v/>
          </cell>
          <cell r="AR468" t="str">
            <v>高本</v>
          </cell>
          <cell r="AS468" t="str">
            <v>徳重</v>
          </cell>
          <cell r="AT468">
            <v>41138</v>
          </cell>
          <cell r="AU468">
            <v>41128</v>
          </cell>
          <cell r="AV468">
            <v>41145</v>
          </cell>
          <cell r="AW468" t="str">
            <v/>
          </cell>
          <cell r="AX468" t="str">
            <v/>
          </cell>
          <cell r="AY468" t="str">
            <v>佐賀県</v>
          </cell>
          <cell r="AZ468" t="str">
            <v>鳥栖市</v>
          </cell>
          <cell r="BA468" t="str">
            <v>立石町字長蓮441-13</v>
          </cell>
          <cell r="BB468" t="str">
            <v>佐賀県</v>
          </cell>
          <cell r="BC468" t="str">
            <v>鳥栖市</v>
          </cell>
          <cell r="BD468" t="str">
            <v>西新町1375-26</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
          </cell>
          <cell r="DV468" t="str">
            <v/>
          </cell>
          <cell r="DW468" t="str">
            <v/>
          </cell>
          <cell r="DX468" t="str">
            <v/>
          </cell>
          <cell r="DY468" t="str">
            <v/>
          </cell>
          <cell r="DZ468" t="str">
            <v/>
          </cell>
          <cell r="EA468" t="str">
            <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佐賀県鳥栖市立石町字長蓮441-13</v>
          </cell>
          <cell r="ET468" t="str">
            <v>佐賀県鳥栖市西新町1375-26</v>
          </cell>
          <cell r="EU468" t="str">
            <v/>
          </cell>
          <cell r="EV468" t="str">
            <v/>
          </cell>
          <cell r="EW468" t="str">
            <v/>
          </cell>
          <cell r="EX468" t="str">
            <v/>
          </cell>
          <cell r="EY468" t="str">
            <v>佐賀県鳥栖市立石町字長蓮441-13
佐賀県鳥栖市西新町1375-26</v>
          </cell>
          <cell r="EZ468" t="str">
            <v>なし</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1.グリーンイノベーション・エネルギー産業</v>
          </cell>
          <cell r="I469" t="str">
            <v>省エネルギー型情報機器又は関連部品</v>
          </cell>
          <cell r="J469" t="str">
            <v>大企業</v>
          </cell>
          <cell r="K469" t="str">
            <v>中間</v>
          </cell>
          <cell r="L469" t="str">
            <v>高本</v>
          </cell>
          <cell r="M469" t="str">
            <v>情通課</v>
          </cell>
          <cell r="N469" t="str">
            <v>北海道</v>
          </cell>
          <cell r="O469" t="str">
            <v>東芝ホクト電子株式会社</v>
          </cell>
          <cell r="P469" t="str">
            <v/>
          </cell>
          <cell r="Q469" t="str">
            <v>事業部長</v>
          </cell>
          <cell r="R469" t="str">
            <v>村川　典男</v>
          </cell>
          <cell r="S469" t="str">
            <v>0166-31-8500</v>
          </cell>
          <cell r="T469" t="str">
            <v>norio.murakawa@toshiba.co.jp</v>
          </cell>
          <cell r="U469">
            <v>788335</v>
          </cell>
          <cell r="V469" t="str">
            <v>北海道旭川市南5条通23丁目1975番地</v>
          </cell>
          <cell r="W469" t="str">
            <v>代表取締役社長</v>
          </cell>
          <cell r="X469" t="str">
            <v>大島　信洋</v>
          </cell>
          <cell r="Y469">
            <v>41152</v>
          </cell>
          <cell r="Z469">
            <v>41362</v>
          </cell>
          <cell r="AA469" t="str">
            <v/>
          </cell>
          <cell r="AC469">
            <v>165830000</v>
          </cell>
          <cell r="AD469">
            <v>0.25</v>
          </cell>
          <cell r="AE469">
            <v>41457500</v>
          </cell>
          <cell r="AF469">
            <v>41153</v>
          </cell>
          <cell r="AG469">
            <v>41447</v>
          </cell>
          <cell r="AH469" t="str">
            <v/>
          </cell>
          <cell r="AI469">
            <v>165830000</v>
          </cell>
          <cell r="AJ469">
            <v>165830000</v>
          </cell>
          <cell r="AK469">
            <v>0.25</v>
          </cell>
          <cell r="AL469">
            <v>41457500</v>
          </cell>
          <cell r="AM469">
            <v>41148</v>
          </cell>
          <cell r="AN469">
            <v>41149</v>
          </cell>
          <cell r="AO469">
            <v>41151</v>
          </cell>
          <cell r="AP469" t="str">
            <v>要</v>
          </cell>
          <cell r="AQ469" t="str">
            <v>・雇用の対象範囲の縮小あり。対象製品を作る事業に限定することで、雇用数は大幅減。別建ての組織を組成することで外形的に別部門とみえるように対応。METI確認済。</v>
          </cell>
          <cell r="AR469" t="str">
            <v>高本</v>
          </cell>
          <cell r="AS469" t="str">
            <v>中間</v>
          </cell>
          <cell r="AT469">
            <v>41170</v>
          </cell>
          <cell r="AU469">
            <v>41158</v>
          </cell>
          <cell r="AV469">
            <v>41173</v>
          </cell>
          <cell r="AW469" t="str">
            <v/>
          </cell>
          <cell r="AX469" t="str">
            <v/>
          </cell>
          <cell r="AY469" t="str">
            <v>北海道</v>
          </cell>
          <cell r="AZ469" t="str">
            <v>旭川市</v>
          </cell>
          <cell r="BA469" t="str">
            <v>南5条通23丁目1975番地</v>
          </cell>
          <cell r="BC469" t="str">
            <v/>
          </cell>
          <cell r="BQ469" t="str">
            <v/>
          </cell>
          <cell r="BR469" t="str">
            <v/>
          </cell>
          <cell r="BS469" t="str">
            <v/>
          </cell>
          <cell r="BT469" t="str">
            <v/>
          </cell>
          <cell r="BU469" t="str">
            <v/>
          </cell>
          <cell r="BV469" t="str">
            <v/>
          </cell>
          <cell r="BW469" t="str">
            <v/>
          </cell>
          <cell r="BX469" t="str">
            <v/>
          </cell>
          <cell r="BY469" t="str">
            <v/>
          </cell>
          <cell r="BZ469" t="str">
            <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北海道旭川市南5条通23丁目1975番地</v>
          </cell>
          <cell r="ET469" t="str">
            <v/>
          </cell>
          <cell r="EU469" t="str">
            <v/>
          </cell>
          <cell r="EV469" t="str">
            <v/>
          </cell>
          <cell r="EW469" t="str">
            <v/>
          </cell>
          <cell r="EX469" t="str">
            <v/>
          </cell>
          <cell r="EY469" t="str">
            <v>北海道旭川市南5条通23丁目1975番地</v>
          </cell>
          <cell r="EZ469" t="str">
            <v>なし</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3.その他先端分野</v>
          </cell>
          <cell r="I470" t="str">
            <v>その他</v>
          </cell>
          <cell r="J470" t="str">
            <v>中小企業</v>
          </cell>
          <cell r="K470" t="str">
            <v>高本</v>
          </cell>
          <cell r="L470" t="str">
            <v>秋葉</v>
          </cell>
          <cell r="M470" t="str">
            <v>武器課</v>
          </cell>
          <cell r="N470" t="str">
            <v>関東</v>
          </cell>
          <cell r="O470" t="str">
            <v>株式会社川崎製作所</v>
          </cell>
          <cell r="P470" t="str">
            <v/>
          </cell>
          <cell r="Q470" t="str">
            <v>執行役員</v>
          </cell>
          <cell r="R470" t="str">
            <v>酒本　輝夫</v>
          </cell>
          <cell r="S470" t="str">
            <v>029-265-8227</v>
          </cell>
          <cell r="T470" t="str">
            <v>kawa-sakamoto@etude.ocn.ne.jp</v>
          </cell>
          <cell r="U470">
            <v>3111251</v>
          </cell>
          <cell r="V470" t="str">
            <v>茨城県ひたちなか市山崎60</v>
          </cell>
          <cell r="W470" t="str">
            <v>代表取締役</v>
          </cell>
          <cell r="X470" t="str">
            <v>川崎 修</v>
          </cell>
          <cell r="Y470">
            <v>41518</v>
          </cell>
          <cell r="Z470">
            <v>42094</v>
          </cell>
          <cell r="AA470" t="str">
            <v>○</v>
          </cell>
          <cell r="AC470">
            <v>170000000</v>
          </cell>
          <cell r="AD470">
            <v>0.4</v>
          </cell>
          <cell r="AE470">
            <v>68000000</v>
          </cell>
          <cell r="AF470">
            <v>41180</v>
          </cell>
          <cell r="AG470">
            <v>41578</v>
          </cell>
          <cell r="AH470" t="str">
            <v/>
          </cell>
          <cell r="AI470">
            <v>195600000</v>
          </cell>
          <cell r="AJ470">
            <v>170000000</v>
          </cell>
          <cell r="AK470">
            <v>0.4</v>
          </cell>
          <cell r="AL470">
            <v>68000000</v>
          </cell>
          <cell r="AM470">
            <v>41152</v>
          </cell>
          <cell r="AN470">
            <v>41151</v>
          </cell>
          <cell r="AO470">
            <v>41157</v>
          </cell>
          <cell r="AP470" t="str">
            <v>不要</v>
          </cell>
          <cell r="AQ470" t="str">
            <v/>
          </cell>
          <cell r="AR470" t="str">
            <v>高本</v>
          </cell>
          <cell r="AS470" t="str">
            <v>秋葉</v>
          </cell>
          <cell r="AT470">
            <v>41170</v>
          </cell>
          <cell r="AU470">
            <v>41162</v>
          </cell>
          <cell r="AV470">
            <v>41173</v>
          </cell>
          <cell r="AW470" t="str">
            <v/>
          </cell>
          <cell r="AX470" t="str">
            <v/>
          </cell>
          <cell r="AY470" t="str">
            <v>茨城県</v>
          </cell>
          <cell r="AZ470" t="str">
            <v>ひたちなか市</v>
          </cell>
          <cell r="BA470" t="str">
            <v>新光町552-71</v>
          </cell>
          <cell r="BC470" t="str">
            <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茨城県ひたちなか市新光町552-71</v>
          </cell>
          <cell r="ET470" t="str">
            <v/>
          </cell>
          <cell r="EU470" t="str">
            <v/>
          </cell>
          <cell r="EV470" t="str">
            <v/>
          </cell>
          <cell r="EW470" t="str">
            <v/>
          </cell>
          <cell r="EX470" t="str">
            <v/>
          </cell>
          <cell r="EY470" t="str">
            <v>茨城県ひたちなか市新光町552-71</v>
          </cell>
          <cell r="EZ470" t="str">
            <v>なし</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1.グリーンイノベーション・エネルギー産業</v>
          </cell>
          <cell r="I471" t="str">
            <v>エコカー又はその部品</v>
          </cell>
          <cell r="J471" t="str">
            <v>中小企業</v>
          </cell>
          <cell r="K471" t="str">
            <v>高本</v>
          </cell>
          <cell r="L471" t="str">
            <v>徳重</v>
          </cell>
          <cell r="M471" t="str">
            <v>自動車課</v>
          </cell>
          <cell r="N471" t="str">
            <v>中国</v>
          </cell>
          <cell r="O471" t="str">
            <v>中央工業株式会社</v>
          </cell>
          <cell r="P471" t="str">
            <v>総務部</v>
          </cell>
          <cell r="Q471" t="str">
            <v>部長</v>
          </cell>
          <cell r="R471" t="str">
            <v>柚木　賢二</v>
          </cell>
          <cell r="S471" t="str">
            <v>082-423-9953</v>
          </cell>
          <cell r="T471" t="str">
            <v>yuki@chuo-kogyo.co.jp</v>
          </cell>
          <cell r="U471">
            <v>7390008</v>
          </cell>
          <cell r="V471" t="str">
            <v>広島県東広島市西条吉行東1丁目6番46号</v>
          </cell>
          <cell r="W471" t="str">
            <v>代表取締役社長</v>
          </cell>
          <cell r="X471" t="str">
            <v>芳川 淳</v>
          </cell>
          <cell r="Y471">
            <v>41091</v>
          </cell>
          <cell r="Z471">
            <v>41729</v>
          </cell>
          <cell r="AA471" t="str">
            <v/>
          </cell>
          <cell r="AC471">
            <v>354660000</v>
          </cell>
          <cell r="AD471">
            <v>0.33333333333333331</v>
          </cell>
          <cell r="AE471">
            <v>118220000</v>
          </cell>
          <cell r="AF471">
            <v>41183</v>
          </cell>
          <cell r="AG471">
            <v>41729</v>
          </cell>
          <cell r="AH471" t="str">
            <v/>
          </cell>
          <cell r="AI471">
            <v>489660000</v>
          </cell>
          <cell r="AJ471">
            <v>354660000</v>
          </cell>
          <cell r="AK471">
            <v>0.33333333333333331</v>
          </cell>
          <cell r="AL471">
            <v>118220000</v>
          </cell>
          <cell r="AM471">
            <v>41177</v>
          </cell>
          <cell r="AN471">
            <v>41177</v>
          </cell>
          <cell r="AO471">
            <v>41191</v>
          </cell>
          <cell r="AP471" t="str">
            <v>不要</v>
          </cell>
          <cell r="AQ471" t="str">
            <v/>
          </cell>
          <cell r="AR471" t="str">
            <v>高本</v>
          </cell>
          <cell r="AS471" t="str">
            <v>徳重</v>
          </cell>
          <cell r="AT471">
            <v>41207</v>
          </cell>
          <cell r="AU471">
            <v>41194</v>
          </cell>
          <cell r="AV471" t="str">
            <v/>
          </cell>
          <cell r="AW471" t="str">
            <v/>
          </cell>
          <cell r="AX471" t="str">
            <v/>
          </cell>
          <cell r="AY471" t="str">
            <v>広島県</v>
          </cell>
          <cell r="AZ471" t="str">
            <v>東広島市</v>
          </cell>
          <cell r="BA471" t="str">
            <v>西条吉行東1丁目6番地46号</v>
          </cell>
          <cell r="BC471" t="str">
            <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広島県東広島市西条吉行東1丁目6番地46号</v>
          </cell>
          <cell r="ET471" t="str">
            <v/>
          </cell>
          <cell r="EU471" t="str">
            <v/>
          </cell>
          <cell r="EV471" t="str">
            <v/>
          </cell>
          <cell r="EW471" t="str">
            <v/>
          </cell>
          <cell r="EX471" t="str">
            <v/>
          </cell>
          <cell r="EY471" t="str">
            <v>広島県東広島市西条吉行東1丁目6番地46号</v>
          </cell>
          <cell r="EZ471" t="str">
            <v>なし</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3.その他先端分野</v>
          </cell>
          <cell r="I472" t="str">
            <v>その他</v>
          </cell>
          <cell r="J472" t="str">
            <v>中小企業</v>
          </cell>
          <cell r="K472" t="str">
            <v>高本</v>
          </cell>
          <cell r="L472" t="str">
            <v>秋葉</v>
          </cell>
          <cell r="M472" t="str">
            <v>産機課</v>
          </cell>
          <cell r="N472" t="str">
            <v>中部</v>
          </cell>
          <cell r="O472" t="str">
            <v>株式会社片山製作所</v>
          </cell>
          <cell r="P472" t="str">
            <v/>
          </cell>
          <cell r="Q472" t="str">
            <v>取締役　生産本部　副本部長　セラミック製造部　部長</v>
          </cell>
          <cell r="R472" t="str">
            <v>松岡　祥悟</v>
          </cell>
          <cell r="S472" t="str">
            <v>0574-63-3561</v>
          </cell>
          <cell r="T472" t="str">
            <v>y.matuoka@katayama-corp.co.jp</v>
          </cell>
          <cell r="U472">
            <v>5090249</v>
          </cell>
          <cell r="V472" t="str">
            <v>岐阜県可児市姫ヶ丘一丁目30番地</v>
          </cell>
          <cell r="W472" t="str">
            <v>代表取締役社長</v>
          </cell>
          <cell r="X472" t="str">
            <v>渡邉 雅春</v>
          </cell>
          <cell r="Y472">
            <v>41183</v>
          </cell>
          <cell r="Z472">
            <v>41364</v>
          </cell>
          <cell r="AA472" t="str">
            <v/>
          </cell>
          <cell r="AC472">
            <v>61278000</v>
          </cell>
          <cell r="AD472">
            <v>0.33333333333333331</v>
          </cell>
          <cell r="AE472">
            <v>20426000</v>
          </cell>
          <cell r="AF472">
            <v>41162</v>
          </cell>
          <cell r="AG472">
            <v>41243</v>
          </cell>
          <cell r="AH472" t="str">
            <v/>
          </cell>
          <cell r="AI472">
            <v>61278000</v>
          </cell>
          <cell r="AJ472">
            <v>61278000</v>
          </cell>
          <cell r="AK472">
            <v>0.33333333333333331</v>
          </cell>
          <cell r="AL472">
            <v>20426000</v>
          </cell>
          <cell r="AM472">
            <v>41150</v>
          </cell>
          <cell r="AN472" t="str">
            <v/>
          </cell>
          <cell r="AO472" t="str">
            <v/>
          </cell>
          <cell r="AP472" t="str">
            <v>不要</v>
          </cell>
          <cell r="AQ472" t="str">
            <v/>
          </cell>
          <cell r="AR472" t="str">
            <v>高本</v>
          </cell>
          <cell r="AS472" t="str">
            <v>秋葉</v>
          </cell>
          <cell r="AT472">
            <v>41155</v>
          </cell>
          <cell r="AU472">
            <v>41157</v>
          </cell>
          <cell r="AV472">
            <v>41159</v>
          </cell>
          <cell r="AW472" t="str">
            <v/>
          </cell>
          <cell r="AX472" t="str">
            <v/>
          </cell>
          <cell r="AY472" t="str">
            <v>岐阜県</v>
          </cell>
          <cell r="AZ472" t="str">
            <v>可児市</v>
          </cell>
          <cell r="BA472" t="str">
            <v>姫ｹ丘一丁目30番地</v>
          </cell>
          <cell r="BC472" t="str">
            <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岐阜県可児市姫ｹ丘一丁目30番地</v>
          </cell>
          <cell r="ET472" t="str">
            <v/>
          </cell>
          <cell r="EU472" t="str">
            <v/>
          </cell>
          <cell r="EV472" t="str">
            <v/>
          </cell>
          <cell r="EW472" t="str">
            <v/>
          </cell>
          <cell r="EX472" t="str">
            <v/>
          </cell>
          <cell r="EY472" t="str">
            <v>岐阜県可児市姫ｹ丘一丁目30番地</v>
          </cell>
          <cell r="EZ472" t="str">
            <v>なし</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1.グリーンイノベーション・エネルギー産業</v>
          </cell>
          <cell r="I473" t="str">
            <v>エコカー又はその部品</v>
          </cell>
          <cell r="J473" t="str">
            <v>中小企業</v>
          </cell>
          <cell r="K473" t="str">
            <v>米山</v>
          </cell>
          <cell r="L473" t="str">
            <v>中間</v>
          </cell>
          <cell r="M473" t="str">
            <v>自動車課</v>
          </cell>
          <cell r="N473" t="str">
            <v>東北</v>
          </cell>
          <cell r="O473" t="str">
            <v>山形化成株式会社</v>
          </cell>
          <cell r="P473" t="str">
            <v/>
          </cell>
          <cell r="Q473" t="str">
            <v>総務部長</v>
          </cell>
          <cell r="R473" t="str">
            <v>結城　秀一</v>
          </cell>
          <cell r="S473" t="str">
            <v>0237-23-2151</v>
          </cell>
          <cell r="T473" t="str">
            <v>s.yuuki@yamagata-kasei.com</v>
          </cell>
          <cell r="U473">
            <v>9994113</v>
          </cell>
          <cell r="V473" t="str">
            <v>山形県北村山郡大石田町大字今宿1102</v>
          </cell>
          <cell r="W473" t="str">
            <v>代表取締役</v>
          </cell>
          <cell r="X473" t="str">
            <v>渡辺　和秋</v>
          </cell>
          <cell r="Y473" t="str">
            <v>交付決定日以降</v>
          </cell>
          <cell r="Z473">
            <v>41364</v>
          </cell>
          <cell r="AA473" t="str">
            <v/>
          </cell>
          <cell r="AC473">
            <v>20769000</v>
          </cell>
          <cell r="AD473">
            <v>0.33333333333333331</v>
          </cell>
          <cell r="AE473">
            <v>6923000</v>
          </cell>
          <cell r="AF473" t="str">
            <v>交付決定日</v>
          </cell>
          <cell r="AG473">
            <v>41364</v>
          </cell>
          <cell r="AH473" t="str">
            <v/>
          </cell>
          <cell r="AI473">
            <v>20769000</v>
          </cell>
          <cell r="AJ473">
            <v>20769000</v>
          </cell>
          <cell r="AK473">
            <v>0.33333333333333331</v>
          </cell>
          <cell r="AL473">
            <v>6923000</v>
          </cell>
          <cell r="AM473" t="str">
            <v/>
          </cell>
          <cell r="AN473">
            <v>41131</v>
          </cell>
          <cell r="AO473" t="str">
            <v/>
          </cell>
          <cell r="AP473" t="str">
            <v>不要</v>
          </cell>
          <cell r="AQ473" t="str">
            <v/>
          </cell>
          <cell r="AR473" t="str">
            <v>米山</v>
          </cell>
          <cell r="AS473" t="str">
            <v>中間</v>
          </cell>
          <cell r="AT473">
            <v>41138</v>
          </cell>
          <cell r="AU473">
            <v>41141</v>
          </cell>
          <cell r="AV473">
            <v>41145</v>
          </cell>
          <cell r="AW473" t="str">
            <v/>
          </cell>
          <cell r="AX473" t="str">
            <v/>
          </cell>
          <cell r="AY473" t="str">
            <v>山形県</v>
          </cell>
          <cell r="AZ473" t="str">
            <v>北村山郡大石田町</v>
          </cell>
          <cell r="BA473" t="str">
            <v>大字今宿1102</v>
          </cell>
          <cell r="BC473" t="str">
            <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山形県北村山郡大石田町大字今宿1102</v>
          </cell>
          <cell r="ET473" t="str">
            <v/>
          </cell>
          <cell r="EU473" t="str">
            <v/>
          </cell>
          <cell r="EV473" t="str">
            <v/>
          </cell>
          <cell r="EW473" t="str">
            <v/>
          </cell>
          <cell r="EX473" t="str">
            <v/>
          </cell>
          <cell r="EY473" t="str">
            <v>山形県北村山郡大石田町大字今宿1102</v>
          </cell>
          <cell r="EZ473" t="str">
            <v>なし</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1.グリーンイノベーション・エネルギー産業</v>
          </cell>
          <cell r="I474" t="str">
            <v>省エネルギー型情報機器又は関連部品</v>
          </cell>
          <cell r="J474" t="str">
            <v>中小企業</v>
          </cell>
          <cell r="K474" t="str">
            <v>米山</v>
          </cell>
          <cell r="L474" t="str">
            <v>中間</v>
          </cell>
          <cell r="M474" t="str">
            <v>情通課</v>
          </cell>
          <cell r="N474" t="str">
            <v>東北</v>
          </cell>
          <cell r="O474" t="str">
            <v>株式会社エレック北上</v>
          </cell>
          <cell r="P474" t="str">
            <v/>
          </cell>
          <cell r="Q474" t="str">
            <v>製造部長</v>
          </cell>
          <cell r="R474" t="str">
            <v>石田　巌</v>
          </cell>
          <cell r="S474" t="str">
            <v>0197-67-2341</v>
          </cell>
          <cell r="T474" t="str">
            <v>ishida@elec-k.jp</v>
          </cell>
          <cell r="U474">
            <v>240051</v>
          </cell>
          <cell r="V474" t="str">
            <v>岩手県北上市相去町平林21番地</v>
          </cell>
          <cell r="W474" t="str">
            <v>代表取締役社長</v>
          </cell>
          <cell r="X474" t="str">
            <v>林 和幸</v>
          </cell>
          <cell r="Y474">
            <v>41122</v>
          </cell>
          <cell r="Z474">
            <v>41639</v>
          </cell>
          <cell r="AA474" t="str">
            <v/>
          </cell>
          <cell r="AC474">
            <v>400000000</v>
          </cell>
          <cell r="AD474">
            <v>0.33333333333333331</v>
          </cell>
          <cell r="AE474">
            <v>133333333</v>
          </cell>
          <cell r="AF474" t="str">
            <v/>
          </cell>
          <cell r="AG474" t="str">
            <v/>
          </cell>
          <cell r="AH474" t="str">
            <v/>
          </cell>
          <cell r="AI474" t="str">
            <v/>
          </cell>
          <cell r="AJ474" t="str">
            <v/>
          </cell>
          <cell r="AK474">
            <v>0.33333333333333331</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岩手県</v>
          </cell>
          <cell r="AZ474" t="str">
            <v>北上市</v>
          </cell>
          <cell r="BA474" t="str">
            <v>相去町平林21</v>
          </cell>
          <cell r="BC474" t="str">
            <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v>1</v>
          </cell>
          <cell r="ES474" t="str">
            <v>岩手県北上市相去町平林21</v>
          </cell>
          <cell r="ET474" t="str">
            <v/>
          </cell>
          <cell r="EU474" t="str">
            <v/>
          </cell>
          <cell r="EV474" t="str">
            <v/>
          </cell>
          <cell r="EW474" t="str">
            <v/>
          </cell>
          <cell r="EX474" t="str">
            <v/>
          </cell>
          <cell r="EY474" t="str">
            <v>岩手県北上市相去町平林21</v>
          </cell>
          <cell r="EZ474" t="str">
            <v>なし</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2.ライフイノベーション</v>
          </cell>
          <cell r="I475" t="str">
            <v>医薬品・医療機器</v>
          </cell>
          <cell r="J475" t="str">
            <v>中小企業</v>
          </cell>
          <cell r="K475" t="str">
            <v>米山</v>
          </cell>
          <cell r="L475" t="str">
            <v>中間</v>
          </cell>
          <cell r="M475" t="str">
            <v>医福室</v>
          </cell>
          <cell r="N475" t="str">
            <v>関東</v>
          </cell>
          <cell r="O475" t="str">
            <v>株式会社遠藤製作所</v>
          </cell>
          <cell r="P475" t="str">
            <v>事業開発室</v>
          </cell>
          <cell r="Q475" t="str">
            <v>係長</v>
          </cell>
          <cell r="R475" t="str">
            <v>山田　潤</v>
          </cell>
          <cell r="S475" t="str">
            <v>0256-63- 6613</v>
          </cell>
          <cell r="T475" t="str">
            <v>j-yamada@endo-mfg.co.jp</v>
          </cell>
          <cell r="U475">
            <v>9591289</v>
          </cell>
          <cell r="V475" t="str">
            <v>新潟県燕市東太田987番地</v>
          </cell>
          <cell r="W475" t="str">
            <v>代表取締役</v>
          </cell>
          <cell r="X475" t="str">
            <v>重松 健</v>
          </cell>
          <cell r="Y475">
            <v>41122</v>
          </cell>
          <cell r="Z475">
            <v>41729</v>
          </cell>
          <cell r="AA475" t="str">
            <v/>
          </cell>
          <cell r="AC475">
            <v>136000000</v>
          </cell>
          <cell r="AD475">
            <v>0.4</v>
          </cell>
          <cell r="AE475">
            <v>54400000</v>
          </cell>
          <cell r="AF475">
            <v>41183</v>
          </cell>
          <cell r="AG475">
            <v>41729</v>
          </cell>
          <cell r="AH475" t="str">
            <v/>
          </cell>
          <cell r="AI475">
            <v>136000000</v>
          </cell>
          <cell r="AJ475">
            <v>136000000</v>
          </cell>
          <cell r="AK475">
            <v>0.4</v>
          </cell>
          <cell r="AL475">
            <v>54400000</v>
          </cell>
          <cell r="AM475">
            <v>41152</v>
          </cell>
          <cell r="AN475">
            <v>41162</v>
          </cell>
          <cell r="AO475" t="str">
            <v/>
          </cell>
          <cell r="AP475" t="str">
            <v>不要</v>
          </cell>
          <cell r="AQ475" t="str">
            <v/>
          </cell>
          <cell r="AR475" t="str">
            <v/>
          </cell>
          <cell r="AS475" t="str">
            <v>中間</v>
          </cell>
          <cell r="AT475">
            <v>41200</v>
          </cell>
          <cell r="AU475">
            <v>41201</v>
          </cell>
          <cell r="AV475">
            <v>41204</v>
          </cell>
          <cell r="AW475" t="str">
            <v/>
          </cell>
          <cell r="AX475" t="str">
            <v/>
          </cell>
          <cell r="AY475" t="str">
            <v>新潟県</v>
          </cell>
          <cell r="AZ475" t="str">
            <v>燕市</v>
          </cell>
          <cell r="BA475" t="str">
            <v>東太田987番地</v>
          </cell>
          <cell r="BC475" t="str">
            <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新潟県燕市東太田987番地</v>
          </cell>
          <cell r="ET475" t="str">
            <v/>
          </cell>
          <cell r="EU475" t="str">
            <v/>
          </cell>
          <cell r="EV475" t="str">
            <v/>
          </cell>
          <cell r="EW475" t="str">
            <v/>
          </cell>
          <cell r="EX475" t="str">
            <v/>
          </cell>
          <cell r="EY475" t="str">
            <v>新潟県燕市東太田987番地</v>
          </cell>
          <cell r="EZ475" t="str">
            <v>なし</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1.グリーンイノベーション・エネルギー産業</v>
          </cell>
          <cell r="I476" t="str">
            <v>エコカー又はその部品</v>
          </cell>
          <cell r="J476" t="str">
            <v>大企業</v>
          </cell>
          <cell r="K476" t="str">
            <v>高本</v>
          </cell>
          <cell r="L476" t="str">
            <v>米山</v>
          </cell>
          <cell r="M476" t="str">
            <v>自動車課</v>
          </cell>
          <cell r="N476" t="str">
            <v>中部</v>
          </cell>
          <cell r="O476" t="str">
            <v>岐阜部品株式会社</v>
          </cell>
          <cell r="P476" t="str">
            <v>本社工場</v>
          </cell>
          <cell r="Q476" t="str">
            <v>管理部長</v>
          </cell>
          <cell r="R476" t="str">
            <v>安江　健</v>
          </cell>
          <cell r="S476" t="str">
            <v>0574-78-3023</v>
          </cell>
          <cell r="T476" t="str">
            <v>gifu.bh2@sys.yzk.co.jp</v>
          </cell>
          <cell r="U476">
            <v>5091301</v>
          </cell>
          <cell r="V476" t="str">
            <v>岐阜県加茂郡東白川村越原33-1</v>
          </cell>
          <cell r="W476" t="str">
            <v>代表取締役</v>
          </cell>
          <cell r="X476" t="str">
            <v>牧内　孝廣</v>
          </cell>
          <cell r="Y476" t="str">
            <v>交付決定日以降</v>
          </cell>
          <cell r="Z476">
            <v>41729</v>
          </cell>
          <cell r="AA476" t="str">
            <v/>
          </cell>
          <cell r="AC476">
            <v>25369931</v>
          </cell>
          <cell r="AD476">
            <v>0.25</v>
          </cell>
          <cell r="AE476">
            <v>6342482</v>
          </cell>
          <cell r="AF476" t="str">
            <v>交付決定日</v>
          </cell>
          <cell r="AG476">
            <v>41729</v>
          </cell>
          <cell r="AH476" t="str">
            <v/>
          </cell>
          <cell r="AI476">
            <v>25369931</v>
          </cell>
          <cell r="AJ476">
            <v>25369931</v>
          </cell>
          <cell r="AK476">
            <v>0.25</v>
          </cell>
          <cell r="AL476">
            <v>6342482</v>
          </cell>
          <cell r="AM476">
            <v>41145</v>
          </cell>
          <cell r="AN476">
            <v>41134</v>
          </cell>
          <cell r="AO476">
            <v>41157</v>
          </cell>
          <cell r="AP476" t="str">
            <v>不要</v>
          </cell>
          <cell r="AQ476" t="str">
            <v/>
          </cell>
          <cell r="AR476" t="str">
            <v>高本</v>
          </cell>
          <cell r="AS476" t="str">
            <v>米山</v>
          </cell>
          <cell r="AT476">
            <v>41170</v>
          </cell>
          <cell r="AU476">
            <v>41162</v>
          </cell>
          <cell r="AV476">
            <v>41173</v>
          </cell>
          <cell r="AW476" t="str">
            <v/>
          </cell>
          <cell r="AX476" t="str">
            <v/>
          </cell>
          <cell r="AY476" t="str">
            <v>岐阜県</v>
          </cell>
          <cell r="AZ476" t="str">
            <v>加茂郡東白川村</v>
          </cell>
          <cell r="BA476" t="str">
            <v>越原33-1</v>
          </cell>
          <cell r="BB476" t="str">
            <v>岐阜県</v>
          </cell>
          <cell r="BC476" t="str">
            <v>下呂市</v>
          </cell>
          <cell r="BD476" t="str">
            <v>金山町中津原24</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t="str">
            <v/>
          </cell>
          <cell r="DW476" t="str">
            <v/>
          </cell>
          <cell r="DX476" t="str">
            <v/>
          </cell>
          <cell r="DY476" t="str">
            <v/>
          </cell>
          <cell r="DZ476" t="str">
            <v/>
          </cell>
          <cell r="EA476" t="str">
            <v/>
          </cell>
          <cell r="EB476" t="str">
            <v/>
          </cell>
          <cell r="EC476" t="str">
            <v/>
          </cell>
          <cell r="ED476" t="str">
            <v/>
          </cell>
          <cell r="EE476" t="str">
            <v/>
          </cell>
          <cell r="EF476" t="str">
            <v/>
          </cell>
          <cell r="EG476" t="str">
            <v/>
          </cell>
          <cell r="EH476" t="str">
            <v/>
          </cell>
          <cell r="EI476" t="str">
            <v/>
          </cell>
          <cell r="EJ476" t="str">
            <v/>
          </cell>
          <cell r="EK476" t="str">
            <v/>
          </cell>
          <cell r="EL476" t="str">
            <v/>
          </cell>
          <cell r="EM476" t="str">
            <v/>
          </cell>
          <cell r="EN476" t="str">
            <v/>
          </cell>
          <cell r="EO476" t="str">
            <v/>
          </cell>
          <cell r="EP476" t="str">
            <v/>
          </cell>
          <cell r="EQ476" t="str">
            <v/>
          </cell>
          <cell r="ER476" t="str">
            <v/>
          </cell>
          <cell r="ES476" t="str">
            <v>岐阜県加茂郡東白川村越原33-1</v>
          </cell>
          <cell r="ET476" t="str">
            <v>岐阜県下呂市金山町中津原24</v>
          </cell>
          <cell r="EU476" t="str">
            <v/>
          </cell>
          <cell r="EV476" t="str">
            <v/>
          </cell>
          <cell r="EW476" t="str">
            <v/>
          </cell>
          <cell r="EX476" t="str">
            <v/>
          </cell>
          <cell r="EY476" t="str">
            <v>岐阜県加茂郡東白川村越原33-1
岐阜県下呂市金山町中津原24</v>
          </cell>
          <cell r="EZ476" t="str">
            <v>なし</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1.グリーンイノベーション・エネルギー産業</v>
          </cell>
          <cell r="I477" t="str">
            <v>エコカー又はその部品</v>
          </cell>
          <cell r="J477" t="str">
            <v>大企業</v>
          </cell>
          <cell r="K477" t="str">
            <v>高本</v>
          </cell>
          <cell r="L477" t="str">
            <v>米山</v>
          </cell>
          <cell r="M477" t="str">
            <v>自動車課</v>
          </cell>
          <cell r="N477" t="str">
            <v>中部</v>
          </cell>
          <cell r="O477" t="str">
            <v>矢崎部品株式会社</v>
          </cell>
          <cell r="P477" t="str">
            <v>生産管理室</v>
          </cell>
          <cell r="Q477" t="str">
            <v>リーダー</v>
          </cell>
          <cell r="R477" t="str">
            <v>芦田　淳</v>
          </cell>
          <cell r="S477" t="str">
            <v>055-965-3033</v>
          </cell>
          <cell r="T477" t="str">
            <v>ashida.j@sys.yzk.co.jp</v>
          </cell>
          <cell r="U477" t="str">
            <v/>
          </cell>
          <cell r="V477" t="str">
            <v/>
          </cell>
          <cell r="W477" t="str">
            <v>代表取締役</v>
          </cell>
          <cell r="X477" t="str">
            <v>矢崎　信二　　　 　</v>
          </cell>
          <cell r="Y477" t="str">
            <v>交付決定日以降</v>
          </cell>
          <cell r="Z477">
            <v>41729</v>
          </cell>
          <cell r="AA477" t="str">
            <v/>
          </cell>
          <cell r="AC477">
            <v>25369931</v>
          </cell>
          <cell r="AD477">
            <v>0.25</v>
          </cell>
          <cell r="AE477">
            <v>6342482</v>
          </cell>
          <cell r="AF477" t="str">
            <v>交付決定日</v>
          </cell>
          <cell r="AG477">
            <v>41729</v>
          </cell>
          <cell r="AH477" t="str">
            <v/>
          </cell>
          <cell r="AI477">
            <v>25369931</v>
          </cell>
          <cell r="AJ477">
            <v>25369931</v>
          </cell>
          <cell r="AK477">
            <v>0.25</v>
          </cell>
          <cell r="AL477">
            <v>6342482</v>
          </cell>
          <cell r="AM477">
            <v>41145</v>
          </cell>
          <cell r="AN477">
            <v>41134</v>
          </cell>
          <cell r="AO477">
            <v>41157</v>
          </cell>
          <cell r="AP477" t="str">
            <v>不要</v>
          </cell>
          <cell r="AQ477" t="str">
            <v/>
          </cell>
          <cell r="AR477" t="str">
            <v>高本</v>
          </cell>
          <cell r="AS477" t="str">
            <v>米山</v>
          </cell>
          <cell r="AT477">
            <v>41170</v>
          </cell>
          <cell r="AU477">
            <v>41162</v>
          </cell>
          <cell r="AV477">
            <v>41173</v>
          </cell>
          <cell r="AW477" t="str">
            <v/>
          </cell>
          <cell r="AX477" t="str">
            <v/>
          </cell>
          <cell r="AY477" t="str">
            <v>岐阜県</v>
          </cell>
          <cell r="AZ477" t="str">
            <v>加茂郡東白川村</v>
          </cell>
          <cell r="BA477" t="str">
            <v>越原33-1</v>
          </cell>
          <cell r="BB477" t="str">
            <v>岐阜県</v>
          </cell>
          <cell r="BC477" t="str">
            <v>下呂市</v>
          </cell>
          <cell r="BD477" t="str">
            <v>金山町中津原24</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岐阜県加茂郡東白川村越原33-1</v>
          </cell>
          <cell r="ET477" t="str">
            <v>岐阜県下呂市金山町中津原24</v>
          </cell>
          <cell r="EU477" t="str">
            <v/>
          </cell>
          <cell r="EV477" t="str">
            <v/>
          </cell>
          <cell r="EW477" t="str">
            <v/>
          </cell>
          <cell r="EX477" t="str">
            <v/>
          </cell>
          <cell r="EY477" t="str">
            <v>岐阜県加茂郡東白川村越原33-1
岐阜県下呂市金山町中津原24</v>
          </cell>
          <cell r="EZ477" t="str">
            <v>なし</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1.グリーンイノベーション・エネルギー産業</v>
          </cell>
          <cell r="I478" t="str">
            <v>エコカー又はその部品</v>
          </cell>
          <cell r="J478" t="str">
            <v>中小企業</v>
          </cell>
          <cell r="K478" t="str">
            <v>高本</v>
          </cell>
          <cell r="L478" t="str">
            <v>米山</v>
          </cell>
          <cell r="M478" t="str">
            <v>自動車課</v>
          </cell>
          <cell r="N478" t="str">
            <v>関東</v>
          </cell>
          <cell r="O478" t="str">
            <v>ナパック株式会社</v>
          </cell>
          <cell r="P478" t="str">
            <v/>
          </cell>
          <cell r="Q478" t="str">
            <v>代表取締役社長</v>
          </cell>
          <cell r="R478" t="str">
            <v>鈴木　隆</v>
          </cell>
          <cell r="S478" t="str">
            <v>0265-82-5266</v>
          </cell>
          <cell r="T478" t="str">
            <v>t_suzuki@napac.co.jp</v>
          </cell>
          <cell r="U478">
            <v>3994117</v>
          </cell>
          <cell r="V478" t="str">
            <v>長野県駒ヶ根市赤穂14番地1823</v>
          </cell>
          <cell r="W478" t="str">
            <v>代表取締役社長</v>
          </cell>
          <cell r="X478" t="str">
            <v>鈴木　隆</v>
          </cell>
          <cell r="Y478" t="str">
            <v>交付決定日以降</v>
          </cell>
          <cell r="Z478">
            <v>41729</v>
          </cell>
          <cell r="AA478" t="str">
            <v/>
          </cell>
          <cell r="AC478">
            <v>346350000</v>
          </cell>
          <cell r="AD478">
            <v>0.4</v>
          </cell>
          <cell r="AE478">
            <v>138540000</v>
          </cell>
          <cell r="AF478" t="str">
            <v>交付決定日</v>
          </cell>
          <cell r="AG478">
            <v>41729</v>
          </cell>
          <cell r="AH478" t="str">
            <v/>
          </cell>
          <cell r="AI478">
            <v>344930000</v>
          </cell>
          <cell r="AJ478">
            <v>344930000</v>
          </cell>
          <cell r="AK478">
            <v>0.4</v>
          </cell>
          <cell r="AL478">
            <v>137972000</v>
          </cell>
          <cell r="AM478">
            <v>41129</v>
          </cell>
          <cell r="AN478">
            <v>41131</v>
          </cell>
          <cell r="AO478">
            <v>41142</v>
          </cell>
          <cell r="AP478" t="str">
            <v>不要</v>
          </cell>
          <cell r="AQ478" t="str">
            <v>6月決算のためH24年6月決算分は未確定。よってH20年度の赤字を踏まえ、収益納付不要と判断。</v>
          </cell>
          <cell r="AR478" t="str">
            <v>高本</v>
          </cell>
          <cell r="AS478" t="str">
            <v>米山</v>
          </cell>
          <cell r="AT478">
            <v>41155</v>
          </cell>
          <cell r="AU478">
            <v>41144</v>
          </cell>
          <cell r="AV478">
            <v>41159</v>
          </cell>
          <cell r="AW478" t="str">
            <v/>
          </cell>
          <cell r="AX478" t="str">
            <v/>
          </cell>
          <cell r="AY478" t="str">
            <v>長野県</v>
          </cell>
          <cell r="AZ478" t="str">
            <v>駒ヶ根市</v>
          </cell>
          <cell r="BA478" t="str">
            <v>赤穂14-1823</v>
          </cell>
          <cell r="BC478" t="str">
            <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
          </cell>
          <cell r="DV478" t="str">
            <v/>
          </cell>
          <cell r="DW478" t="str">
            <v/>
          </cell>
          <cell r="DX478" t="str">
            <v/>
          </cell>
          <cell r="DY478" t="str">
            <v/>
          </cell>
          <cell r="DZ478" t="str">
            <v/>
          </cell>
          <cell r="EA478" t="str">
            <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長野県駒ヶ根市赤穂14-1823</v>
          </cell>
          <cell r="ET478" t="str">
            <v/>
          </cell>
          <cell r="EU478" t="str">
            <v/>
          </cell>
          <cell r="EV478" t="str">
            <v/>
          </cell>
          <cell r="EW478" t="str">
            <v/>
          </cell>
          <cell r="EX478" t="str">
            <v/>
          </cell>
          <cell r="EY478" t="str">
            <v>長野県駒ヶ根市赤穂14-1823</v>
          </cell>
          <cell r="EZ478" t="str">
            <v>なし</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1.グリーンイノベーション・エネルギー産業</v>
          </cell>
          <cell r="I479" t="str">
            <v>エコカー又はその部品</v>
          </cell>
          <cell r="J479" t="str">
            <v>中小企業</v>
          </cell>
          <cell r="K479" t="str">
            <v>米山</v>
          </cell>
          <cell r="L479" t="str">
            <v>高本</v>
          </cell>
          <cell r="M479" t="str">
            <v>自動車課</v>
          </cell>
          <cell r="N479" t="str">
            <v>関東</v>
          </cell>
          <cell r="O479" t="str">
            <v>株式会社豊田技研</v>
          </cell>
          <cell r="P479" t="str">
            <v>総務部経理課</v>
          </cell>
          <cell r="Q479" t="str">
            <v>課長</v>
          </cell>
          <cell r="R479" t="str">
            <v>栗原　昭博</v>
          </cell>
          <cell r="S479" t="str">
            <v>0274-40-7234</v>
          </cell>
          <cell r="T479" t="str">
            <v>kuribara@toyoda.ne.jp</v>
          </cell>
          <cell r="U479">
            <v>3750055</v>
          </cell>
          <cell r="V479" t="str">
            <v>群馬県藤岡市白石2155番地</v>
          </cell>
          <cell r="W479" t="str">
            <v>代表取締役</v>
          </cell>
          <cell r="X479" t="str">
            <v>豊田　信幸</v>
          </cell>
          <cell r="Y479">
            <v>41122</v>
          </cell>
          <cell r="Z479">
            <v>41729</v>
          </cell>
          <cell r="AA479" t="str">
            <v/>
          </cell>
          <cell r="AC479">
            <v>85000000</v>
          </cell>
          <cell r="AD479">
            <v>0.4</v>
          </cell>
          <cell r="AE479">
            <v>34000000</v>
          </cell>
          <cell r="AF479">
            <v>41122</v>
          </cell>
          <cell r="AG479">
            <v>41729</v>
          </cell>
          <cell r="AH479" t="str">
            <v/>
          </cell>
          <cell r="AI479">
            <v>145000000</v>
          </cell>
          <cell r="AJ479">
            <v>85000000</v>
          </cell>
          <cell r="AK479">
            <v>0.4</v>
          </cell>
          <cell r="AL479">
            <v>34000000</v>
          </cell>
          <cell r="AM479" t="str">
            <v/>
          </cell>
          <cell r="AN479">
            <v>41131</v>
          </cell>
          <cell r="AO479" t="str">
            <v/>
          </cell>
          <cell r="AP479" t="str">
            <v>不要</v>
          </cell>
          <cell r="AQ479" t="str">
            <v/>
          </cell>
          <cell r="AR479" t="str">
            <v>米山</v>
          </cell>
          <cell r="AS479" t="str">
            <v>高本</v>
          </cell>
          <cell r="AT479">
            <v>41138</v>
          </cell>
          <cell r="AU479">
            <v>41137</v>
          </cell>
          <cell r="AV479">
            <v>41145</v>
          </cell>
          <cell r="AW479" t="str">
            <v/>
          </cell>
          <cell r="AX479" t="str">
            <v/>
          </cell>
          <cell r="AY479" t="str">
            <v>群馬県</v>
          </cell>
          <cell r="AZ479" t="str">
            <v>高崎市</v>
          </cell>
          <cell r="BA479" t="str">
            <v>倉賀野町2948-1（高崎市岩鼻西工業団地内）</v>
          </cell>
          <cell r="BC479" t="str">
            <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群馬県高崎市倉賀野町2948-1（高崎市岩鼻西工業団地内）</v>
          </cell>
          <cell r="ET479" t="str">
            <v/>
          </cell>
          <cell r="EU479" t="str">
            <v/>
          </cell>
          <cell r="EV479" t="str">
            <v/>
          </cell>
          <cell r="EW479" t="str">
            <v/>
          </cell>
          <cell r="EX479" t="str">
            <v/>
          </cell>
          <cell r="EY479" t="str">
            <v>群馬県高崎市倉賀野町2948-1（高崎市岩鼻西工業団地内）</v>
          </cell>
          <cell r="EZ479" t="str">
            <v>なし</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3.その他先端分野</v>
          </cell>
          <cell r="I480" t="str">
            <v>その他</v>
          </cell>
          <cell r="J480" t="str">
            <v>中小企業</v>
          </cell>
          <cell r="K480" t="str">
            <v>高本</v>
          </cell>
          <cell r="L480" t="str">
            <v>宮田</v>
          </cell>
          <cell r="M480" t="str">
            <v>情通課</v>
          </cell>
          <cell r="N480" t="str">
            <v>関東</v>
          </cell>
          <cell r="O480" t="str">
            <v>株式会社タナカ技研</v>
          </cell>
          <cell r="P480" t="str">
            <v/>
          </cell>
          <cell r="Q480" t="str">
            <v>総務部経理課課長</v>
          </cell>
          <cell r="R480" t="str">
            <v>富田　幸浩</v>
          </cell>
          <cell r="S480" t="str">
            <v>0494-75-2424</v>
          </cell>
          <cell r="T480" t="str">
            <v>tomita@tanakagiken.co.jp</v>
          </cell>
          <cell r="U480">
            <v>3680101</v>
          </cell>
          <cell r="V480" t="str">
            <v>埼玉県秩父郡小鹿野町下小鹿野1658</v>
          </cell>
          <cell r="W480" t="str">
            <v>代表取締役　</v>
          </cell>
          <cell r="X480" t="str">
            <v>田中　俊次</v>
          </cell>
          <cell r="Y480">
            <v>41122</v>
          </cell>
          <cell r="Z480">
            <v>41274</v>
          </cell>
          <cell r="AA480" t="str">
            <v/>
          </cell>
          <cell r="AC480">
            <v>195000000</v>
          </cell>
          <cell r="AD480">
            <v>0.33333333333333331</v>
          </cell>
          <cell r="AE480">
            <v>65000000</v>
          </cell>
          <cell r="AF480">
            <v>41131</v>
          </cell>
          <cell r="AG480">
            <v>41274</v>
          </cell>
          <cell r="AH480" t="str">
            <v/>
          </cell>
          <cell r="AI480">
            <v>194500000</v>
          </cell>
          <cell r="AJ480">
            <v>194500000</v>
          </cell>
          <cell r="AK480">
            <v>0.33333333333333331</v>
          </cell>
          <cell r="AL480">
            <v>64833333</v>
          </cell>
          <cell r="AM480" t="str">
            <v/>
          </cell>
          <cell r="AN480">
            <v>41130</v>
          </cell>
          <cell r="AO480">
            <v>41130</v>
          </cell>
          <cell r="AP480" t="str">
            <v>不要</v>
          </cell>
          <cell r="AQ480" t="str">
            <v>・応募時からの減額については、METI確認済み</v>
          </cell>
          <cell r="AR480" t="str">
            <v>高本</v>
          </cell>
          <cell r="AS480" t="str">
            <v>宮田</v>
          </cell>
          <cell r="AT480">
            <v>41138</v>
          </cell>
          <cell r="AU480">
            <v>41131</v>
          </cell>
          <cell r="AV480">
            <v>41145</v>
          </cell>
          <cell r="AW480" t="str">
            <v/>
          </cell>
          <cell r="AX480" t="str">
            <v/>
          </cell>
          <cell r="AY480" t="str">
            <v>埼玉県</v>
          </cell>
          <cell r="AZ480" t="str">
            <v>秩父郡小鹿野町</v>
          </cell>
          <cell r="BA480" t="str">
            <v>下小鹿野1658</v>
          </cell>
          <cell r="BB480" t="str">
            <v>埼玉県</v>
          </cell>
          <cell r="BC480" t="str">
            <v>秩父市</v>
          </cell>
          <cell r="BD480" t="str">
            <v>みどりが丘150-3</v>
          </cell>
          <cell r="BQ480">
            <v>41128</v>
          </cell>
          <cell r="BR480" t="str">
            <v>計画変更等承認申請書</v>
          </cell>
          <cell r="BS480" t="str">
            <v>みどりが丘工場を補助対象外事業所とする。</v>
          </cell>
          <cell r="BT480" t="str">
            <v/>
          </cell>
          <cell r="BU480" t="str">
            <v/>
          </cell>
          <cell r="BV480" t="str">
            <v/>
          </cell>
          <cell r="BW480" t="str">
            <v/>
          </cell>
          <cell r="BX480" t="str">
            <v/>
          </cell>
          <cell r="BY480" t="str">
            <v/>
          </cell>
          <cell r="BZ480" t="str">
            <v/>
          </cell>
          <cell r="CA480" t="str">
            <v/>
          </cell>
          <cell r="CB480" t="str">
            <v/>
          </cell>
          <cell r="CC480" t="str">
            <v/>
          </cell>
          <cell r="CD480" t="str">
            <v/>
          </cell>
          <cell r="CE480" t="str">
            <v/>
          </cell>
          <cell r="CF480" t="str">
            <v/>
          </cell>
          <cell r="CG480" t="str">
            <v/>
          </cell>
          <cell r="CH480" t="str">
            <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埼玉県秩父郡小鹿野町下小鹿野1658</v>
          </cell>
          <cell r="ET480" t="str">
            <v>埼玉県秩父市みどりが丘150-3</v>
          </cell>
          <cell r="EU480" t="str">
            <v/>
          </cell>
          <cell r="EV480" t="str">
            <v/>
          </cell>
          <cell r="EW480" t="str">
            <v/>
          </cell>
          <cell r="EX480" t="str">
            <v/>
          </cell>
          <cell r="EY480" t="str">
            <v>埼玉県秩父郡小鹿野町下小鹿野1658
埼玉県秩父市みどりが丘150-3</v>
          </cell>
          <cell r="EZ480" t="str">
            <v>（平成24年08月07日）みどりが丘工場を補助対象外事業所とする。</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1.グリーンイノベーション・エネルギー産業</v>
          </cell>
          <cell r="I481" t="str">
            <v>エコカー又はその部品</v>
          </cell>
          <cell r="J481" t="str">
            <v>中小企業</v>
          </cell>
          <cell r="K481" t="str">
            <v>米山</v>
          </cell>
          <cell r="L481" t="str">
            <v>高本</v>
          </cell>
          <cell r="M481" t="str">
            <v>素形材室</v>
          </cell>
          <cell r="N481" t="str">
            <v>関東</v>
          </cell>
          <cell r="O481" t="str">
            <v>株式会社秋山製作所</v>
          </cell>
          <cell r="P481" t="str">
            <v/>
          </cell>
          <cell r="Q481" t="str">
            <v>代表取締役社長</v>
          </cell>
          <cell r="R481" t="str">
            <v>秋山　哲也</v>
          </cell>
          <cell r="S481" t="str">
            <v>048-523-1059</v>
          </cell>
          <cell r="T481" t="str">
            <v>tetsu@akiyama-ss.co.jp</v>
          </cell>
          <cell r="U481">
            <v>3600012</v>
          </cell>
          <cell r="V481" t="str">
            <v>埼玉県熊谷市上之2961-6</v>
          </cell>
          <cell r="W481" t="str">
            <v>代表取締役社長</v>
          </cell>
          <cell r="X481" t="str">
            <v>秋山　哲也</v>
          </cell>
          <cell r="Y481">
            <v>41122</v>
          </cell>
          <cell r="Z481">
            <v>41362</v>
          </cell>
          <cell r="AA481" t="str">
            <v/>
          </cell>
          <cell r="AC481">
            <v>61000000</v>
          </cell>
          <cell r="AD481">
            <v>0.4</v>
          </cell>
          <cell r="AE481">
            <v>24400000</v>
          </cell>
          <cell r="AF481">
            <v>41155</v>
          </cell>
          <cell r="AG481">
            <v>41362</v>
          </cell>
          <cell r="AH481" t="str">
            <v/>
          </cell>
          <cell r="AI481">
            <v>61000000</v>
          </cell>
          <cell r="AJ481">
            <v>61000000</v>
          </cell>
          <cell r="AK481">
            <v>0.4</v>
          </cell>
          <cell r="AL481">
            <v>24400000</v>
          </cell>
          <cell r="AM481">
            <v>41145</v>
          </cell>
          <cell r="AN481">
            <v>41148</v>
          </cell>
          <cell r="AO481">
            <v>41158</v>
          </cell>
          <cell r="AP481" t="str">
            <v>不要</v>
          </cell>
          <cell r="AQ481" t="str">
            <v/>
          </cell>
          <cell r="AR481" t="str">
            <v/>
          </cell>
          <cell r="AS481" t="str">
            <v/>
          </cell>
          <cell r="AT481">
            <v>41170</v>
          </cell>
          <cell r="AU481">
            <v>41172</v>
          </cell>
          <cell r="AV481">
            <v>41173</v>
          </cell>
          <cell r="AW481" t="str">
            <v/>
          </cell>
          <cell r="AX481" t="str">
            <v/>
          </cell>
          <cell r="AY481" t="str">
            <v>埼玉県</v>
          </cell>
          <cell r="AZ481" t="str">
            <v>熊谷市</v>
          </cell>
          <cell r="BA481" t="str">
            <v>上之2961番地6</v>
          </cell>
          <cell r="BC481" t="str">
            <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埼玉県熊谷市上之2961番地6</v>
          </cell>
          <cell r="ET481" t="str">
            <v/>
          </cell>
          <cell r="EU481" t="str">
            <v/>
          </cell>
          <cell r="EV481" t="str">
            <v/>
          </cell>
          <cell r="EW481" t="str">
            <v/>
          </cell>
          <cell r="EX481" t="str">
            <v/>
          </cell>
          <cell r="EY481" t="str">
            <v>埼玉県熊谷市上之2961番地6</v>
          </cell>
          <cell r="EZ481" t="str">
            <v>なし</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1.グリーンイノベーション・エネルギー産業</v>
          </cell>
          <cell r="I482" t="str">
            <v>省エネ素材</v>
          </cell>
          <cell r="J482" t="str">
            <v>中小企業</v>
          </cell>
          <cell r="K482" t="str">
            <v>高本</v>
          </cell>
          <cell r="L482" t="str">
            <v>米山</v>
          </cell>
          <cell r="M482" t="str">
            <v>産機課</v>
          </cell>
          <cell r="N482" t="str">
            <v>近畿</v>
          </cell>
          <cell r="O482" t="str">
            <v>有限会社石川研磨製作所</v>
          </cell>
          <cell r="P482" t="str">
            <v/>
          </cell>
          <cell r="Q482" t="str">
            <v>代表取締役</v>
          </cell>
          <cell r="R482" t="str">
            <v>石川　義一</v>
          </cell>
          <cell r="S482" t="str">
            <v>03-3784-1475</v>
          </cell>
          <cell r="T482" t="str">
            <v>i-kenma@east.cts.ne.jp</v>
          </cell>
          <cell r="U482">
            <v>1420043</v>
          </cell>
          <cell r="V482" t="str">
            <v>東京都品川区二葉2丁目18番8号</v>
          </cell>
          <cell r="W482" t="str">
            <v>代表取締役</v>
          </cell>
          <cell r="X482" t="str">
            <v>石川　義一</v>
          </cell>
          <cell r="Y482" t="str">
            <v>交付決定日以降</v>
          </cell>
          <cell r="Z482">
            <v>41608</v>
          </cell>
          <cell r="AA482" t="str">
            <v/>
          </cell>
          <cell r="AC482">
            <v>100000000</v>
          </cell>
          <cell r="AD482">
            <v>0.4</v>
          </cell>
          <cell r="AE482">
            <v>40000000</v>
          </cell>
          <cell r="AF482" t="str">
            <v>交付決定日</v>
          </cell>
          <cell r="AG482">
            <v>41608</v>
          </cell>
          <cell r="AH482" t="str">
            <v/>
          </cell>
          <cell r="AI482">
            <v>105500000</v>
          </cell>
          <cell r="AJ482">
            <v>100000000</v>
          </cell>
          <cell r="AK482">
            <v>0.4</v>
          </cell>
          <cell r="AL482">
            <v>40000000</v>
          </cell>
          <cell r="AM482">
            <v>41142</v>
          </cell>
          <cell r="AN482">
            <v>41155</v>
          </cell>
          <cell r="AO482" t="str">
            <v/>
          </cell>
          <cell r="AP482" t="str">
            <v>不要</v>
          </cell>
          <cell r="AQ482" t="str">
            <v>・補助金交付申請額に誤りあり。差し替え依頼。（9/19）
⇒差し替え完了</v>
          </cell>
          <cell r="AR482" t="str">
            <v>高本</v>
          </cell>
          <cell r="AS482" t="str">
            <v>米山</v>
          </cell>
          <cell r="AT482">
            <v>41184</v>
          </cell>
          <cell r="AU482">
            <v>41159</v>
          </cell>
          <cell r="AV482">
            <v>41194</v>
          </cell>
          <cell r="AW482" t="str">
            <v/>
          </cell>
          <cell r="AX482" t="str">
            <v/>
          </cell>
          <cell r="AY482" t="str">
            <v>福井県</v>
          </cell>
          <cell r="AZ482" t="str">
            <v>坂井市</v>
          </cell>
          <cell r="BA482" t="str">
            <v>丸岡町船寄9-3-1</v>
          </cell>
          <cell r="BC482" t="str">
            <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t="str">
            <v/>
          </cell>
          <cell r="DW482" t="str">
            <v/>
          </cell>
          <cell r="DX482" t="str">
            <v/>
          </cell>
          <cell r="DY482" t="str">
            <v/>
          </cell>
          <cell r="DZ482" t="str">
            <v/>
          </cell>
          <cell r="EA482" t="str">
            <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福井県坂井市丸岡町船寄9-3-1</v>
          </cell>
          <cell r="ET482" t="str">
            <v/>
          </cell>
          <cell r="EU482" t="str">
            <v/>
          </cell>
          <cell r="EV482" t="str">
            <v/>
          </cell>
          <cell r="EW482" t="str">
            <v/>
          </cell>
          <cell r="EX482" t="str">
            <v/>
          </cell>
          <cell r="EY482" t="str">
            <v>福井県坂井市丸岡町船寄9-3-1</v>
          </cell>
          <cell r="EZ482" t="str">
            <v>なし</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1.グリーンイノベーション・エネルギー産業</v>
          </cell>
          <cell r="I483" t="str">
            <v>太陽電池及び他の再生可能エネルギー</v>
          </cell>
          <cell r="J483" t="str">
            <v>中小企業</v>
          </cell>
          <cell r="K483" t="str">
            <v>中間</v>
          </cell>
          <cell r="L483" t="str">
            <v>宮田</v>
          </cell>
          <cell r="M483" t="str">
            <v>自動車課、産機課</v>
          </cell>
          <cell r="N483" t="str">
            <v>関東</v>
          </cell>
          <cell r="O483" t="str">
            <v>三光産業株式会社</v>
          </cell>
          <cell r="P483" t="str">
            <v>製造部</v>
          </cell>
          <cell r="Q483" t="str">
            <v>部長付</v>
          </cell>
          <cell r="R483" t="str">
            <v>池田正夫</v>
          </cell>
          <cell r="S483" t="str">
            <v>049-292-3232</v>
          </cell>
          <cell r="T483" t="str">
            <v>m.ikeda@sanko-sangyo.jp</v>
          </cell>
          <cell r="U483">
            <v>3500414</v>
          </cell>
          <cell r="V483" t="str">
            <v>埼玉県入間郡越生町越生東3-11-2</v>
          </cell>
          <cell r="W483" t="str">
            <v>代表取締役社長</v>
          </cell>
          <cell r="X483" t="str">
            <v>堀 武美</v>
          </cell>
          <cell r="Y483">
            <v>41152</v>
          </cell>
          <cell r="Z483">
            <v>42094</v>
          </cell>
          <cell r="AA483" t="str">
            <v>○</v>
          </cell>
          <cell r="AC483">
            <v>320000000</v>
          </cell>
          <cell r="AD483">
            <v>0.33333333333333331</v>
          </cell>
          <cell r="AE483">
            <v>106666666</v>
          </cell>
          <cell r="AF483">
            <v>41122</v>
          </cell>
          <cell r="AG483">
            <v>41729</v>
          </cell>
          <cell r="AH483" t="str">
            <v/>
          </cell>
          <cell r="AI483">
            <v>360000000</v>
          </cell>
          <cell r="AJ483">
            <v>320000000</v>
          </cell>
          <cell r="AK483">
            <v>0.33333333333333331</v>
          </cell>
          <cell r="AL483">
            <v>106666666</v>
          </cell>
          <cell r="AM483">
            <v>41130</v>
          </cell>
          <cell r="AN483">
            <v>41134</v>
          </cell>
          <cell r="AO483" t="str">
            <v/>
          </cell>
          <cell r="AP483" t="str">
            <v>不要</v>
          </cell>
          <cell r="AQ483" t="str">
            <v>期間延長の希望あり。一旦H26.3末で提出頂き、計画変更で対応予定</v>
          </cell>
          <cell r="AR483" t="str">
            <v>中間</v>
          </cell>
          <cell r="AS483" t="str">
            <v/>
          </cell>
          <cell r="AT483">
            <v>41155</v>
          </cell>
          <cell r="AU483">
            <v>41136</v>
          </cell>
          <cell r="AV483">
            <v>41159</v>
          </cell>
          <cell r="AW483" t="str">
            <v/>
          </cell>
          <cell r="AX483" t="str">
            <v/>
          </cell>
          <cell r="AY483" t="str">
            <v>埼玉県</v>
          </cell>
          <cell r="AZ483" t="str">
            <v>入間郡越生町</v>
          </cell>
          <cell r="BA483" t="str">
            <v>越生東3-11-2</v>
          </cell>
          <cell r="BC483" t="str">
            <v/>
          </cell>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埼玉県入間郡越生町越生東3-11-2</v>
          </cell>
          <cell r="ET483" t="str">
            <v/>
          </cell>
          <cell r="EU483" t="str">
            <v/>
          </cell>
          <cell r="EV483" t="str">
            <v/>
          </cell>
          <cell r="EW483" t="str">
            <v/>
          </cell>
          <cell r="EX483" t="str">
            <v/>
          </cell>
          <cell r="EY483" t="str">
            <v>埼玉県入間郡越生町越生東3-11-2</v>
          </cell>
          <cell r="EZ483" t="str">
            <v>なし</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3.その他先端分野</v>
          </cell>
          <cell r="I484" t="str">
            <v>宇宙</v>
          </cell>
          <cell r="J484" t="str">
            <v>中小企業</v>
          </cell>
          <cell r="K484" t="str">
            <v>米山</v>
          </cell>
          <cell r="L484" t="str">
            <v>中間</v>
          </cell>
          <cell r="M484" t="str">
            <v>武器課</v>
          </cell>
          <cell r="N484" t="str">
            <v>関東</v>
          </cell>
          <cell r="O484" t="str">
            <v>原田精機工業株式会社</v>
          </cell>
          <cell r="P484" t="str">
            <v>技術開発部
業務部</v>
          </cell>
          <cell r="Q484" t="str">
            <v>部長
営業課長</v>
          </cell>
          <cell r="R484" t="str">
            <v>野島　誠
柴田　正則</v>
          </cell>
          <cell r="S484" t="str">
            <v>053-436-7341</v>
          </cell>
          <cell r="T484" t="str">
            <v>mako_hsk5ap@haradaseiki.co.jp
shibata_hsk@haradaseiki.co.jp</v>
          </cell>
          <cell r="U484">
            <v>4338104</v>
          </cell>
          <cell r="V484" t="str">
            <v>静岡県浜松市北区東三方町245-1</v>
          </cell>
          <cell r="W484" t="str">
            <v>代表取締役</v>
          </cell>
          <cell r="X484" t="str">
            <v>原田 隆司</v>
          </cell>
          <cell r="Y484">
            <v>41030</v>
          </cell>
          <cell r="Z484">
            <v>42794</v>
          </cell>
          <cell r="AA484" t="str">
            <v>○</v>
          </cell>
          <cell r="AC484">
            <v>80348000</v>
          </cell>
          <cell r="AD484">
            <v>0.33333333333333331</v>
          </cell>
          <cell r="AE484">
            <v>26782666</v>
          </cell>
          <cell r="AF484">
            <v>41152</v>
          </cell>
          <cell r="AG484">
            <v>41729</v>
          </cell>
          <cell r="AH484" t="str">
            <v/>
          </cell>
          <cell r="AI484">
            <v>80348000</v>
          </cell>
          <cell r="AJ484">
            <v>80348000</v>
          </cell>
          <cell r="AK484">
            <v>0.33333333333333331</v>
          </cell>
          <cell r="AL484">
            <v>26782666</v>
          </cell>
          <cell r="AM484">
            <v>41122</v>
          </cell>
          <cell r="AN484">
            <v>41123</v>
          </cell>
          <cell r="AO484">
            <v>41152</v>
          </cell>
          <cell r="AP484" t="str">
            <v>不要</v>
          </cell>
          <cell r="AQ484" t="str">
            <v/>
          </cell>
          <cell r="AR484" t="str">
            <v/>
          </cell>
          <cell r="AS484" t="str">
            <v>中間</v>
          </cell>
          <cell r="AT484">
            <v>41155</v>
          </cell>
          <cell r="AU484">
            <v>41156</v>
          </cell>
          <cell r="AV484">
            <v>41159</v>
          </cell>
          <cell r="AW484" t="str">
            <v/>
          </cell>
          <cell r="AX484" t="str">
            <v/>
          </cell>
          <cell r="AY484" t="str">
            <v>静岡県</v>
          </cell>
          <cell r="AZ484" t="str">
            <v>浜松市</v>
          </cell>
          <cell r="BA484" t="str">
            <v>北区東三方町245-1</v>
          </cell>
          <cell r="BC484" t="str">
            <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静岡県浜松市北区東三方町245-1</v>
          </cell>
          <cell r="ET484" t="str">
            <v/>
          </cell>
          <cell r="EU484" t="str">
            <v/>
          </cell>
          <cell r="EV484" t="str">
            <v/>
          </cell>
          <cell r="EW484" t="str">
            <v/>
          </cell>
          <cell r="EX484" t="str">
            <v/>
          </cell>
          <cell r="EY484" t="str">
            <v>静岡県浜松市北区東三方町245-1</v>
          </cell>
          <cell r="EZ484" t="str">
            <v>なし</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1.グリーンイノベーション・エネルギー産業</v>
          </cell>
          <cell r="I485" t="str">
            <v>太陽電池及び他の再生可能エネルギー</v>
          </cell>
          <cell r="J485" t="str">
            <v>中小企業</v>
          </cell>
          <cell r="K485" t="str">
            <v>米山</v>
          </cell>
          <cell r="L485" t="str">
            <v>中間</v>
          </cell>
          <cell r="M485" t="str">
            <v>情通課</v>
          </cell>
          <cell r="N485" t="str">
            <v>関東</v>
          </cell>
          <cell r="O485" t="str">
            <v>田淵電機株式会社</v>
          </cell>
          <cell r="P485" t="str">
            <v>経営企画部</v>
          </cell>
          <cell r="Q485" t="str">
            <v>部長</v>
          </cell>
          <cell r="R485" t="str">
            <v>井上　修</v>
          </cell>
          <cell r="S485" t="str">
            <v>06-4807-3774</v>
          </cell>
          <cell r="T485" t="str">
            <v>o.inoue@zbr.co.jp</v>
          </cell>
          <cell r="U485">
            <v>5320003</v>
          </cell>
          <cell r="V485" t="str">
            <v>大阪府大阪市淀川区宮原4丁目2-21</v>
          </cell>
          <cell r="W485" t="str">
            <v>代表取締役社長</v>
          </cell>
          <cell r="X485" t="str">
            <v>貝方士 利浩</v>
          </cell>
          <cell r="Y485">
            <v>41122</v>
          </cell>
          <cell r="Z485">
            <v>41364</v>
          </cell>
          <cell r="AA485" t="str">
            <v/>
          </cell>
          <cell r="AC485">
            <v>576500000</v>
          </cell>
          <cell r="AD485">
            <v>0.4</v>
          </cell>
          <cell r="AE485">
            <v>230600000</v>
          </cell>
          <cell r="AF485">
            <v>41136</v>
          </cell>
          <cell r="AG485">
            <v>41364</v>
          </cell>
          <cell r="AH485" t="str">
            <v/>
          </cell>
          <cell r="AI485">
            <v>755250000</v>
          </cell>
          <cell r="AJ485">
            <v>575000000</v>
          </cell>
          <cell r="AK485">
            <v>0.4</v>
          </cell>
          <cell r="AL485">
            <v>230000000</v>
          </cell>
          <cell r="AM485">
            <v>41110</v>
          </cell>
          <cell r="AN485">
            <v>41127</v>
          </cell>
          <cell r="AO485">
            <v>41150</v>
          </cell>
          <cell r="AP485" t="str">
            <v>不要</v>
          </cell>
          <cell r="AQ485"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5" t="str">
            <v/>
          </cell>
          <cell r="AS485" t="str">
            <v>中間</v>
          </cell>
          <cell r="AT485">
            <v>41155</v>
          </cell>
          <cell r="AU485">
            <v>41156</v>
          </cell>
          <cell r="AV485">
            <v>41159</v>
          </cell>
          <cell r="AW485" t="str">
            <v/>
          </cell>
          <cell r="AX485" t="str">
            <v/>
          </cell>
          <cell r="AY485" t="str">
            <v>栃木県</v>
          </cell>
          <cell r="AZ485" t="str">
            <v>大田原市</v>
          </cell>
          <cell r="BA485" t="str">
            <v>若草1丁目1475 番地</v>
          </cell>
          <cell r="BC485" t="str">
            <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t="str">
            <v/>
          </cell>
          <cell r="DW485" t="str">
            <v/>
          </cell>
          <cell r="DX485" t="str">
            <v/>
          </cell>
          <cell r="DY485" t="str">
            <v/>
          </cell>
          <cell r="DZ485" t="str">
            <v/>
          </cell>
          <cell r="EA485" t="str">
            <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栃木県大田原市若草1丁目1475 番地</v>
          </cell>
          <cell r="ET485" t="str">
            <v/>
          </cell>
          <cell r="EU485" t="str">
            <v/>
          </cell>
          <cell r="EV485" t="str">
            <v/>
          </cell>
          <cell r="EW485" t="str">
            <v/>
          </cell>
          <cell r="EX485" t="str">
            <v/>
          </cell>
          <cell r="EY485" t="str">
            <v>栃木県大田原市若草1丁目1475 番地</v>
          </cell>
          <cell r="EZ485" t="str">
            <v>なし</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1.グリーンイノベーション・エネルギー産業</v>
          </cell>
          <cell r="I486" t="str">
            <v>太陽電池及び他の再生可能エネルギー</v>
          </cell>
          <cell r="J486" t="str">
            <v>中小企業</v>
          </cell>
          <cell r="K486" t="str">
            <v>米山</v>
          </cell>
          <cell r="L486" t="str">
            <v>中間</v>
          </cell>
          <cell r="M486" t="str">
            <v>情通課</v>
          </cell>
          <cell r="N486" t="str">
            <v>関東</v>
          </cell>
          <cell r="O486" t="str">
            <v>田淵電子工業株式会社</v>
          </cell>
          <cell r="P486" t="str">
            <v>総務部総務課</v>
          </cell>
          <cell r="Q486" t="str">
            <v>課長</v>
          </cell>
          <cell r="R486" t="str">
            <v>下村　和彦</v>
          </cell>
          <cell r="S486" t="str">
            <v>0287-22-3885</v>
          </cell>
          <cell r="T486" t="str">
            <v>shimomura.kzh@tabuchi-denshi.co.jp</v>
          </cell>
          <cell r="U486" t="str">
            <v/>
          </cell>
          <cell r="V486" t="str">
            <v/>
          </cell>
          <cell r="W486" t="str">
            <v>代表取締役社長</v>
          </cell>
          <cell r="X486" t="str">
            <v>灘口 紀男</v>
          </cell>
          <cell r="Y486">
            <v>41122</v>
          </cell>
          <cell r="Z486">
            <v>41364</v>
          </cell>
          <cell r="AA486" t="str">
            <v/>
          </cell>
          <cell r="AC486">
            <v>576500000</v>
          </cell>
          <cell r="AD486">
            <v>0.4</v>
          </cell>
          <cell r="AE486">
            <v>230600000</v>
          </cell>
          <cell r="AF486">
            <v>41136</v>
          </cell>
          <cell r="AG486">
            <v>41364</v>
          </cell>
          <cell r="AH486" t="str">
            <v/>
          </cell>
          <cell r="AI486">
            <v>755250000</v>
          </cell>
          <cell r="AJ486">
            <v>575000000</v>
          </cell>
          <cell r="AK486">
            <v>0.4</v>
          </cell>
          <cell r="AL486">
            <v>230000000</v>
          </cell>
          <cell r="AM486">
            <v>41110</v>
          </cell>
          <cell r="AN486">
            <v>41127</v>
          </cell>
          <cell r="AO486">
            <v>41150</v>
          </cell>
          <cell r="AP486" t="str">
            <v>不要</v>
          </cell>
          <cell r="AQ48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6" t="str">
            <v/>
          </cell>
          <cell r="AS486" t="str">
            <v>中間</v>
          </cell>
          <cell r="AT486">
            <v>41155</v>
          </cell>
          <cell r="AU486">
            <v>41156</v>
          </cell>
          <cell r="AV486">
            <v>41159</v>
          </cell>
          <cell r="AW486" t="str">
            <v/>
          </cell>
          <cell r="AX486" t="str">
            <v/>
          </cell>
          <cell r="AY486" t="str">
            <v>栃木県</v>
          </cell>
          <cell r="AZ486" t="str">
            <v>大田原市</v>
          </cell>
          <cell r="BA486" t="str">
            <v>若草1丁目1475 番地</v>
          </cell>
          <cell r="BC486" t="str">
            <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栃木県大田原市若草1丁目1475 番地</v>
          </cell>
          <cell r="ET486" t="str">
            <v/>
          </cell>
          <cell r="EU486" t="str">
            <v/>
          </cell>
          <cell r="EV486" t="str">
            <v/>
          </cell>
          <cell r="EW486" t="str">
            <v/>
          </cell>
          <cell r="EX486" t="str">
            <v/>
          </cell>
          <cell r="EY486" t="str">
            <v>栃木県大田原市若草1丁目1475 番地</v>
          </cell>
          <cell r="EZ486" t="str">
            <v>なし</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1.グリーンイノベーション・エネルギー産業</v>
          </cell>
          <cell r="I487" t="str">
            <v>太陽電池及び他の再生可能エネルギー</v>
          </cell>
          <cell r="J487" t="str">
            <v>大企業</v>
          </cell>
          <cell r="K487" t="str">
            <v>中間</v>
          </cell>
          <cell r="L487" t="str">
            <v>梶野</v>
          </cell>
          <cell r="M487" t="str">
            <v>情通課</v>
          </cell>
          <cell r="N487" t="str">
            <v>近畿</v>
          </cell>
          <cell r="O487" t="str">
            <v>京セラ株式会社</v>
          </cell>
          <cell r="P487" t="str">
            <v>ソーラーエネルギー製造推進部　事業管理部</v>
          </cell>
          <cell r="Q487" t="str">
            <v>責任者</v>
          </cell>
          <cell r="R487" t="str">
            <v>池本　幸男</v>
          </cell>
          <cell r="S487" t="str">
            <v>075-604-3483</v>
          </cell>
          <cell r="T487" t="str">
            <v>yukio.ikemoto.gt@kyocera.jp</v>
          </cell>
          <cell r="U487">
            <v>6128501</v>
          </cell>
          <cell r="V487" t="str">
            <v>京都府京都市伏見区竹田鳥羽殿町6</v>
          </cell>
          <cell r="W487" t="str">
            <v>代表取締役社長</v>
          </cell>
          <cell r="X487" t="str">
            <v>久芳徹夫</v>
          </cell>
          <cell r="Y487">
            <v>41275</v>
          </cell>
          <cell r="Z487">
            <v>41729</v>
          </cell>
          <cell r="AA487" t="str">
            <v/>
          </cell>
          <cell r="AC487">
            <v>5907300000</v>
          </cell>
          <cell r="AD487">
            <v>0.25</v>
          </cell>
          <cell r="AE487">
            <v>1476825000</v>
          </cell>
          <cell r="AF487" t="str">
            <v/>
          </cell>
          <cell r="AG487" t="str">
            <v/>
          </cell>
          <cell r="AH487" t="str">
            <v/>
          </cell>
          <cell r="AI487" t="str">
            <v/>
          </cell>
          <cell r="AJ487" t="str">
            <v/>
          </cell>
          <cell r="AK487">
            <v>0.25</v>
          </cell>
          <cell r="AL487" t="str">
            <v/>
          </cell>
          <cell r="AM487" t="str">
            <v/>
          </cell>
          <cell r="AN487">
            <v>41178</v>
          </cell>
          <cell r="AO487" t="str">
            <v/>
          </cell>
          <cell r="AP487" t="str">
            <v>不要</v>
          </cell>
          <cell r="AQ487" t="str">
            <v/>
          </cell>
          <cell r="AR487" t="str">
            <v>中間</v>
          </cell>
          <cell r="AS487" t="str">
            <v/>
          </cell>
          <cell r="AT487" t="str">
            <v/>
          </cell>
          <cell r="AU487" t="str">
            <v/>
          </cell>
          <cell r="AV487" t="str">
            <v/>
          </cell>
          <cell r="AW487" t="str">
            <v/>
          </cell>
          <cell r="AX487" t="str">
            <v/>
          </cell>
          <cell r="AY487" t="str">
            <v>滋賀県</v>
          </cell>
          <cell r="AZ487" t="str">
            <v>野洲市</v>
          </cell>
          <cell r="BA487" t="str">
            <v>市三宅800</v>
          </cell>
          <cell r="BC487" t="str">
            <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滋賀県野洲市市三宅800</v>
          </cell>
          <cell r="ET487" t="str">
            <v/>
          </cell>
          <cell r="EU487" t="str">
            <v/>
          </cell>
          <cell r="EV487" t="str">
            <v/>
          </cell>
          <cell r="EW487" t="str">
            <v/>
          </cell>
          <cell r="EX487" t="str">
            <v/>
          </cell>
          <cell r="EY487" t="str">
            <v>滋賀県野洲市市三宅800</v>
          </cell>
          <cell r="EZ487" t="str">
            <v>なし</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1.グリーンイノベーション・エネルギー産業</v>
          </cell>
          <cell r="I488" t="str">
            <v>エコカー又はその部品</v>
          </cell>
          <cell r="J488" t="str">
            <v>中小企業</v>
          </cell>
          <cell r="K488" t="str">
            <v>高本</v>
          </cell>
          <cell r="L488" t="str">
            <v>米山</v>
          </cell>
          <cell r="M488" t="str">
            <v>素形材室</v>
          </cell>
          <cell r="N488" t="str">
            <v>関東</v>
          </cell>
          <cell r="O488" t="str">
            <v>浜名部品工業株式会社</v>
          </cell>
          <cell r="P488" t="str">
            <v>管理部</v>
          </cell>
          <cell r="Q488" t="str">
            <v>部長</v>
          </cell>
          <cell r="R488" t="str">
            <v>飯田　恭史</v>
          </cell>
          <cell r="S488" t="str">
            <v>053-576-2141</v>
          </cell>
          <cell r="T488" t="str">
            <v>iida@hamana.co.jp</v>
          </cell>
          <cell r="U488">
            <v>4310431</v>
          </cell>
          <cell r="V488" t="str">
            <v>静岡県湖西市鷲津933-1</v>
          </cell>
          <cell r="W488" t="str">
            <v>取締役社長</v>
          </cell>
          <cell r="X488" t="str">
            <v>杉浦雄輔</v>
          </cell>
          <cell r="Y488">
            <v>41122</v>
          </cell>
          <cell r="Z488">
            <v>41729</v>
          </cell>
          <cell r="AA488" t="str">
            <v/>
          </cell>
          <cell r="AC488">
            <v>2400058000</v>
          </cell>
          <cell r="AD488">
            <v>0.33333333333333331</v>
          </cell>
          <cell r="AE488">
            <v>800019333</v>
          </cell>
          <cell r="AF488">
            <v>41127</v>
          </cell>
          <cell r="AG488">
            <v>41729</v>
          </cell>
          <cell r="AH488" t="str">
            <v/>
          </cell>
          <cell r="AI488">
            <v>2476618000</v>
          </cell>
          <cell r="AJ488">
            <v>2400058000</v>
          </cell>
          <cell r="AK488">
            <v>0.33333333333333331</v>
          </cell>
          <cell r="AL488">
            <v>800019333</v>
          </cell>
          <cell r="AM488">
            <v>41113</v>
          </cell>
          <cell r="AN488" t="str">
            <v/>
          </cell>
          <cell r="AO488" t="str">
            <v/>
          </cell>
          <cell r="AP488" t="str">
            <v/>
          </cell>
          <cell r="AQ488" t="str">
            <v/>
          </cell>
          <cell r="AR488" t="str">
            <v/>
          </cell>
          <cell r="AS488" t="str">
            <v/>
          </cell>
          <cell r="AT488">
            <v>41127</v>
          </cell>
          <cell r="AU488">
            <v>41128</v>
          </cell>
          <cell r="AV488">
            <v>41128</v>
          </cell>
          <cell r="AW488" t="str">
            <v/>
          </cell>
          <cell r="AX488" t="str">
            <v/>
          </cell>
          <cell r="AY488" t="str">
            <v>静岡県</v>
          </cell>
          <cell r="AZ488" t="str">
            <v>湖西市</v>
          </cell>
          <cell r="BA488" t="str">
            <v>鷲津933-1</v>
          </cell>
          <cell r="BC488" t="str">
            <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静岡県湖西市鷲津933-1</v>
          </cell>
          <cell r="ET488" t="str">
            <v/>
          </cell>
          <cell r="EU488" t="str">
            <v/>
          </cell>
          <cell r="EV488" t="str">
            <v/>
          </cell>
          <cell r="EW488" t="str">
            <v/>
          </cell>
          <cell r="EX488" t="str">
            <v/>
          </cell>
          <cell r="EY488" t="str">
            <v>静岡県湖西市鷲津933-1</v>
          </cell>
          <cell r="EZ488" t="str">
            <v>なし</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1.グリーンイノベーション・エネルギー産業</v>
          </cell>
          <cell r="I489" t="str">
            <v>蓄電池</v>
          </cell>
          <cell r="J489" t="str">
            <v>中小企業</v>
          </cell>
          <cell r="K489" t="str">
            <v>高本</v>
          </cell>
          <cell r="L489" t="str">
            <v>米山</v>
          </cell>
          <cell r="M489" t="str">
            <v>化学課</v>
          </cell>
          <cell r="N489" t="str">
            <v/>
          </cell>
          <cell r="O489" t="str">
            <v>南開工業株式会社</v>
          </cell>
          <cell r="P489" t="str">
            <v/>
          </cell>
          <cell r="Q489" t="str">
            <v>取締役常務執行役員</v>
          </cell>
          <cell r="R489" t="str">
            <v>原　芳夫</v>
          </cell>
          <cell r="S489" t="str">
            <v>0465-73-2821</v>
          </cell>
          <cell r="T489" t="str">
            <v>yhara@e-nankai.co.jp</v>
          </cell>
          <cell r="U489">
            <v>2500103</v>
          </cell>
          <cell r="V489" t="str">
            <v>神奈川県南足柄市壗下350番地</v>
          </cell>
          <cell r="W489" t="str">
            <v>代表取締役</v>
          </cell>
          <cell r="X489" t="str">
            <v>中村　仁</v>
          </cell>
          <cell r="Y489">
            <v>41289</v>
          </cell>
          <cell r="Z489">
            <v>41729</v>
          </cell>
          <cell r="AA489" t="str">
            <v/>
          </cell>
          <cell r="AC489">
            <v>1057200000</v>
          </cell>
          <cell r="AD489">
            <v>0.4</v>
          </cell>
          <cell r="AE489">
            <v>422880000</v>
          </cell>
          <cell r="AF489">
            <v>41169</v>
          </cell>
          <cell r="AG489">
            <v>41608</v>
          </cell>
          <cell r="AH489" t="str">
            <v/>
          </cell>
          <cell r="AI489">
            <v>1137200000</v>
          </cell>
          <cell r="AJ489">
            <v>1057200000</v>
          </cell>
          <cell r="AK489">
            <v>0.4</v>
          </cell>
          <cell r="AL489">
            <v>422880000</v>
          </cell>
          <cell r="AM489">
            <v>41151</v>
          </cell>
          <cell r="AN489">
            <v>41137</v>
          </cell>
          <cell r="AO489">
            <v>41155</v>
          </cell>
          <cell r="AP489" t="str">
            <v>要</v>
          </cell>
          <cell r="AQ489" t="str">
            <v>【補助対象設備への抵当権の設定】方法等を2012/9/7にお知らせ（高本）</v>
          </cell>
          <cell r="AR489" t="str">
            <v>高本</v>
          </cell>
          <cell r="AS489" t="str">
            <v>米山</v>
          </cell>
          <cell r="AT489">
            <v>41170</v>
          </cell>
          <cell r="AU489">
            <v>41159</v>
          </cell>
          <cell r="AV489">
            <v>41173</v>
          </cell>
          <cell r="AW489" t="str">
            <v/>
          </cell>
          <cell r="AX489" t="str">
            <v/>
          </cell>
          <cell r="AY489" t="str">
            <v>神奈川県</v>
          </cell>
          <cell r="AZ489" t="str">
            <v>足柄上郡山北町</v>
          </cell>
          <cell r="BA489" t="str">
            <v>谷ケ970-22　</v>
          </cell>
          <cell r="BB489" t="str">
            <v>熊本県</v>
          </cell>
          <cell r="BC489" t="str">
            <v>菊池郡菊陽町</v>
          </cell>
          <cell r="BD489" t="str">
            <v>津久礼64-3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神奈川県足柄上郡山北町谷ケ970-22　</v>
          </cell>
          <cell r="ET489" t="str">
            <v>熊本県菊池郡菊陽町津久礼64-3　</v>
          </cell>
          <cell r="EU489" t="str">
            <v/>
          </cell>
          <cell r="EV489" t="str">
            <v/>
          </cell>
          <cell r="EW489" t="str">
            <v/>
          </cell>
          <cell r="EX489" t="str">
            <v/>
          </cell>
          <cell r="EY489" t="str">
            <v>神奈川県足柄上郡山北町谷ケ970-22　
熊本県菊池郡菊陽町津久礼64-3　</v>
          </cell>
          <cell r="EZ489" t="str">
            <v>なし</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1.グリーンイノベーション・エネルギー産業</v>
          </cell>
          <cell r="I490" t="str">
            <v>省エネルギー型情報機器又は関連部品</v>
          </cell>
          <cell r="J490" t="str">
            <v>大企業</v>
          </cell>
          <cell r="K490" t="str">
            <v>高本</v>
          </cell>
          <cell r="L490" t="str">
            <v>徳重</v>
          </cell>
          <cell r="M490" t="str">
            <v>情通課</v>
          </cell>
          <cell r="N490" t="str">
            <v>中国</v>
          </cell>
          <cell r="O490" t="str">
            <v>戸田工業株式会社</v>
          </cell>
          <cell r="P490" t="str">
            <v/>
          </cell>
          <cell r="Q490" t="str">
            <v>環境企画ﾁｰﾑﾘｰﾀﾞｰ兼CSR環境ｾﾝﾀｰ長</v>
          </cell>
          <cell r="R490" t="str">
            <v>真田　和俊</v>
          </cell>
          <cell r="S490" t="str">
            <v>0827-57-3616</v>
          </cell>
          <cell r="T490" t="str">
            <v>Kazutoshi_Sanada@todakogyo.co.jp</v>
          </cell>
          <cell r="U490">
            <v>7390652</v>
          </cell>
          <cell r="V490" t="str">
            <v>広島県大竹市明治新開1-4</v>
          </cell>
          <cell r="W490" t="str">
            <v>代表取締役社長</v>
          </cell>
          <cell r="X490" t="str">
            <v>戸田 俊行</v>
          </cell>
          <cell r="Y490">
            <v>41122</v>
          </cell>
          <cell r="Z490">
            <v>41729</v>
          </cell>
          <cell r="AA490" t="str">
            <v/>
          </cell>
          <cell r="AC490">
            <v>2928000000</v>
          </cell>
          <cell r="AD490">
            <v>0.16666666666666666</v>
          </cell>
          <cell r="AE490">
            <v>488000000</v>
          </cell>
          <cell r="AF490" t="str">
            <v/>
          </cell>
          <cell r="AG490" t="str">
            <v/>
          </cell>
          <cell r="AH490" t="str">
            <v/>
          </cell>
          <cell r="AI490" t="str">
            <v/>
          </cell>
          <cell r="AJ490" t="str">
            <v/>
          </cell>
          <cell r="AK490">
            <v>0.16666666666666666</v>
          </cell>
          <cell r="AL490" t="str">
            <v/>
          </cell>
          <cell r="AM490" t="str">
            <v/>
          </cell>
          <cell r="AN490" t="str">
            <v/>
          </cell>
          <cell r="AO490" t="str">
            <v/>
          </cell>
          <cell r="AP490" t="str">
            <v/>
          </cell>
          <cell r="AQ490" t="str">
            <v>・「専用電源（太陽光等）」は補助対象外。
・（2012/7/30）電話にて辞退の連絡。</v>
          </cell>
          <cell r="AR490" t="str">
            <v/>
          </cell>
          <cell r="AS490" t="str">
            <v/>
          </cell>
          <cell r="AT490" t="str">
            <v/>
          </cell>
          <cell r="AU490" t="str">
            <v/>
          </cell>
          <cell r="AV490" t="str">
            <v/>
          </cell>
          <cell r="AW490" t="str">
            <v/>
          </cell>
          <cell r="AX490" t="str">
            <v/>
          </cell>
          <cell r="AY490" t="str">
            <v>広島県</v>
          </cell>
          <cell r="AZ490" t="str">
            <v>大竹市</v>
          </cell>
          <cell r="BA490" t="str">
            <v>明治新開1番4</v>
          </cell>
          <cell r="BC490" t="str">
            <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t="str">
            <v/>
          </cell>
          <cell r="CV490" t="str">
            <v/>
          </cell>
          <cell r="CW490" t="str">
            <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v>1</v>
          </cell>
          <cell r="ES490" t="str">
            <v>広島県大竹市明治新開1番4</v>
          </cell>
          <cell r="ET490" t="str">
            <v/>
          </cell>
          <cell r="EU490" t="str">
            <v/>
          </cell>
          <cell r="EV490" t="str">
            <v/>
          </cell>
          <cell r="EW490" t="str">
            <v/>
          </cell>
          <cell r="EX490" t="str">
            <v/>
          </cell>
          <cell r="EY490" t="str">
            <v>広島県大竹市明治新開1番4</v>
          </cell>
          <cell r="EZ490" t="str">
            <v>なし</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1.グリーンイノベーション・エネルギー産業</v>
          </cell>
          <cell r="I491" t="str">
            <v>エコカー又はその部品</v>
          </cell>
          <cell r="J491" t="str">
            <v>中小企業</v>
          </cell>
          <cell r="K491" t="str">
            <v>高本</v>
          </cell>
          <cell r="L491" t="str">
            <v>米山</v>
          </cell>
          <cell r="M491" t="str">
            <v>素形材室</v>
          </cell>
          <cell r="N491" t="str">
            <v>中部</v>
          </cell>
          <cell r="O491" t="str">
            <v>丸中鍛工株式会社</v>
          </cell>
          <cell r="P491" t="str">
            <v/>
          </cell>
          <cell r="Q491" t="str">
            <v>代表取締役社長</v>
          </cell>
          <cell r="R491" t="str">
            <v>磯貝廣治</v>
          </cell>
          <cell r="S491" t="str">
            <v>0566-92-1526</v>
          </cell>
          <cell r="T491" t="str">
            <v>isogai@marunaka-f.co.jp</v>
          </cell>
          <cell r="U491">
            <v>4441213</v>
          </cell>
          <cell r="V491" t="str">
            <v>愛知県安城市東端町大坪1番1号　東端工場　</v>
          </cell>
          <cell r="W491" t="str">
            <v>代表取締役社長</v>
          </cell>
          <cell r="X491" t="str">
            <v>磯貝　廣治</v>
          </cell>
          <cell r="Y491">
            <v>41091</v>
          </cell>
          <cell r="Z491">
            <v>41547</v>
          </cell>
          <cell r="AA491" t="str">
            <v/>
          </cell>
          <cell r="AC491">
            <v>548629875</v>
          </cell>
          <cell r="AD491">
            <v>0.33333333333333331</v>
          </cell>
          <cell r="AE491">
            <v>182876625</v>
          </cell>
          <cell r="AF491">
            <v>41141</v>
          </cell>
          <cell r="AG491">
            <v>41547</v>
          </cell>
          <cell r="AH491" t="str">
            <v/>
          </cell>
          <cell r="AI491">
            <v>673429875</v>
          </cell>
          <cell r="AJ491">
            <v>548629875</v>
          </cell>
          <cell r="AK491">
            <v>0.33333333333333331</v>
          </cell>
          <cell r="AL491">
            <v>182876625</v>
          </cell>
          <cell r="AM491" t="str">
            <v/>
          </cell>
          <cell r="AN491">
            <v>41124</v>
          </cell>
          <cell r="AO491">
            <v>41134</v>
          </cell>
          <cell r="AP491" t="str">
            <v>不要</v>
          </cell>
          <cell r="AQ491" t="str">
            <v/>
          </cell>
          <cell r="AR491" t="str">
            <v>高本</v>
          </cell>
          <cell r="AS491" t="str">
            <v>米山</v>
          </cell>
          <cell r="AT491">
            <v>41138</v>
          </cell>
          <cell r="AU491">
            <v>41141</v>
          </cell>
          <cell r="AV491">
            <v>41152</v>
          </cell>
          <cell r="AW491" t="str">
            <v/>
          </cell>
          <cell r="AX491" t="str">
            <v/>
          </cell>
          <cell r="AY491" t="str">
            <v>愛知県</v>
          </cell>
          <cell r="AZ491" t="str">
            <v>安城市</v>
          </cell>
          <cell r="BA491" t="str">
            <v>西大坪1番1号</v>
          </cell>
          <cell r="BC491" t="str">
            <v/>
          </cell>
          <cell r="BQ491" t="str">
            <v/>
          </cell>
          <cell r="BR491" t="str">
            <v/>
          </cell>
          <cell r="BS491" t="str">
            <v/>
          </cell>
          <cell r="BT491" t="str">
            <v/>
          </cell>
          <cell r="BU491" t="str">
            <v/>
          </cell>
          <cell r="BV491" t="str">
            <v/>
          </cell>
          <cell r="BW491" t="str">
            <v/>
          </cell>
          <cell r="BX491" t="str">
            <v/>
          </cell>
          <cell r="BY491" t="str">
            <v/>
          </cell>
          <cell r="BZ491" t="str">
            <v/>
          </cell>
          <cell r="CA491" t="str">
            <v/>
          </cell>
          <cell r="CB491" t="str">
            <v/>
          </cell>
          <cell r="CC491" t="str">
            <v/>
          </cell>
          <cell r="CD491" t="str">
            <v/>
          </cell>
          <cell r="CE491" t="str">
            <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愛知県安城市西大坪1番1号</v>
          </cell>
          <cell r="ET491" t="str">
            <v/>
          </cell>
          <cell r="EU491" t="str">
            <v/>
          </cell>
          <cell r="EV491" t="str">
            <v/>
          </cell>
          <cell r="EW491" t="str">
            <v/>
          </cell>
          <cell r="EX491" t="str">
            <v/>
          </cell>
          <cell r="EY491" t="str">
            <v>愛知県安城市西大坪1番1号</v>
          </cell>
          <cell r="EZ491" t="str">
            <v>なし</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2.ライフイノベーション</v>
          </cell>
          <cell r="I492" t="str">
            <v>医薬品・医療機器</v>
          </cell>
          <cell r="J492" t="str">
            <v>大企業</v>
          </cell>
          <cell r="K492" t="str">
            <v>米山</v>
          </cell>
          <cell r="L492" t="str">
            <v>中間</v>
          </cell>
          <cell r="M492" t="str">
            <v>バイオマス課</v>
          </cell>
          <cell r="N492" t="str">
            <v>関東</v>
          </cell>
          <cell r="O492" t="str">
            <v>高田製薬株式会社</v>
          </cell>
          <cell r="P492" t="str">
            <v/>
          </cell>
          <cell r="Q492" t="str">
            <v>常務取締役　</v>
          </cell>
          <cell r="R492" t="str">
            <v>本間　良男</v>
          </cell>
          <cell r="S492" t="str">
            <v xml:space="preserve">:048-622-2619   </v>
          </cell>
          <cell r="T492" t="str">
            <v>y-honma@takata-seiyaku.co.jp</v>
          </cell>
          <cell r="U492">
            <v>3318588</v>
          </cell>
          <cell r="V492" t="str">
            <v>埼玉県さいたま市西区宮前町203-1</v>
          </cell>
          <cell r="W492" t="str">
            <v>代表取締役社長</v>
          </cell>
          <cell r="X492" t="str">
            <v>高田 浩樹</v>
          </cell>
          <cell r="Y492">
            <v>41153</v>
          </cell>
          <cell r="Z492">
            <v>41882</v>
          </cell>
          <cell r="AA492" t="str">
            <v>○</v>
          </cell>
          <cell r="AC492">
            <v>6266640000</v>
          </cell>
          <cell r="AD492">
            <v>0.16666666666666666</v>
          </cell>
          <cell r="AE492">
            <v>1044440000</v>
          </cell>
          <cell r="AF492" t="str">
            <v/>
          </cell>
          <cell r="AG492" t="str">
            <v/>
          </cell>
          <cell r="AH492" t="str">
            <v/>
          </cell>
          <cell r="AI492" t="str">
            <v/>
          </cell>
          <cell r="AJ492" t="str">
            <v/>
          </cell>
          <cell r="AK492">
            <v>0.16666666666666666</v>
          </cell>
          <cell r="AL492" t="str">
            <v/>
          </cell>
          <cell r="AM492" t="str">
            <v/>
          </cell>
          <cell r="AN492">
            <v>41178</v>
          </cell>
          <cell r="AO492" t="str">
            <v/>
          </cell>
          <cell r="AP492" t="str">
            <v>要</v>
          </cell>
          <cell r="AQ492" t="str">
            <v/>
          </cell>
          <cell r="AR492" t="str">
            <v/>
          </cell>
          <cell r="AS492" t="str">
            <v/>
          </cell>
          <cell r="AT492" t="str">
            <v/>
          </cell>
          <cell r="AU492" t="str">
            <v/>
          </cell>
          <cell r="AV492" t="str">
            <v/>
          </cell>
          <cell r="AW492" t="str">
            <v/>
          </cell>
          <cell r="AX492" t="str">
            <v/>
          </cell>
          <cell r="AY492" t="str">
            <v>埼玉県</v>
          </cell>
          <cell r="AZ492" t="str">
            <v>幸手市</v>
          </cell>
          <cell r="BA492" t="str">
            <v>大字上吉羽字堤外2100番25</v>
          </cell>
          <cell r="BC492" t="str">
            <v/>
          </cell>
          <cell r="BQ492" t="str">
            <v/>
          </cell>
          <cell r="BR492" t="str">
            <v/>
          </cell>
          <cell r="BS492" t="str">
            <v/>
          </cell>
          <cell r="BT492" t="str">
            <v/>
          </cell>
          <cell r="BU492" t="str">
            <v/>
          </cell>
          <cell r="BV492" t="str">
            <v/>
          </cell>
          <cell r="BW492" t="str">
            <v/>
          </cell>
          <cell r="BX492" t="str">
            <v/>
          </cell>
          <cell r="BY492" t="str">
            <v/>
          </cell>
          <cell r="BZ492" t="str">
            <v/>
          </cell>
          <cell r="CA492" t="str">
            <v/>
          </cell>
          <cell r="CB492" t="str">
            <v/>
          </cell>
          <cell r="CC492" t="str">
            <v/>
          </cell>
          <cell r="CD492" t="str">
            <v/>
          </cell>
          <cell r="CE492" t="str">
            <v/>
          </cell>
          <cell r="CF492" t="str">
            <v/>
          </cell>
          <cell r="CG492" t="str">
            <v/>
          </cell>
          <cell r="CH492" t="str">
            <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埼玉県幸手市大字上吉羽字堤外2100番25</v>
          </cell>
          <cell r="ET492" t="str">
            <v/>
          </cell>
          <cell r="EU492" t="str">
            <v/>
          </cell>
          <cell r="EV492" t="str">
            <v/>
          </cell>
          <cell r="EW492" t="str">
            <v/>
          </cell>
          <cell r="EX492" t="str">
            <v/>
          </cell>
          <cell r="EY492" t="str">
            <v>埼玉県幸手市大字上吉羽字堤外2100番25</v>
          </cell>
          <cell r="EZ492" t="str">
            <v>なし</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1.グリーンイノベーション・エネルギー産業</v>
          </cell>
          <cell r="I493" t="str">
            <v>省エネルギー型情報機器又は関連部品</v>
          </cell>
          <cell r="J493" t="str">
            <v>大企業</v>
          </cell>
          <cell r="K493" t="str">
            <v>米山</v>
          </cell>
          <cell r="L493" t="str">
            <v>中間</v>
          </cell>
          <cell r="M493" t="str">
            <v>化学課</v>
          </cell>
          <cell r="N493" t="str">
            <v>関東</v>
          </cell>
          <cell r="O493" t="str">
            <v>栃木カネカ株式会社</v>
          </cell>
          <cell r="P493" t="str">
            <v/>
          </cell>
          <cell r="Q493" t="str">
            <v>管理部長</v>
          </cell>
          <cell r="R493" t="str">
            <v>豊田　弘</v>
          </cell>
          <cell r="S493" t="str">
            <v>0285-82-1231</v>
          </cell>
          <cell r="T493" t="str">
            <v>Hiroshi_Toyoda@tkc.grp.kaneka.co.jp</v>
          </cell>
          <cell r="U493">
            <v>3214367</v>
          </cell>
          <cell r="V493" t="str">
            <v>栃木県真岡市鬼怒ヶ丘14番地</v>
          </cell>
          <cell r="W493" t="str">
            <v>代表取締役社長</v>
          </cell>
          <cell r="X493" t="str">
            <v>浜口 訓路</v>
          </cell>
          <cell r="Y493">
            <v>41110</v>
          </cell>
          <cell r="Z493">
            <v>41729</v>
          </cell>
          <cell r="AA493" t="str">
            <v/>
          </cell>
          <cell r="AC493">
            <v>999300000</v>
          </cell>
          <cell r="AD493">
            <v>0.16666666666666666</v>
          </cell>
          <cell r="AE493">
            <v>166550000</v>
          </cell>
          <cell r="AF493">
            <v>41170</v>
          </cell>
          <cell r="AG493">
            <v>41729</v>
          </cell>
          <cell r="AH493" t="str">
            <v/>
          </cell>
          <cell r="AI493">
            <v>1046700000</v>
          </cell>
          <cell r="AJ493">
            <v>985600000</v>
          </cell>
          <cell r="AK493">
            <v>0.16666666666666666</v>
          </cell>
          <cell r="AL493">
            <v>164266666</v>
          </cell>
          <cell r="AM493">
            <v>41152</v>
          </cell>
          <cell r="AN493">
            <v>41155</v>
          </cell>
          <cell r="AO493" t="str">
            <v/>
          </cell>
          <cell r="AP493" t="str">
            <v>要</v>
          </cell>
          <cell r="AQ493" t="str">
            <v>応募時からの減額については、補助対象外設備を除外したことによるもの。（METI確認依頼を以てMETIご報告）</v>
          </cell>
          <cell r="AR493" t="str">
            <v/>
          </cell>
          <cell r="AS493" t="str">
            <v/>
          </cell>
          <cell r="AT493">
            <v>41207</v>
          </cell>
          <cell r="AU493">
            <v>41176</v>
          </cell>
          <cell r="AV493" t="str">
            <v/>
          </cell>
          <cell r="AW493" t="str">
            <v/>
          </cell>
          <cell r="AX493" t="str">
            <v/>
          </cell>
          <cell r="AY493" t="str">
            <v>栃木県</v>
          </cell>
          <cell r="AZ493" t="str">
            <v>真岡市</v>
          </cell>
          <cell r="BA493" t="str">
            <v>鬼怒ヶ丘14番地</v>
          </cell>
          <cell r="BC493" t="str">
            <v/>
          </cell>
          <cell r="BQ493" t="str">
            <v/>
          </cell>
          <cell r="BR493" t="str">
            <v/>
          </cell>
          <cell r="BS493" t="str">
            <v/>
          </cell>
          <cell r="BT493" t="str">
            <v/>
          </cell>
          <cell r="BU493" t="str">
            <v/>
          </cell>
          <cell r="BV493" t="str">
            <v/>
          </cell>
          <cell r="BW493" t="str">
            <v/>
          </cell>
          <cell r="BX493" t="str">
            <v/>
          </cell>
          <cell r="BY493" t="str">
            <v/>
          </cell>
          <cell r="BZ493" t="str">
            <v/>
          </cell>
          <cell r="CA493" t="str">
            <v/>
          </cell>
          <cell r="CB493" t="str">
            <v/>
          </cell>
          <cell r="CC493" t="str">
            <v/>
          </cell>
          <cell r="CD493" t="str">
            <v/>
          </cell>
          <cell r="CE493" t="str">
            <v/>
          </cell>
          <cell r="CF493" t="str">
            <v/>
          </cell>
          <cell r="CG493" t="str">
            <v/>
          </cell>
          <cell r="CH493" t="str">
            <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栃木県真岡市鬼怒ヶ丘14番地</v>
          </cell>
          <cell r="ET493" t="str">
            <v/>
          </cell>
          <cell r="EU493" t="str">
            <v/>
          </cell>
          <cell r="EV493" t="str">
            <v/>
          </cell>
          <cell r="EW493" t="str">
            <v/>
          </cell>
          <cell r="EX493" t="str">
            <v/>
          </cell>
          <cell r="EY493" t="str">
            <v>栃木県真岡市鬼怒ヶ丘14番地</v>
          </cell>
          <cell r="EZ493" t="str">
            <v>なし</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1.グリーンイノベーション・エネルギー産業</v>
          </cell>
          <cell r="I494" t="str">
            <v>エコカー又はその部品</v>
          </cell>
          <cell r="J494" t="str">
            <v>中小企業</v>
          </cell>
          <cell r="K494" t="str">
            <v>梶野</v>
          </cell>
          <cell r="L494" t="str">
            <v>高本</v>
          </cell>
          <cell r="M494" t="str">
            <v>自動車</v>
          </cell>
          <cell r="N494" t="str">
            <v>中国</v>
          </cell>
          <cell r="O494" t="str">
            <v>ヒラタ精機株式会社</v>
          </cell>
          <cell r="P494" t="str">
            <v/>
          </cell>
          <cell r="Q494" t="str">
            <v>企画Gr課長</v>
          </cell>
          <cell r="R494" t="str">
            <v>山本　浩</v>
          </cell>
          <cell r="S494" t="str">
            <v>0853-62-3600</v>
          </cell>
          <cell r="T494" t="str">
            <v>hi_yamamoto@ondo.co.jp</v>
          </cell>
          <cell r="U494">
            <v>6910015</v>
          </cell>
          <cell r="V494" t="str">
            <v>島根県出雲市西郷町小池718番地</v>
          </cell>
          <cell r="W494" t="str">
            <v>代表取締役社長</v>
          </cell>
          <cell r="X494" t="str">
            <v>加藤 千明</v>
          </cell>
          <cell r="Y494">
            <v>41122</v>
          </cell>
          <cell r="Z494">
            <v>41729</v>
          </cell>
          <cell r="AA494" t="str">
            <v/>
          </cell>
          <cell r="AC494">
            <v>888624000</v>
          </cell>
          <cell r="AD494">
            <v>0.4</v>
          </cell>
          <cell r="AE494">
            <v>355449600</v>
          </cell>
          <cell r="AF494">
            <v>41122</v>
          </cell>
          <cell r="AG494">
            <v>41729</v>
          </cell>
          <cell r="AH494" t="str">
            <v/>
          </cell>
          <cell r="AI494">
            <v>944626000</v>
          </cell>
          <cell r="AJ494">
            <v>888624000</v>
          </cell>
          <cell r="AK494">
            <v>0.4</v>
          </cell>
          <cell r="AL494">
            <v>355449600</v>
          </cell>
          <cell r="AM494">
            <v>41114</v>
          </cell>
          <cell r="AN494">
            <v>41117</v>
          </cell>
          <cell r="AO494">
            <v>41117</v>
          </cell>
          <cell r="AP494" t="str">
            <v/>
          </cell>
          <cell r="AQ494" t="str">
            <v/>
          </cell>
          <cell r="AR494" t="str">
            <v>梶野</v>
          </cell>
          <cell r="AS494" t="str">
            <v>高本</v>
          </cell>
          <cell r="AT494">
            <v>41127</v>
          </cell>
          <cell r="AU494">
            <v>41122</v>
          </cell>
          <cell r="AV494">
            <v>41128</v>
          </cell>
          <cell r="AW494" t="str">
            <v/>
          </cell>
          <cell r="AX494" t="str">
            <v/>
          </cell>
          <cell r="AY494" t="str">
            <v>島根県</v>
          </cell>
          <cell r="AZ494" t="str">
            <v>出雲市</v>
          </cell>
          <cell r="BA494" t="str">
            <v>西郷町小池718番地</v>
          </cell>
          <cell r="BC494" t="str">
            <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島根県出雲市西郷町小池718番地</v>
          </cell>
          <cell r="ET494" t="str">
            <v/>
          </cell>
          <cell r="EU494" t="str">
            <v/>
          </cell>
          <cell r="EV494" t="str">
            <v/>
          </cell>
          <cell r="EW494" t="str">
            <v/>
          </cell>
          <cell r="EX494" t="str">
            <v/>
          </cell>
          <cell r="EY494" t="str">
            <v>島根県出雲市西郷町小池718番地</v>
          </cell>
          <cell r="EZ494" t="str">
            <v>なし</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2.ライフイノベーション</v>
          </cell>
          <cell r="I495" t="str">
            <v>医薬品・医療機器</v>
          </cell>
          <cell r="J495" t="str">
            <v>大企業</v>
          </cell>
          <cell r="K495" t="str">
            <v>米山</v>
          </cell>
          <cell r="L495" t="str">
            <v>中間</v>
          </cell>
          <cell r="M495" t="str">
            <v>医副室</v>
          </cell>
          <cell r="N495" t="str">
            <v>中部</v>
          </cell>
          <cell r="O495" t="str">
            <v>株式会社メニコン</v>
          </cell>
          <cell r="P495" t="str">
            <v>経営企画部</v>
          </cell>
          <cell r="Q495" t="str">
            <v>経営企画部</v>
          </cell>
          <cell r="R495" t="str">
            <v>古藤　和博</v>
          </cell>
          <cell r="S495" t="str">
            <v>052-935-3880</v>
          </cell>
          <cell r="T495" t="str">
            <v>k-koto@menicon-net.co.jp</v>
          </cell>
          <cell r="U495">
            <v>4600006</v>
          </cell>
          <cell r="V495" t="str">
            <v>愛知県名古屋市中区葵3-21-19</v>
          </cell>
          <cell r="W495" t="str">
            <v>代表執行役</v>
          </cell>
          <cell r="X495" t="str">
            <v>田中 英成</v>
          </cell>
          <cell r="Y495" t="str">
            <v>交付決定日以降</v>
          </cell>
          <cell r="Z495">
            <v>41729</v>
          </cell>
          <cell r="AA495" t="str">
            <v/>
          </cell>
          <cell r="AC495">
            <v>2331200000</v>
          </cell>
          <cell r="AD495">
            <v>0.25</v>
          </cell>
          <cell r="AE495">
            <v>582800000</v>
          </cell>
          <cell r="AF495" t="str">
            <v>交付決定日</v>
          </cell>
          <cell r="AG495">
            <v>41729</v>
          </cell>
          <cell r="AH495" t="str">
            <v/>
          </cell>
          <cell r="AI495">
            <v>5381100000</v>
          </cell>
          <cell r="AJ495">
            <v>2331200000</v>
          </cell>
          <cell r="AK495">
            <v>0.25</v>
          </cell>
          <cell r="AL495">
            <v>582800000</v>
          </cell>
          <cell r="AM495">
            <v>41116</v>
          </cell>
          <cell r="AN495" t="str">
            <v/>
          </cell>
          <cell r="AO495" t="str">
            <v/>
          </cell>
          <cell r="AP495" t="str">
            <v/>
          </cell>
          <cell r="AQ495" t="str">
            <v/>
          </cell>
          <cell r="AR495" t="str">
            <v/>
          </cell>
          <cell r="AS495" t="str">
            <v/>
          </cell>
          <cell r="AT495">
            <v>41127</v>
          </cell>
          <cell r="AU495">
            <v>41117</v>
          </cell>
          <cell r="AV495">
            <v>41128</v>
          </cell>
          <cell r="AW495" t="str">
            <v/>
          </cell>
          <cell r="AX495" t="str">
            <v/>
          </cell>
          <cell r="AY495" t="str">
            <v>岐阜県</v>
          </cell>
          <cell r="AZ495" t="str">
            <v>関市</v>
          </cell>
          <cell r="BA495" t="str">
            <v>新迫間3番地</v>
          </cell>
          <cell r="BB495" t="str">
            <v>岐阜県</v>
          </cell>
          <cell r="BC495" t="str">
            <v>各務原市</v>
          </cell>
          <cell r="BD495" t="str">
            <v>テクノプラザ3丁目地内（テクノプラザ東エリア）</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t="str">
            <v/>
          </cell>
          <cell r="CL495" t="str">
            <v/>
          </cell>
          <cell r="CM495" t="str">
            <v/>
          </cell>
          <cell r="CN495" t="str">
            <v/>
          </cell>
          <cell r="CO495" t="str">
            <v/>
          </cell>
          <cell r="CP495" t="str">
            <v/>
          </cell>
          <cell r="CQ495" t="str">
            <v/>
          </cell>
          <cell r="CR495" t="str">
            <v/>
          </cell>
          <cell r="CS495" t="str">
            <v/>
          </cell>
          <cell r="CT495" t="str">
            <v/>
          </cell>
          <cell r="CU495" t="str">
            <v/>
          </cell>
          <cell r="CV495" t="str">
            <v/>
          </cell>
          <cell r="CW495" t="str">
            <v/>
          </cell>
          <cell r="CX495" t="str">
            <v/>
          </cell>
          <cell r="CY495" t="str">
            <v/>
          </cell>
          <cell r="CZ495" t="str">
            <v/>
          </cell>
          <cell r="DA495" t="str">
            <v/>
          </cell>
          <cell r="DB495" t="str">
            <v/>
          </cell>
          <cell r="DC495" t="str">
            <v/>
          </cell>
          <cell r="DD495" t="str">
            <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岐阜県関市新迫間3番地</v>
          </cell>
          <cell r="ET495" t="str">
            <v>岐阜県各務原市テクノプラザ3丁目地内（テクノプラザ東エリア）</v>
          </cell>
          <cell r="EU495" t="str">
            <v/>
          </cell>
          <cell r="EV495" t="str">
            <v/>
          </cell>
          <cell r="EW495" t="str">
            <v/>
          </cell>
          <cell r="EX495" t="str">
            <v/>
          </cell>
          <cell r="EY495" t="str">
            <v>岐阜県関市新迫間3番地
岐阜県各務原市テクノプラザ3丁目地内（テクノプラザ東エリア）</v>
          </cell>
          <cell r="EZ495" t="str">
            <v>なし</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1.グリーンイノベーション・エネルギー産業</v>
          </cell>
          <cell r="I496" t="str">
            <v>省エネ素材</v>
          </cell>
          <cell r="J496" t="str">
            <v>大企業</v>
          </cell>
          <cell r="K496" t="str">
            <v>高本</v>
          </cell>
          <cell r="L496" t="str">
            <v>徳重</v>
          </cell>
          <cell r="M496" t="str">
            <v>繊維課</v>
          </cell>
          <cell r="N496" t="str">
            <v>中国</v>
          </cell>
          <cell r="O496" t="str">
            <v>シキボウ株式会社</v>
          </cell>
          <cell r="P496" t="str">
            <v>複合材料部</v>
          </cell>
          <cell r="Q496" t="str">
            <v>営業２課長補佐</v>
          </cell>
          <cell r="R496" t="str">
            <v>増山　成人</v>
          </cell>
          <cell r="S496" t="str">
            <v>0848-47-0011</v>
          </cell>
          <cell r="T496" t="str">
            <v>s-masuyama@shikibo.co.jp</v>
          </cell>
          <cell r="U496">
            <v>7290141</v>
          </cell>
          <cell r="V496" t="str">
            <v>広島県尾道市高須町5497</v>
          </cell>
          <cell r="W496" t="str">
            <v>代表取締役社長</v>
          </cell>
          <cell r="X496" t="str">
            <v>能條　武夫</v>
          </cell>
          <cell r="Y496">
            <v>41122</v>
          </cell>
          <cell r="Z496">
            <v>42460</v>
          </cell>
          <cell r="AA496" t="str">
            <v>○</v>
          </cell>
          <cell r="AC496">
            <v>430714285</v>
          </cell>
          <cell r="AD496">
            <v>0.25</v>
          </cell>
          <cell r="AE496">
            <v>107678571</v>
          </cell>
          <cell r="AF496">
            <v>41172</v>
          </cell>
          <cell r="AG496">
            <v>41729</v>
          </cell>
          <cell r="AH496" t="str">
            <v/>
          </cell>
          <cell r="AI496">
            <v>430714285</v>
          </cell>
          <cell r="AJ496">
            <v>430714285</v>
          </cell>
          <cell r="AK496">
            <v>0.25</v>
          </cell>
          <cell r="AL496">
            <v>107678571</v>
          </cell>
          <cell r="AM496">
            <v>41172</v>
          </cell>
          <cell r="AN496">
            <v>41150</v>
          </cell>
          <cell r="AO496" t="str">
            <v/>
          </cell>
          <cell r="AP496" t="str">
            <v>不要</v>
          </cell>
          <cell r="AQ496" t="str">
            <v>書類とCDは、9/26到着予定。先に交付決定日を設定しました。</v>
          </cell>
          <cell r="AR496" t="str">
            <v>高本</v>
          </cell>
          <cell r="AS496" t="str">
            <v>徳重</v>
          </cell>
          <cell r="AT496">
            <v>41184</v>
          </cell>
          <cell r="AU496">
            <v>41177</v>
          </cell>
          <cell r="AV496">
            <v>41194</v>
          </cell>
          <cell r="AW496" t="str">
            <v/>
          </cell>
          <cell r="AX496" t="str">
            <v/>
          </cell>
          <cell r="AY496" t="str">
            <v>広島県</v>
          </cell>
          <cell r="AZ496" t="str">
            <v>尾道市</v>
          </cell>
          <cell r="BA496" t="str">
            <v>高須町5497</v>
          </cell>
          <cell r="BC496" t="str">
            <v/>
          </cell>
          <cell r="BQ496" t="str">
            <v/>
          </cell>
          <cell r="BR496" t="str">
            <v/>
          </cell>
          <cell r="BS496" t="str">
            <v/>
          </cell>
          <cell r="BT496" t="str">
            <v/>
          </cell>
          <cell r="BU496" t="str">
            <v/>
          </cell>
          <cell r="BV496" t="str">
            <v/>
          </cell>
          <cell r="BW496" t="str">
            <v/>
          </cell>
          <cell r="BX496" t="str">
            <v/>
          </cell>
          <cell r="BY496" t="str">
            <v/>
          </cell>
          <cell r="BZ496" t="str">
            <v/>
          </cell>
          <cell r="CA496" t="str">
            <v/>
          </cell>
          <cell r="CB496" t="str">
            <v/>
          </cell>
          <cell r="CC496" t="str">
            <v/>
          </cell>
          <cell r="CD496" t="str">
            <v/>
          </cell>
          <cell r="CE496" t="str">
            <v/>
          </cell>
          <cell r="CF496" t="str">
            <v/>
          </cell>
          <cell r="CG496" t="str">
            <v/>
          </cell>
          <cell r="CH496" t="str">
            <v/>
          </cell>
          <cell r="CI496" t="str">
            <v/>
          </cell>
          <cell r="CJ496" t="str">
            <v/>
          </cell>
          <cell r="CK496" t="str">
            <v/>
          </cell>
          <cell r="CL496" t="str">
            <v/>
          </cell>
          <cell r="CM496" t="str">
            <v/>
          </cell>
          <cell r="CN496" t="str">
            <v/>
          </cell>
          <cell r="CO496" t="str">
            <v/>
          </cell>
          <cell r="CP496" t="str">
            <v/>
          </cell>
          <cell r="CQ496" t="str">
            <v/>
          </cell>
          <cell r="CR496" t="str">
            <v/>
          </cell>
          <cell r="CS496" t="str">
            <v/>
          </cell>
          <cell r="CT496" t="str">
            <v/>
          </cell>
          <cell r="CU496" t="str">
            <v/>
          </cell>
          <cell r="CV496" t="str">
            <v/>
          </cell>
          <cell r="CW496" t="str">
            <v/>
          </cell>
          <cell r="CX496" t="str">
            <v/>
          </cell>
          <cell r="CY496" t="str">
            <v/>
          </cell>
          <cell r="CZ496" t="str">
            <v/>
          </cell>
          <cell r="DA496" t="str">
            <v/>
          </cell>
          <cell r="DB496" t="str">
            <v/>
          </cell>
          <cell r="DC496" t="str">
            <v/>
          </cell>
          <cell r="DD496" t="str">
            <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広島県尾道市高須町5497</v>
          </cell>
          <cell r="ET496" t="str">
            <v/>
          </cell>
          <cell r="EU496" t="str">
            <v/>
          </cell>
          <cell r="EV496" t="str">
            <v/>
          </cell>
          <cell r="EW496" t="str">
            <v/>
          </cell>
          <cell r="EX496" t="str">
            <v/>
          </cell>
          <cell r="EY496" t="str">
            <v>広島県尾道市高須町5497</v>
          </cell>
          <cell r="EZ496" t="str">
            <v>なし</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2.ライフイノベーション</v>
          </cell>
          <cell r="I497" t="str">
            <v>医薬品・医療機器</v>
          </cell>
          <cell r="J497" t="str">
            <v>中小企業</v>
          </cell>
          <cell r="K497" t="str">
            <v>米山</v>
          </cell>
          <cell r="L497" t="str">
            <v>中間</v>
          </cell>
          <cell r="M497" t="str">
            <v>住宅課</v>
          </cell>
          <cell r="N497" t="str">
            <v>北海道</v>
          </cell>
          <cell r="O497" t="str">
            <v>株式会社Trees Network</v>
          </cell>
          <cell r="P497" t="str">
            <v/>
          </cell>
          <cell r="Q497" t="str">
            <v>代表取締役</v>
          </cell>
          <cell r="R497" t="str">
            <v>齊藤　健</v>
          </cell>
          <cell r="S497" t="str">
            <v>03-3263-9071</v>
          </cell>
          <cell r="T497" t="str">
            <v>takeshi@saito.com</v>
          </cell>
          <cell r="U497">
            <v>1020094</v>
          </cell>
          <cell r="V497" t="str">
            <v>東京都千代田区紀尾井町　3-29-2002</v>
          </cell>
          <cell r="W497" t="str">
            <v>代表取締役</v>
          </cell>
          <cell r="X497" t="str">
            <v>齊藤　健</v>
          </cell>
          <cell r="Y497">
            <v>41183</v>
          </cell>
          <cell r="Z497">
            <v>41729</v>
          </cell>
          <cell r="AA497" t="str">
            <v/>
          </cell>
          <cell r="AC497">
            <v>900000000</v>
          </cell>
          <cell r="AD497">
            <v>0.33333333333333331</v>
          </cell>
          <cell r="AE497">
            <v>300000000</v>
          </cell>
          <cell r="AF497" t="str">
            <v/>
          </cell>
          <cell r="AG497" t="str">
            <v/>
          </cell>
          <cell r="AH497" t="str">
            <v/>
          </cell>
          <cell r="AI497" t="str">
            <v/>
          </cell>
          <cell r="AJ497" t="str">
            <v/>
          </cell>
          <cell r="AK497">
            <v>0.33333333333333331</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cell r="AX497" t="str">
            <v/>
          </cell>
          <cell r="AY497" t="str">
            <v>北海道</v>
          </cell>
          <cell r="AZ497" t="str">
            <v>函館市</v>
          </cell>
          <cell r="BA497" t="str">
            <v>379-14,15,16
函館テクノパーク</v>
          </cell>
          <cell r="BC497" t="str">
            <v/>
          </cell>
          <cell r="BQ497" t="str">
            <v/>
          </cell>
          <cell r="BR497" t="str">
            <v/>
          </cell>
          <cell r="BS497" t="str">
            <v/>
          </cell>
          <cell r="BT497" t="str">
            <v/>
          </cell>
          <cell r="BU497" t="str">
            <v/>
          </cell>
          <cell r="BV497" t="str">
            <v/>
          </cell>
          <cell r="BW497" t="str">
            <v/>
          </cell>
          <cell r="BX497" t="str">
            <v/>
          </cell>
          <cell r="BY497" t="str">
            <v/>
          </cell>
          <cell r="BZ497" t="str">
            <v/>
          </cell>
          <cell r="CA497" t="str">
            <v/>
          </cell>
          <cell r="CB497" t="str">
            <v/>
          </cell>
          <cell r="CC497" t="str">
            <v/>
          </cell>
          <cell r="CD497" t="str">
            <v/>
          </cell>
          <cell r="CE497" t="str">
            <v/>
          </cell>
          <cell r="CF497" t="str">
            <v/>
          </cell>
          <cell r="CG497" t="str">
            <v/>
          </cell>
          <cell r="CH497" t="str">
            <v/>
          </cell>
          <cell r="CI497" t="str">
            <v/>
          </cell>
          <cell r="CJ497" t="str">
            <v/>
          </cell>
          <cell r="CK497" t="str">
            <v/>
          </cell>
          <cell r="CL497" t="str">
            <v/>
          </cell>
          <cell r="CM497" t="str">
            <v/>
          </cell>
          <cell r="CN497" t="str">
            <v/>
          </cell>
          <cell r="CO497" t="str">
            <v/>
          </cell>
          <cell r="CP497" t="str">
            <v/>
          </cell>
          <cell r="CQ497" t="str">
            <v/>
          </cell>
          <cell r="CR497" t="str">
            <v/>
          </cell>
          <cell r="CS497" t="str">
            <v/>
          </cell>
          <cell r="CT497" t="str">
            <v/>
          </cell>
          <cell r="CU497" t="str">
            <v/>
          </cell>
          <cell r="CV497" t="str">
            <v/>
          </cell>
          <cell r="CW497" t="str">
            <v/>
          </cell>
          <cell r="CX497" t="str">
            <v/>
          </cell>
          <cell r="CY497" t="str">
            <v/>
          </cell>
          <cell r="CZ497" t="str">
            <v/>
          </cell>
          <cell r="DA497" t="str">
            <v/>
          </cell>
          <cell r="DB497" t="str">
            <v/>
          </cell>
          <cell r="DC497" t="str">
            <v/>
          </cell>
          <cell r="DD497" t="str">
            <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北海道函館市379-14,15,16
函館テクノパーク</v>
          </cell>
          <cell r="ET497" t="str">
            <v/>
          </cell>
          <cell r="EU497" t="str">
            <v/>
          </cell>
          <cell r="EV497" t="str">
            <v/>
          </cell>
          <cell r="EW497" t="str">
            <v/>
          </cell>
          <cell r="EX497" t="str">
            <v/>
          </cell>
          <cell r="EY497" t="str">
            <v>北海道函館市379-14,15,16
函館テクノパーク</v>
          </cell>
          <cell r="EZ497" t="str">
            <v>なし</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1.グリーンイノベーション・エネルギー産業</v>
          </cell>
          <cell r="I498" t="str">
            <v>エコカー又はその部品</v>
          </cell>
          <cell r="J498" t="str">
            <v>大企業</v>
          </cell>
          <cell r="K498" t="str">
            <v>中間</v>
          </cell>
          <cell r="L498" t="str">
            <v>梶野</v>
          </cell>
          <cell r="M498" t="str">
            <v>自動車課</v>
          </cell>
          <cell r="N498" t="str">
            <v>中部</v>
          </cell>
          <cell r="O498" t="str">
            <v>株式会社アドヴィックス</v>
          </cell>
          <cell r="P498" t="str">
            <v>経営管理部 経営企画室</v>
          </cell>
          <cell r="Q498" t="str">
            <v>担当</v>
          </cell>
          <cell r="R498" t="str">
            <v>宮下 周吾</v>
          </cell>
          <cell r="S498" t="str">
            <v>0566-63-8050</v>
          </cell>
          <cell r="T498" t="str">
            <v>shugo_miyashita@nts.advics.co.jp</v>
          </cell>
          <cell r="U498">
            <v>4488688</v>
          </cell>
          <cell r="V498" t="str">
            <v>愛知県刈谷市昭和町二丁目1番地</v>
          </cell>
          <cell r="W498" t="str">
            <v>取締役社長</v>
          </cell>
          <cell r="X498" t="str">
            <v>川田 武司</v>
          </cell>
          <cell r="Y498" t="str">
            <v>交付決定日以降</v>
          </cell>
          <cell r="Z498">
            <v>41759</v>
          </cell>
          <cell r="AA498" t="str">
            <v>○</v>
          </cell>
          <cell r="AC498">
            <v>1524000000</v>
          </cell>
          <cell r="AD498">
            <v>0.16666666666666666</v>
          </cell>
          <cell r="AE498">
            <v>254000000</v>
          </cell>
          <cell r="AF498" t="str">
            <v>交付決定日</v>
          </cell>
          <cell r="AG498">
            <v>41729</v>
          </cell>
          <cell r="AH498" t="str">
            <v/>
          </cell>
          <cell r="AI498">
            <v>1524000000</v>
          </cell>
          <cell r="AJ498">
            <v>1524000000</v>
          </cell>
          <cell r="AK498">
            <v>0.16666666666666666</v>
          </cell>
          <cell r="AL498">
            <v>253999997</v>
          </cell>
          <cell r="AM498">
            <v>41151</v>
          </cell>
          <cell r="AN498">
            <v>41117</v>
          </cell>
          <cell r="AO498">
            <v>41152</v>
          </cell>
          <cell r="AP498" t="str">
            <v>不要</v>
          </cell>
          <cell r="AQ498" t="str">
            <v/>
          </cell>
          <cell r="AR498" t="str">
            <v>中間</v>
          </cell>
          <cell r="AS498" t="str">
            <v/>
          </cell>
          <cell r="AT498">
            <v>41170</v>
          </cell>
          <cell r="AU498">
            <v>41166</v>
          </cell>
          <cell r="AV498">
            <v>41173</v>
          </cell>
          <cell r="AW498" t="str">
            <v/>
          </cell>
          <cell r="AX498" t="str">
            <v/>
          </cell>
          <cell r="AY498" t="str">
            <v>愛知県</v>
          </cell>
          <cell r="AZ498" t="str">
            <v>刈谷市</v>
          </cell>
          <cell r="BA498" t="str">
            <v>朝日町2丁目1番地</v>
          </cell>
          <cell r="BC498" t="str">
            <v/>
          </cell>
          <cell r="BQ498" t="str">
            <v/>
          </cell>
          <cell r="BR498" t="str">
            <v/>
          </cell>
          <cell r="BS498" t="str">
            <v/>
          </cell>
          <cell r="BT498" t="str">
            <v/>
          </cell>
          <cell r="BU498" t="str">
            <v/>
          </cell>
          <cell r="BV498" t="str">
            <v/>
          </cell>
          <cell r="BW498" t="str">
            <v/>
          </cell>
          <cell r="BX498" t="str">
            <v/>
          </cell>
          <cell r="BY498" t="str">
            <v/>
          </cell>
          <cell r="BZ498" t="str">
            <v/>
          </cell>
          <cell r="CA498" t="str">
            <v/>
          </cell>
          <cell r="CB498" t="str">
            <v/>
          </cell>
          <cell r="CC498" t="str">
            <v/>
          </cell>
          <cell r="CD498" t="str">
            <v/>
          </cell>
          <cell r="CE498" t="str">
            <v/>
          </cell>
          <cell r="CF498" t="str">
            <v/>
          </cell>
          <cell r="CG498" t="str">
            <v/>
          </cell>
          <cell r="CH498" t="str">
            <v/>
          </cell>
          <cell r="CI498" t="str">
            <v/>
          </cell>
          <cell r="CJ498" t="str">
            <v/>
          </cell>
          <cell r="CK498" t="str">
            <v/>
          </cell>
          <cell r="CL498" t="str">
            <v/>
          </cell>
          <cell r="CM498" t="str">
            <v/>
          </cell>
          <cell r="CN498" t="str">
            <v/>
          </cell>
          <cell r="CO498" t="str">
            <v/>
          </cell>
          <cell r="CP498" t="str">
            <v/>
          </cell>
          <cell r="CQ498" t="str">
            <v/>
          </cell>
          <cell r="CR498" t="str">
            <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愛知県刈谷市朝日町2丁目1番地</v>
          </cell>
          <cell r="ET498" t="str">
            <v/>
          </cell>
          <cell r="EU498" t="str">
            <v/>
          </cell>
          <cell r="EV498" t="str">
            <v/>
          </cell>
          <cell r="EW498" t="str">
            <v/>
          </cell>
          <cell r="EX498" t="str">
            <v/>
          </cell>
          <cell r="EY498" t="str">
            <v>愛知県刈谷市朝日町2丁目1番地</v>
          </cell>
          <cell r="EZ498" t="str">
            <v>なし</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1.グリーンイノベーション・エネルギー産業</v>
          </cell>
          <cell r="I499" t="str">
            <v>省エネ素材</v>
          </cell>
          <cell r="J499" t="str">
            <v>中小企業</v>
          </cell>
          <cell r="K499" t="str">
            <v>宮田</v>
          </cell>
          <cell r="L499" t="str">
            <v>高本</v>
          </cell>
          <cell r="M499" t="str">
            <v>非鉄課</v>
          </cell>
          <cell r="N499" t="str">
            <v>中部</v>
          </cell>
          <cell r="O499" t="str">
            <v>株式会社ユニゾーン</v>
          </cell>
          <cell r="P499" t="str">
            <v>経営企画部</v>
          </cell>
          <cell r="Q499" t="str">
            <v>担当部長　</v>
          </cell>
          <cell r="R499" t="str">
            <v>寺田　博昭</v>
          </cell>
          <cell r="S499" t="str">
            <v>０76-441-4421</v>
          </cell>
          <cell r="T499" t="str">
            <v>terada@unizone.co.jp</v>
          </cell>
          <cell r="U499">
            <v>9300845</v>
          </cell>
          <cell r="V499" t="str">
            <v>富山県富山市綾田町一丁目9-38</v>
          </cell>
          <cell r="W499" t="str">
            <v>代表取締役社長</v>
          </cell>
          <cell r="X499" t="str">
            <v>梅田　ひろ美</v>
          </cell>
          <cell r="Y499">
            <v>41122</v>
          </cell>
          <cell r="Z499">
            <v>41364</v>
          </cell>
          <cell r="AA499" t="str">
            <v/>
          </cell>
          <cell r="AC499">
            <v>100000000</v>
          </cell>
          <cell r="AD499">
            <v>0.33333333333333331</v>
          </cell>
          <cell r="AE499">
            <v>33333333</v>
          </cell>
          <cell r="AF499">
            <v>41122</v>
          </cell>
          <cell r="AG499">
            <v>41364</v>
          </cell>
          <cell r="AH499" t="str">
            <v/>
          </cell>
          <cell r="AI499">
            <v>218000000</v>
          </cell>
          <cell r="AJ499">
            <v>100000000</v>
          </cell>
          <cell r="AK499">
            <v>0.33333333333333331</v>
          </cell>
          <cell r="AL499">
            <v>33333333</v>
          </cell>
          <cell r="AM499">
            <v>41106</v>
          </cell>
          <cell r="AN499" t="str">
            <v/>
          </cell>
          <cell r="AO499" t="str">
            <v/>
          </cell>
          <cell r="AP499" t="str">
            <v/>
          </cell>
          <cell r="AQ499" t="str">
            <v/>
          </cell>
          <cell r="AR499" t="str">
            <v/>
          </cell>
          <cell r="AS499" t="str">
            <v/>
          </cell>
          <cell r="AT499">
            <v>41127</v>
          </cell>
          <cell r="AU499">
            <v>41122</v>
          </cell>
          <cell r="AV499">
            <v>41128</v>
          </cell>
          <cell r="AW499" t="str">
            <v/>
          </cell>
          <cell r="AX499" t="str">
            <v/>
          </cell>
          <cell r="AY499" t="str">
            <v>富山県</v>
          </cell>
          <cell r="AZ499" t="str">
            <v>富山市</v>
          </cell>
          <cell r="BA499" t="str">
            <v>綾田町一丁目9-38</v>
          </cell>
          <cell r="BC499" t="str">
            <v/>
          </cell>
          <cell r="BQ499" t="str">
            <v/>
          </cell>
          <cell r="BR499" t="str">
            <v/>
          </cell>
          <cell r="BS499" t="str">
            <v/>
          </cell>
          <cell r="BT499" t="str">
            <v/>
          </cell>
          <cell r="BU499" t="str">
            <v/>
          </cell>
          <cell r="BV499" t="str">
            <v/>
          </cell>
          <cell r="BW499" t="str">
            <v/>
          </cell>
          <cell r="BX499" t="str">
            <v/>
          </cell>
          <cell r="BY499" t="str">
            <v/>
          </cell>
          <cell r="BZ499" t="str">
            <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富山県富山市綾田町一丁目9-38</v>
          </cell>
          <cell r="ET499" t="str">
            <v/>
          </cell>
          <cell r="EU499" t="str">
            <v/>
          </cell>
          <cell r="EV499" t="str">
            <v/>
          </cell>
          <cell r="EW499" t="str">
            <v/>
          </cell>
          <cell r="EX499" t="str">
            <v/>
          </cell>
          <cell r="EY499" t="str">
            <v>富山県富山市綾田町一丁目9-38</v>
          </cell>
          <cell r="EZ499" t="str">
            <v>なし</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1.グリーンイノベーション・エネルギー産業</v>
          </cell>
          <cell r="I500" t="str">
            <v>省エネルギー型情報機器又は関連部品</v>
          </cell>
          <cell r="J500" t="str">
            <v>中小企業</v>
          </cell>
          <cell r="K500" t="str">
            <v>米山</v>
          </cell>
          <cell r="L500" t="str">
            <v>高本</v>
          </cell>
          <cell r="M500" t="str">
            <v>化学課</v>
          </cell>
          <cell r="N500" t="str">
            <v>関東</v>
          </cell>
          <cell r="O500" t="str">
            <v>東京特殊硝子株式会社</v>
          </cell>
          <cell r="P500" t="str">
            <v>総務部</v>
          </cell>
          <cell r="Q500" t="str">
            <v>部長</v>
          </cell>
          <cell r="R500" t="str">
            <v>佐藤　節夫</v>
          </cell>
          <cell r="S500" t="str">
            <v>0274-23-1331</v>
          </cell>
          <cell r="T500" t="str">
            <v>setsuo.satoh@tokyo-tokushu-glass.co.jp</v>
          </cell>
          <cell r="U500">
            <v>3750034</v>
          </cell>
          <cell r="V500" t="str">
            <v>群馬県藤岡市牛田701</v>
          </cell>
          <cell r="W500" t="str">
            <v>代表取締役社長</v>
          </cell>
          <cell r="X500" t="str">
            <v>品田　信幸</v>
          </cell>
          <cell r="Y500">
            <v>41122</v>
          </cell>
          <cell r="Z500">
            <v>41364</v>
          </cell>
          <cell r="AA500" t="str">
            <v/>
          </cell>
          <cell r="AC500">
            <v>174980000</v>
          </cell>
          <cell r="AD500">
            <v>0.33333333333333331</v>
          </cell>
          <cell r="AE500">
            <v>58326666</v>
          </cell>
          <cell r="AF500">
            <v>41129</v>
          </cell>
          <cell r="AG500">
            <v>41362</v>
          </cell>
          <cell r="AH500" t="str">
            <v/>
          </cell>
          <cell r="AI500">
            <v>174980000</v>
          </cell>
          <cell r="AJ500">
            <v>174980000</v>
          </cell>
          <cell r="AK500">
            <v>0.33333333333333331</v>
          </cell>
          <cell r="AL500">
            <v>58326666</v>
          </cell>
          <cell r="AM500" t="str">
            <v/>
          </cell>
          <cell r="AN500" t="str">
            <v/>
          </cell>
          <cell r="AO500" t="str">
            <v/>
          </cell>
          <cell r="AP500" t="str">
            <v>不要</v>
          </cell>
          <cell r="AQ500" t="str">
            <v/>
          </cell>
          <cell r="AR500" t="str">
            <v>米山</v>
          </cell>
          <cell r="AS500" t="str">
            <v>高本</v>
          </cell>
          <cell r="AT500">
            <v>41138</v>
          </cell>
          <cell r="AU500">
            <v>41141</v>
          </cell>
          <cell r="AV500">
            <v>41145</v>
          </cell>
          <cell r="AW500" t="str">
            <v/>
          </cell>
          <cell r="AX500" t="str">
            <v/>
          </cell>
          <cell r="AY500" t="str">
            <v>群馬県</v>
          </cell>
          <cell r="AZ500" t="str">
            <v>藤岡市</v>
          </cell>
          <cell r="BA500" t="str">
            <v>牛田701</v>
          </cell>
          <cell r="BC500" t="str">
            <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群馬県藤岡市牛田701</v>
          </cell>
          <cell r="ET500" t="str">
            <v/>
          </cell>
          <cell r="EU500" t="str">
            <v/>
          </cell>
          <cell r="EV500" t="str">
            <v/>
          </cell>
          <cell r="EW500" t="str">
            <v/>
          </cell>
          <cell r="EX500" t="str">
            <v/>
          </cell>
          <cell r="EY500" t="str">
            <v>群馬県藤岡市牛田701</v>
          </cell>
          <cell r="EZ500" t="str">
            <v>なし</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1.グリーンイノベーション・エネルギー産業</v>
          </cell>
          <cell r="I501" t="str">
            <v>省エネルギー型情報機器又は関連部品</v>
          </cell>
          <cell r="J501" t="str">
            <v>中小企業</v>
          </cell>
          <cell r="K501" t="str">
            <v>米山</v>
          </cell>
          <cell r="L501" t="str">
            <v>高本</v>
          </cell>
          <cell r="M501" t="str">
            <v>化学課</v>
          </cell>
          <cell r="N501" t="str">
            <v>関東</v>
          </cell>
          <cell r="O501" t="str">
            <v>浜銀ファイナンス株式会社</v>
          </cell>
          <cell r="P501" t="str">
            <v/>
          </cell>
          <cell r="Q501" t="str">
            <v>東京リース部長</v>
          </cell>
          <cell r="R501" t="str">
            <v>臼井　浩</v>
          </cell>
          <cell r="S501" t="str">
            <v>045-225-2321</v>
          </cell>
          <cell r="T501" t="str">
            <v/>
          </cell>
          <cell r="U501" t="str">
            <v/>
          </cell>
          <cell r="V501" t="str">
            <v/>
          </cell>
          <cell r="W501" t="str">
            <v>代表取締役社長</v>
          </cell>
          <cell r="X501" t="str">
            <v>三村　智之</v>
          </cell>
          <cell r="Y501">
            <v>41122</v>
          </cell>
          <cell r="Z501">
            <v>41364</v>
          </cell>
          <cell r="AA501" t="str">
            <v/>
          </cell>
          <cell r="AC501">
            <v>174980000</v>
          </cell>
          <cell r="AD501">
            <v>0.33333333333333331</v>
          </cell>
          <cell r="AE501">
            <v>58326666</v>
          </cell>
          <cell r="AF501">
            <v>41129</v>
          </cell>
          <cell r="AG501">
            <v>41362</v>
          </cell>
          <cell r="AH501" t="str">
            <v/>
          </cell>
          <cell r="AI501">
            <v>174980000</v>
          </cell>
          <cell r="AJ501">
            <v>174980000</v>
          </cell>
          <cell r="AK501">
            <v>0.33333333333333331</v>
          </cell>
          <cell r="AL501">
            <v>58326666</v>
          </cell>
          <cell r="AM501" t="str">
            <v/>
          </cell>
          <cell r="AN501" t="str">
            <v/>
          </cell>
          <cell r="AO501" t="str">
            <v/>
          </cell>
          <cell r="AP501" t="str">
            <v>不要</v>
          </cell>
          <cell r="AQ501" t="str">
            <v/>
          </cell>
          <cell r="AR501" t="str">
            <v>米山</v>
          </cell>
          <cell r="AS501" t="str">
            <v>高本</v>
          </cell>
          <cell r="AT501">
            <v>41138</v>
          </cell>
          <cell r="AU501">
            <v>41141</v>
          </cell>
          <cell r="AV501">
            <v>41145</v>
          </cell>
          <cell r="AW501" t="str">
            <v/>
          </cell>
          <cell r="AX501" t="str">
            <v/>
          </cell>
          <cell r="AY501" t="str">
            <v>群馬県</v>
          </cell>
          <cell r="AZ501" t="str">
            <v>藤岡市</v>
          </cell>
          <cell r="BA501" t="str">
            <v>牛田701</v>
          </cell>
          <cell r="BC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群馬県藤岡市牛田701</v>
          </cell>
          <cell r="ET501" t="str">
            <v/>
          </cell>
          <cell r="EU501" t="str">
            <v/>
          </cell>
          <cell r="EV501" t="str">
            <v/>
          </cell>
          <cell r="EW501" t="str">
            <v/>
          </cell>
          <cell r="EX501" t="str">
            <v/>
          </cell>
          <cell r="EY501" t="str">
            <v>群馬県藤岡市牛田701</v>
          </cell>
          <cell r="EZ501" t="str">
            <v>なし</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1.グリーンイノベーション・エネルギー産業</v>
          </cell>
          <cell r="I502" t="str">
            <v>太陽電池及び他の再生可能エネルギー</v>
          </cell>
          <cell r="J502" t="str">
            <v>中小企業</v>
          </cell>
          <cell r="K502" t="str">
            <v>米山</v>
          </cell>
          <cell r="L502" t="str">
            <v>中間</v>
          </cell>
          <cell r="M502" t="str">
            <v>情通課</v>
          </cell>
          <cell r="N502" t="str">
            <v>東北</v>
          </cell>
          <cell r="O502" t="str">
            <v>株式会社ﾄﾜﾀﾞｿｰﾗｰ</v>
          </cell>
          <cell r="P502" t="str">
            <v>総務部</v>
          </cell>
          <cell r="Q502" t="str">
            <v>マネージャー</v>
          </cell>
          <cell r="R502" t="str">
            <v>児玉　光弘</v>
          </cell>
          <cell r="S502" t="str">
            <v>0186-35-2010</v>
          </cell>
          <cell r="T502" t="str">
            <v>mitsuhiro.kodama@towada-gp.com</v>
          </cell>
          <cell r="U502">
            <v>185331</v>
          </cell>
          <cell r="V502" t="str">
            <v>秋田県鹿角市十和田山根字上ノ平1番地3</v>
          </cell>
          <cell r="W502" t="str">
            <v>代表取締役</v>
          </cell>
          <cell r="X502" t="str">
            <v>湯瀬 昇</v>
          </cell>
          <cell r="Y502">
            <v>41305</v>
          </cell>
          <cell r="Z502">
            <v>41698</v>
          </cell>
          <cell r="AA502" t="str">
            <v/>
          </cell>
          <cell r="AC502">
            <v>193500000</v>
          </cell>
          <cell r="AD502">
            <v>0.33333333333333331</v>
          </cell>
          <cell r="AE502">
            <v>64500000</v>
          </cell>
          <cell r="AF502" t="str">
            <v/>
          </cell>
          <cell r="AG502" t="str">
            <v/>
          </cell>
          <cell r="AH502" t="str">
            <v/>
          </cell>
          <cell r="AI502" t="str">
            <v/>
          </cell>
          <cell r="AJ502" t="str">
            <v/>
          </cell>
          <cell r="AK502">
            <v>0.33333333333333331</v>
          </cell>
          <cell r="AL502" t="str">
            <v/>
          </cell>
          <cell r="AM502" t="str">
            <v/>
          </cell>
          <cell r="AN502">
            <v>41178</v>
          </cell>
          <cell r="AO502" t="str">
            <v/>
          </cell>
          <cell r="AP502" t="str">
            <v/>
          </cell>
          <cell r="AQ502" t="str">
            <v>・「スペアーパーツ」は補助対象外。</v>
          </cell>
          <cell r="AR502" t="str">
            <v/>
          </cell>
          <cell r="AS502" t="str">
            <v/>
          </cell>
          <cell r="AT502" t="str">
            <v/>
          </cell>
          <cell r="AU502" t="str">
            <v/>
          </cell>
          <cell r="AV502" t="str">
            <v/>
          </cell>
          <cell r="AW502" t="str">
            <v/>
          </cell>
          <cell r="AX502" t="str">
            <v/>
          </cell>
          <cell r="AY502" t="str">
            <v>秋田県</v>
          </cell>
          <cell r="AZ502" t="str">
            <v>鹿角市</v>
          </cell>
          <cell r="BA502" t="str">
            <v>十和田山根字上ノ平1番地3</v>
          </cell>
          <cell r="BC502" t="str">
            <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秋田県鹿角市十和田山根字上ノ平1番地3</v>
          </cell>
          <cell r="ET502" t="str">
            <v/>
          </cell>
          <cell r="EU502" t="str">
            <v/>
          </cell>
          <cell r="EV502" t="str">
            <v/>
          </cell>
          <cell r="EW502" t="str">
            <v/>
          </cell>
          <cell r="EX502" t="str">
            <v/>
          </cell>
          <cell r="EY502" t="str">
            <v>秋田県鹿角市十和田山根字上ノ平1番地3</v>
          </cell>
          <cell r="EZ502" t="str">
            <v>なし</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1.グリーンイノベーション・エネルギー産業</v>
          </cell>
          <cell r="I503" t="str">
            <v>エコカー又はその部品</v>
          </cell>
          <cell r="J503" t="str">
            <v>中小企業</v>
          </cell>
          <cell r="K503" t="str">
            <v>米山</v>
          </cell>
          <cell r="L503" t="str">
            <v>中間</v>
          </cell>
          <cell r="M503" t="str">
            <v>自動車課</v>
          </cell>
          <cell r="N503" t="str">
            <v>関東</v>
          </cell>
          <cell r="O503" t="str">
            <v>株式会社島田製作所</v>
          </cell>
          <cell r="P503" t="str">
            <v/>
          </cell>
          <cell r="Q503" t="str">
            <v>代表取締役社長</v>
          </cell>
          <cell r="R503" t="str">
            <v>福永　一哉</v>
          </cell>
          <cell r="S503" t="str">
            <v>0297-27-1372</v>
          </cell>
          <cell r="T503" t="str">
            <v>kazuya-fukunaga@shimadaworks.jp</v>
          </cell>
          <cell r="U503">
            <v>3030042</v>
          </cell>
          <cell r="V503" t="str">
            <v>茨城県常総市坂手町5655-8</v>
          </cell>
          <cell r="W503" t="str">
            <v>代表取締役社長</v>
          </cell>
          <cell r="X503" t="str">
            <v>福永　一哉</v>
          </cell>
          <cell r="Y503">
            <v>41122</v>
          </cell>
          <cell r="Z503">
            <v>41628</v>
          </cell>
          <cell r="AA503" t="str">
            <v/>
          </cell>
          <cell r="AC503">
            <v>88571428</v>
          </cell>
          <cell r="AD503">
            <v>0.4</v>
          </cell>
          <cell r="AE503">
            <v>35428571</v>
          </cell>
          <cell r="AF503">
            <v>41151</v>
          </cell>
          <cell r="AG503">
            <v>41713</v>
          </cell>
          <cell r="AH503" t="str">
            <v/>
          </cell>
          <cell r="AI503">
            <v>148095238</v>
          </cell>
          <cell r="AJ503">
            <v>88571428</v>
          </cell>
          <cell r="AK503">
            <v>0.4</v>
          </cell>
          <cell r="AL503">
            <v>35428571</v>
          </cell>
          <cell r="AM503">
            <v>41141</v>
          </cell>
          <cell r="AN503">
            <v>41131</v>
          </cell>
          <cell r="AO503">
            <v>41144</v>
          </cell>
          <cell r="AP503" t="str">
            <v>要</v>
          </cell>
          <cell r="AQ503" t="str">
            <v/>
          </cell>
          <cell r="AR503" t="str">
            <v/>
          </cell>
          <cell r="AS503" t="str">
            <v>中間</v>
          </cell>
          <cell r="AT503">
            <v>41155</v>
          </cell>
          <cell r="AU503">
            <v>41156</v>
          </cell>
          <cell r="AV503">
            <v>41159</v>
          </cell>
          <cell r="AW503" t="str">
            <v/>
          </cell>
          <cell r="AX503" t="str">
            <v/>
          </cell>
          <cell r="AY503" t="str">
            <v>茨城県</v>
          </cell>
          <cell r="AZ503" t="str">
            <v>常総市</v>
          </cell>
          <cell r="BA503" t="str">
            <v>坂手町5655-8</v>
          </cell>
          <cell r="BC503" t="str">
            <v/>
          </cell>
          <cell r="BQ503" t="str">
            <v/>
          </cell>
          <cell r="BR503" t="str">
            <v/>
          </cell>
          <cell r="BS503" t="str">
            <v/>
          </cell>
          <cell r="BT503" t="str">
            <v/>
          </cell>
          <cell r="BU503" t="str">
            <v/>
          </cell>
          <cell r="BV503" t="str">
            <v/>
          </cell>
          <cell r="BW503" t="str">
            <v/>
          </cell>
          <cell r="BX503" t="str">
            <v/>
          </cell>
          <cell r="BY503" t="str">
            <v/>
          </cell>
          <cell r="BZ503" t="str">
            <v/>
          </cell>
          <cell r="CA503" t="str">
            <v/>
          </cell>
          <cell r="CB503" t="str">
            <v/>
          </cell>
          <cell r="CC503" t="str">
            <v/>
          </cell>
          <cell r="CD503" t="str">
            <v/>
          </cell>
          <cell r="CE503" t="str">
            <v/>
          </cell>
          <cell r="CF503" t="str">
            <v/>
          </cell>
          <cell r="CG503" t="str">
            <v/>
          </cell>
          <cell r="CH503" t="str">
            <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茨城県常総市坂手町5655-8</v>
          </cell>
          <cell r="ET503" t="str">
            <v/>
          </cell>
          <cell r="EU503" t="str">
            <v/>
          </cell>
          <cell r="EV503" t="str">
            <v/>
          </cell>
          <cell r="EW503" t="str">
            <v/>
          </cell>
          <cell r="EX503" t="str">
            <v/>
          </cell>
          <cell r="EY503" t="str">
            <v>茨城県常総市坂手町5655-8</v>
          </cell>
          <cell r="EZ503" t="str">
            <v>なし</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1.グリーンイノベーション・エネルギー産業</v>
          </cell>
          <cell r="I504" t="str">
            <v>エコカー又はその部品</v>
          </cell>
          <cell r="J504" t="str">
            <v>中小企業</v>
          </cell>
          <cell r="K504" t="str">
            <v>高本</v>
          </cell>
          <cell r="L504" t="str">
            <v>米山</v>
          </cell>
          <cell r="M504" t="str">
            <v>自動車課</v>
          </cell>
          <cell r="N504" t="str">
            <v>中部</v>
          </cell>
          <cell r="O504" t="str">
            <v>タイワ工業株式会社</v>
          </cell>
          <cell r="P504" t="str">
            <v/>
          </cell>
          <cell r="Q504" t="str">
            <v>取締役工場長</v>
          </cell>
          <cell r="R504" t="str">
            <v>小椋　智</v>
          </cell>
          <cell r="S504" t="str">
            <v>0575-24-7111</v>
          </cell>
          <cell r="T504" t="str">
            <v>ogura@taiwa-co.com</v>
          </cell>
          <cell r="U504">
            <v>5013822</v>
          </cell>
          <cell r="V504" t="str">
            <v>岐阜県関市市平賀811番地</v>
          </cell>
          <cell r="W504" t="str">
            <v>代表取締役</v>
          </cell>
          <cell r="X504" t="str">
            <v>長谷川　和宏</v>
          </cell>
          <cell r="Y504" t="str">
            <v>交付決定日以降</v>
          </cell>
          <cell r="Z504">
            <v>41517</v>
          </cell>
          <cell r="AA504" t="str">
            <v/>
          </cell>
          <cell r="AC504">
            <v>132550000</v>
          </cell>
          <cell r="AD504">
            <v>0.4</v>
          </cell>
          <cell r="AE504">
            <v>53020000</v>
          </cell>
          <cell r="AF504" t="str">
            <v/>
          </cell>
          <cell r="AG504" t="str">
            <v/>
          </cell>
          <cell r="AH504" t="str">
            <v/>
          </cell>
          <cell r="AI504" t="str">
            <v/>
          </cell>
          <cell r="AJ504" t="str">
            <v/>
          </cell>
          <cell r="AK504">
            <v>0.4</v>
          </cell>
          <cell r="AL504" t="str">
            <v/>
          </cell>
          <cell r="AM504" t="str">
            <v/>
          </cell>
          <cell r="AN504">
            <v>41194</v>
          </cell>
          <cell r="AO504" t="str">
            <v/>
          </cell>
          <cell r="AP504" t="str">
            <v/>
          </cell>
          <cell r="AQ504" t="str">
            <v>交付申請書は、10/29到着予定（先に交付決定日の連絡済み）</v>
          </cell>
          <cell r="AR504" t="str">
            <v>高本</v>
          </cell>
          <cell r="AS504" t="str">
            <v>米山</v>
          </cell>
          <cell r="AT504" t="str">
            <v/>
          </cell>
          <cell r="AU504">
            <v>41212</v>
          </cell>
          <cell r="AV504" t="str">
            <v/>
          </cell>
          <cell r="AW504" t="str">
            <v/>
          </cell>
          <cell r="AX504" t="str">
            <v/>
          </cell>
          <cell r="AY504" t="str">
            <v>岐阜県</v>
          </cell>
          <cell r="AZ504" t="str">
            <v>関市</v>
          </cell>
          <cell r="BA504" t="str">
            <v>市平賀811番地</v>
          </cell>
          <cell r="BC504" t="str">
            <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岐阜県関市市平賀811番地</v>
          </cell>
          <cell r="ET504" t="str">
            <v/>
          </cell>
          <cell r="EU504" t="str">
            <v/>
          </cell>
          <cell r="EV504" t="str">
            <v/>
          </cell>
          <cell r="EW504" t="str">
            <v/>
          </cell>
          <cell r="EX504" t="str">
            <v/>
          </cell>
          <cell r="EY504" t="str">
            <v>岐阜県関市市平賀811番地</v>
          </cell>
          <cell r="EZ504" t="str">
            <v>なし</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1.グリーンイノベーション・エネルギー産業</v>
          </cell>
          <cell r="I505" t="str">
            <v>省エネ素材</v>
          </cell>
          <cell r="J505" t="str">
            <v>大企業</v>
          </cell>
          <cell r="K505" t="str">
            <v>米山</v>
          </cell>
          <cell r="L505" t="str">
            <v>高本</v>
          </cell>
          <cell r="M505" t="str">
            <v>化学課</v>
          </cell>
          <cell r="N505" t="str">
            <v>関東</v>
          </cell>
          <cell r="O505" t="str">
            <v>日の丸合成樹脂工業株式会社</v>
          </cell>
          <cell r="P505" t="str">
            <v/>
          </cell>
          <cell r="Q505" t="str">
            <v>取締役副社長</v>
          </cell>
          <cell r="R505" t="str">
            <v>佐藤　　和紀</v>
          </cell>
          <cell r="S505" t="str">
            <v>022-359-2271</v>
          </cell>
          <cell r="T505" t="str">
            <v>kazu-sato@hinomarugosei.co.jp</v>
          </cell>
          <cell r="U505">
            <v>9813522</v>
          </cell>
          <cell r="V505" t="str">
            <v>宮城県黒川郡大郷町東成田字浦木戸2-1</v>
          </cell>
          <cell r="W505" t="str">
            <v>代表取締役</v>
          </cell>
          <cell r="X505" t="str">
            <v>高橋　昇</v>
          </cell>
          <cell r="Y505">
            <v>41152</v>
          </cell>
          <cell r="Z505">
            <v>41639</v>
          </cell>
          <cell r="AA505" t="str">
            <v/>
          </cell>
          <cell r="AC505">
            <v>80000000</v>
          </cell>
          <cell r="AD505">
            <v>0.16666666666666666</v>
          </cell>
          <cell r="AE505">
            <v>13333333</v>
          </cell>
          <cell r="AF505" t="str">
            <v/>
          </cell>
          <cell r="AG505" t="str">
            <v/>
          </cell>
          <cell r="AH505" t="str">
            <v/>
          </cell>
          <cell r="AI505" t="str">
            <v/>
          </cell>
          <cell r="AJ505" t="str">
            <v/>
          </cell>
          <cell r="AK505">
            <v>0.16666666666666666</v>
          </cell>
          <cell r="AL505" t="str">
            <v/>
          </cell>
          <cell r="AM505" t="str">
            <v/>
          </cell>
          <cell r="AN505" t="str">
            <v/>
          </cell>
          <cell r="AO505" t="str">
            <v/>
          </cell>
          <cell r="AP505" t="str">
            <v/>
          </cell>
          <cell r="AQ505" t="str">
            <v/>
          </cell>
          <cell r="AR505" t="str">
            <v>米山</v>
          </cell>
          <cell r="AS505" t="str">
            <v>高本</v>
          </cell>
          <cell r="AT505" t="str">
            <v/>
          </cell>
          <cell r="AU505" t="str">
            <v/>
          </cell>
          <cell r="AV505" t="str">
            <v/>
          </cell>
          <cell r="AW505" t="str">
            <v/>
          </cell>
          <cell r="AX505" t="str">
            <v/>
          </cell>
          <cell r="AY505" t="str">
            <v>群馬県</v>
          </cell>
          <cell r="AZ505" t="str">
            <v>伊勢崎市</v>
          </cell>
          <cell r="BA505" t="str">
            <v>長沼町2780番地、他</v>
          </cell>
          <cell r="BC505" t="str">
            <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群馬県伊勢崎市長沼町2780番地、他</v>
          </cell>
          <cell r="ET505" t="str">
            <v/>
          </cell>
          <cell r="EU505" t="str">
            <v/>
          </cell>
          <cell r="EV505" t="str">
            <v/>
          </cell>
          <cell r="EW505" t="str">
            <v/>
          </cell>
          <cell r="EX505" t="str">
            <v/>
          </cell>
          <cell r="EY505" t="str">
            <v>群馬県伊勢崎市長沼町2780番地、他</v>
          </cell>
          <cell r="EZ505" t="str">
            <v>なし</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1.グリーンイノベーション・エネルギー産業</v>
          </cell>
          <cell r="I506" t="str">
            <v>省エネ素材</v>
          </cell>
          <cell r="J506" t="str">
            <v>大企業</v>
          </cell>
          <cell r="K506" t="str">
            <v>米山</v>
          </cell>
          <cell r="L506" t="str">
            <v>高本</v>
          </cell>
          <cell r="M506" t="str">
            <v>化学課</v>
          </cell>
          <cell r="N506" t="str">
            <v>関東</v>
          </cell>
          <cell r="O506" t="str">
            <v>株式会社パイロットコーポレーション</v>
          </cell>
          <cell r="P506" t="str">
            <v>伊勢崎工場</v>
          </cell>
          <cell r="Q506" t="str">
            <v>工場長代理</v>
          </cell>
          <cell r="R506" t="str">
            <v>木村　　勉</v>
          </cell>
          <cell r="S506" t="str">
            <v>0270-32-7131</v>
          </cell>
          <cell r="T506" t="str">
            <v>t-kimura@pilot.co.jp</v>
          </cell>
          <cell r="U506" t="str">
            <v/>
          </cell>
          <cell r="V506" t="str">
            <v/>
          </cell>
          <cell r="W506" t="str">
            <v>代表取締役社長</v>
          </cell>
          <cell r="X506" t="str">
            <v>渡辺　広基</v>
          </cell>
          <cell r="Y506">
            <v>41152</v>
          </cell>
          <cell r="Z506">
            <v>41639</v>
          </cell>
          <cell r="AA506" t="str">
            <v/>
          </cell>
          <cell r="AC506">
            <v>80000000</v>
          </cell>
          <cell r="AD506">
            <v>0.16666666666666666</v>
          </cell>
          <cell r="AE506">
            <v>13333333</v>
          </cell>
          <cell r="AF506" t="str">
            <v/>
          </cell>
          <cell r="AG506" t="str">
            <v/>
          </cell>
          <cell r="AH506" t="str">
            <v/>
          </cell>
          <cell r="AI506" t="str">
            <v/>
          </cell>
          <cell r="AJ506" t="str">
            <v/>
          </cell>
          <cell r="AK506">
            <v>0.16666666666666666</v>
          </cell>
          <cell r="AL506" t="str">
            <v/>
          </cell>
          <cell r="AM506" t="str">
            <v/>
          </cell>
          <cell r="AN506" t="str">
            <v/>
          </cell>
          <cell r="AO506" t="str">
            <v/>
          </cell>
          <cell r="AP506" t="str">
            <v/>
          </cell>
          <cell r="AQ506" t="str">
            <v/>
          </cell>
          <cell r="AR506" t="str">
            <v>米山</v>
          </cell>
          <cell r="AS506" t="str">
            <v>高本</v>
          </cell>
          <cell r="AT506" t="str">
            <v/>
          </cell>
          <cell r="AU506" t="str">
            <v/>
          </cell>
          <cell r="AV506" t="str">
            <v/>
          </cell>
          <cell r="AW506" t="str">
            <v/>
          </cell>
          <cell r="AX506" t="str">
            <v/>
          </cell>
          <cell r="AY506" t="str">
            <v>群馬県</v>
          </cell>
          <cell r="AZ506" t="str">
            <v>伊勢崎市</v>
          </cell>
          <cell r="BA506" t="str">
            <v>長沼町2780番地、他</v>
          </cell>
          <cell r="BC506" t="str">
            <v/>
          </cell>
          <cell r="BQ506" t="str">
            <v/>
          </cell>
          <cell r="BR506" t="str">
            <v/>
          </cell>
          <cell r="BS506" t="str">
            <v/>
          </cell>
          <cell r="BT506" t="str">
            <v/>
          </cell>
          <cell r="BU506" t="str">
            <v/>
          </cell>
          <cell r="BV506" t="str">
            <v/>
          </cell>
          <cell r="BW506" t="str">
            <v/>
          </cell>
          <cell r="BX506" t="str">
            <v/>
          </cell>
          <cell r="BY506" t="str">
            <v/>
          </cell>
          <cell r="BZ506" t="str">
            <v/>
          </cell>
          <cell r="CA506" t="str">
            <v/>
          </cell>
          <cell r="CB506" t="str">
            <v/>
          </cell>
          <cell r="CC506" t="str">
            <v/>
          </cell>
          <cell r="CD506" t="str">
            <v/>
          </cell>
          <cell r="CE506" t="str">
            <v/>
          </cell>
          <cell r="CF506" t="str">
            <v/>
          </cell>
          <cell r="CG506" t="str">
            <v/>
          </cell>
          <cell r="CH506" t="str">
            <v/>
          </cell>
          <cell r="CI506" t="str">
            <v/>
          </cell>
          <cell r="CJ506" t="str">
            <v/>
          </cell>
          <cell r="CK506" t="str">
            <v/>
          </cell>
          <cell r="CL506" t="str">
            <v/>
          </cell>
          <cell r="CM506" t="str">
            <v/>
          </cell>
          <cell r="CN506" t="str">
            <v/>
          </cell>
          <cell r="CO506" t="str">
            <v/>
          </cell>
          <cell r="CP506" t="str">
            <v/>
          </cell>
          <cell r="CQ506" t="str">
            <v/>
          </cell>
          <cell r="CR506" t="str">
            <v/>
          </cell>
          <cell r="CS506" t="str">
            <v/>
          </cell>
          <cell r="CT506" t="str">
            <v/>
          </cell>
          <cell r="CU506" t="str">
            <v/>
          </cell>
          <cell r="CV506" t="str">
            <v/>
          </cell>
          <cell r="CW506" t="str">
            <v/>
          </cell>
          <cell r="CX506" t="str">
            <v/>
          </cell>
          <cell r="CY506" t="str">
            <v/>
          </cell>
          <cell r="CZ506" t="str">
            <v/>
          </cell>
          <cell r="DA506" t="str">
            <v/>
          </cell>
          <cell r="DB506" t="str">
            <v/>
          </cell>
          <cell r="DC506" t="str">
            <v/>
          </cell>
          <cell r="DD506" t="str">
            <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群馬県伊勢崎市長沼町2780番地、他</v>
          </cell>
          <cell r="ET506" t="str">
            <v/>
          </cell>
          <cell r="EU506" t="str">
            <v/>
          </cell>
          <cell r="EV506" t="str">
            <v/>
          </cell>
          <cell r="EW506" t="str">
            <v/>
          </cell>
          <cell r="EX506" t="str">
            <v/>
          </cell>
          <cell r="EY506" t="str">
            <v>群馬県伊勢崎市長沼町2780番地、他</v>
          </cell>
          <cell r="EZ506" t="str">
            <v>なし</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1.グリーンイノベーション・エネルギー産業</v>
          </cell>
          <cell r="I507" t="str">
            <v>エコカー又はその部品</v>
          </cell>
          <cell r="J507" t="str">
            <v>中小企業</v>
          </cell>
          <cell r="K507" t="str">
            <v>米山</v>
          </cell>
          <cell r="L507" t="str">
            <v>中間</v>
          </cell>
          <cell r="M507" t="str">
            <v>自動車課</v>
          </cell>
          <cell r="N507" t="str">
            <v>東北</v>
          </cell>
          <cell r="O507" t="str">
            <v>株式会社オザキ</v>
          </cell>
          <cell r="P507" t="str">
            <v/>
          </cell>
          <cell r="Q507" t="str">
            <v>代表取締役</v>
          </cell>
          <cell r="R507" t="str">
            <v>尾崎与悦</v>
          </cell>
          <cell r="S507" t="str">
            <v>0237-24-3848</v>
          </cell>
          <cell r="T507" t="str">
            <v>yoetsu-o@plum.plala.or.jp</v>
          </cell>
          <cell r="U507">
            <v>9994552</v>
          </cell>
          <cell r="V507" t="str">
            <v>山形県尾花沢市大字荻袋字西荻原1318-7</v>
          </cell>
          <cell r="W507" t="str">
            <v>代表取締役</v>
          </cell>
          <cell r="X507" t="str">
            <v>尾崎　与悦</v>
          </cell>
          <cell r="Y507" t="str">
            <v>交付決定日以降</v>
          </cell>
          <cell r="Z507">
            <v>41274</v>
          </cell>
          <cell r="AA507" t="str">
            <v/>
          </cell>
          <cell r="AC507">
            <v>37210000</v>
          </cell>
          <cell r="AD507">
            <v>0.33333333333333331</v>
          </cell>
          <cell r="AE507">
            <v>12403333</v>
          </cell>
          <cell r="AF507" t="str">
            <v>交付決定日</v>
          </cell>
          <cell r="AG507">
            <v>41213</v>
          </cell>
          <cell r="AH507" t="str">
            <v/>
          </cell>
          <cell r="AI507">
            <v>148605000</v>
          </cell>
          <cell r="AJ507">
            <v>37210000</v>
          </cell>
          <cell r="AK507">
            <v>0.33333333333333331</v>
          </cell>
          <cell r="AL507">
            <v>12402000</v>
          </cell>
          <cell r="AM507" t="str">
            <v/>
          </cell>
          <cell r="AN507">
            <v>41121</v>
          </cell>
          <cell r="AO507" t="str">
            <v/>
          </cell>
          <cell r="AP507" t="str">
            <v>不要</v>
          </cell>
          <cell r="AQ507" t="str">
            <v/>
          </cell>
          <cell r="AR507" t="str">
            <v/>
          </cell>
          <cell r="AS507" t="str">
            <v>中間</v>
          </cell>
          <cell r="AT507">
            <v>41138</v>
          </cell>
          <cell r="AU507">
            <v>41141</v>
          </cell>
          <cell r="AV507">
            <v>41145</v>
          </cell>
          <cell r="AW507" t="str">
            <v/>
          </cell>
          <cell r="AX507" t="str">
            <v/>
          </cell>
          <cell r="AY507" t="str">
            <v>山形県</v>
          </cell>
          <cell r="AZ507" t="str">
            <v>尾花沢市</v>
          </cell>
          <cell r="BA507" t="str">
            <v>大字荻袋字西荻原1284番25</v>
          </cell>
          <cell r="BC507" t="str">
            <v/>
          </cell>
          <cell r="BQ507" t="str">
            <v/>
          </cell>
          <cell r="BR507" t="str">
            <v/>
          </cell>
          <cell r="BS507" t="str">
            <v/>
          </cell>
          <cell r="BT507" t="str">
            <v/>
          </cell>
          <cell r="BU507" t="str">
            <v/>
          </cell>
          <cell r="BV507" t="str">
            <v/>
          </cell>
          <cell r="BW507" t="str">
            <v/>
          </cell>
          <cell r="BX507" t="str">
            <v/>
          </cell>
          <cell r="BY507" t="str">
            <v/>
          </cell>
          <cell r="BZ507" t="str">
            <v/>
          </cell>
          <cell r="CA507" t="str">
            <v/>
          </cell>
          <cell r="CB507" t="str">
            <v/>
          </cell>
          <cell r="CC507" t="str">
            <v/>
          </cell>
          <cell r="CD507" t="str">
            <v/>
          </cell>
          <cell r="CE507" t="str">
            <v/>
          </cell>
          <cell r="CF507" t="str">
            <v/>
          </cell>
          <cell r="CG507" t="str">
            <v/>
          </cell>
          <cell r="CH507" t="str">
            <v/>
          </cell>
          <cell r="CI507" t="str">
            <v/>
          </cell>
          <cell r="CJ507" t="str">
            <v/>
          </cell>
          <cell r="CK507" t="str">
            <v/>
          </cell>
          <cell r="CL507" t="str">
            <v/>
          </cell>
          <cell r="CM507" t="str">
            <v/>
          </cell>
          <cell r="CN507" t="str">
            <v/>
          </cell>
          <cell r="CO507" t="str">
            <v/>
          </cell>
          <cell r="CP507" t="str">
            <v/>
          </cell>
          <cell r="CQ507" t="str">
            <v/>
          </cell>
          <cell r="CR507" t="str">
            <v/>
          </cell>
          <cell r="CS507" t="str">
            <v/>
          </cell>
          <cell r="CT507" t="str">
            <v/>
          </cell>
          <cell r="CU507" t="str">
            <v/>
          </cell>
          <cell r="CV507" t="str">
            <v/>
          </cell>
          <cell r="CW507" t="str">
            <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山形県尾花沢市大字荻袋字西荻原1284番25</v>
          </cell>
          <cell r="ET507" t="str">
            <v/>
          </cell>
          <cell r="EU507" t="str">
            <v/>
          </cell>
          <cell r="EV507" t="str">
            <v/>
          </cell>
          <cell r="EW507" t="str">
            <v/>
          </cell>
          <cell r="EX507" t="str">
            <v/>
          </cell>
          <cell r="EY507" t="str">
            <v>山形県尾花沢市大字荻袋字西荻原1284番25</v>
          </cell>
          <cell r="EZ507" t="str">
            <v>なし</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1.グリーンイノベーション・エネルギー産業</v>
          </cell>
          <cell r="I508" t="str">
            <v>エコカー又はその部品</v>
          </cell>
          <cell r="J508" t="str">
            <v>大企業</v>
          </cell>
          <cell r="K508" t="str">
            <v>米山</v>
          </cell>
          <cell r="L508" t="str">
            <v>中間</v>
          </cell>
          <cell r="M508" t="str">
            <v>自動車課</v>
          </cell>
          <cell r="N508" t="str">
            <v>北海道</v>
          </cell>
          <cell r="O508" t="str">
            <v>北海道オリジン株式会社</v>
          </cell>
          <cell r="P508" t="str">
            <v/>
          </cell>
          <cell r="Q508" t="str">
            <v>副工場長</v>
          </cell>
          <cell r="R508" t="str">
            <v>安達　幸生</v>
          </cell>
          <cell r="S508" t="str">
            <v>01267-2-2915</v>
          </cell>
          <cell r="T508" t="str">
            <v>y_adachi@origin.jp</v>
          </cell>
          <cell r="U508">
            <v>682165</v>
          </cell>
          <cell r="V508" t="str">
            <v>北海道三笠市岡山136番地</v>
          </cell>
          <cell r="W508" t="str">
            <v>代表取締役社長</v>
          </cell>
          <cell r="X508" t="str">
            <v>根岸　彰</v>
          </cell>
          <cell r="Y508">
            <v>41155</v>
          </cell>
          <cell r="Z508">
            <v>41364</v>
          </cell>
          <cell r="AA508" t="str">
            <v/>
          </cell>
          <cell r="AC508">
            <v>128610000</v>
          </cell>
          <cell r="AD508">
            <v>0.25</v>
          </cell>
          <cell r="AE508">
            <v>32152500</v>
          </cell>
          <cell r="AF508">
            <v>41182</v>
          </cell>
          <cell r="AG508">
            <v>41578</v>
          </cell>
          <cell r="AH508" t="str">
            <v/>
          </cell>
          <cell r="AI508">
            <v>260000000</v>
          </cell>
          <cell r="AJ508">
            <v>128610000</v>
          </cell>
          <cell r="AK508">
            <v>0.25</v>
          </cell>
          <cell r="AL508">
            <v>32152500</v>
          </cell>
          <cell r="AM508">
            <v>41200</v>
          </cell>
          <cell r="AN508">
            <v>41179</v>
          </cell>
          <cell r="AO508">
            <v>41204</v>
          </cell>
          <cell r="AP508" t="str">
            <v>不要</v>
          </cell>
          <cell r="AQ508" t="str">
            <v/>
          </cell>
          <cell r="AR508" t="str">
            <v/>
          </cell>
          <cell r="AS508" t="str">
            <v>中間</v>
          </cell>
          <cell r="AT508">
            <v>41207</v>
          </cell>
          <cell r="AU508">
            <v>41208</v>
          </cell>
          <cell r="AV508" t="str">
            <v/>
          </cell>
          <cell r="AW508" t="str">
            <v/>
          </cell>
          <cell r="AX508" t="str">
            <v/>
          </cell>
          <cell r="AY508" t="str">
            <v>北海道</v>
          </cell>
          <cell r="AZ508" t="str">
            <v>三笠市</v>
          </cell>
          <cell r="BA508" t="str">
            <v>岡山136番地</v>
          </cell>
          <cell r="BC508" t="str">
            <v/>
          </cell>
          <cell r="BQ508" t="str">
            <v/>
          </cell>
          <cell r="BR508" t="str">
            <v/>
          </cell>
          <cell r="BS508" t="str">
            <v/>
          </cell>
          <cell r="BT508" t="str">
            <v/>
          </cell>
          <cell r="BU508" t="str">
            <v/>
          </cell>
          <cell r="BV508" t="str">
            <v/>
          </cell>
          <cell r="BW508" t="str">
            <v/>
          </cell>
          <cell r="BX508" t="str">
            <v/>
          </cell>
          <cell r="BY508" t="str">
            <v/>
          </cell>
          <cell r="BZ508" t="str">
            <v/>
          </cell>
          <cell r="CA508" t="str">
            <v/>
          </cell>
          <cell r="CB508" t="str">
            <v/>
          </cell>
          <cell r="CC508" t="str">
            <v/>
          </cell>
          <cell r="CD508" t="str">
            <v/>
          </cell>
          <cell r="CE508" t="str">
            <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北海道三笠市岡山136番地</v>
          </cell>
          <cell r="ET508" t="str">
            <v/>
          </cell>
          <cell r="EU508" t="str">
            <v/>
          </cell>
          <cell r="EV508" t="str">
            <v/>
          </cell>
          <cell r="EW508" t="str">
            <v/>
          </cell>
          <cell r="EX508" t="str">
            <v/>
          </cell>
          <cell r="EY508" t="str">
            <v>北海道三笠市岡山136番地</v>
          </cell>
          <cell r="EZ508" t="str">
            <v>なし</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3.その他先端分野</v>
          </cell>
          <cell r="I509" t="str">
            <v>ロボット</v>
          </cell>
          <cell r="J509" t="str">
            <v>中小企業</v>
          </cell>
          <cell r="K509" t="str">
            <v>高本</v>
          </cell>
          <cell r="L509" t="str">
            <v>秋葉</v>
          </cell>
          <cell r="M509" t="str">
            <v>産機課</v>
          </cell>
          <cell r="N509" t="str">
            <v>中部</v>
          </cell>
          <cell r="O509" t="str">
            <v>ライオンパワー株式会社</v>
          </cell>
          <cell r="P509" t="str">
            <v/>
          </cell>
          <cell r="Q509" t="str">
            <v>代表取締役社長</v>
          </cell>
          <cell r="R509" t="str">
            <v>高瀬　敬士朗</v>
          </cell>
          <cell r="S509" t="str">
            <v>0761-44-5411</v>
          </cell>
          <cell r="T509" t="str">
            <v>hi@lionpower.co.jp</v>
          </cell>
          <cell r="U509">
            <v>9230972</v>
          </cell>
          <cell r="V509" t="str">
            <v>石川県小松市月津町ツ5番地</v>
          </cell>
          <cell r="W509" t="str">
            <v>代表取締役社長</v>
          </cell>
          <cell r="X509" t="str">
            <v>高瀬　敬士朗</v>
          </cell>
          <cell r="Y509">
            <v>41153</v>
          </cell>
          <cell r="Z509">
            <v>41425</v>
          </cell>
          <cell r="AA509" t="str">
            <v/>
          </cell>
          <cell r="AC509">
            <v>32600000</v>
          </cell>
          <cell r="AD509">
            <v>0.33333333333333331</v>
          </cell>
          <cell r="AE509">
            <v>10866666</v>
          </cell>
          <cell r="AF509">
            <v>41153</v>
          </cell>
          <cell r="AG509">
            <v>41517</v>
          </cell>
          <cell r="AH509" t="str">
            <v/>
          </cell>
          <cell r="AI509">
            <v>222600000</v>
          </cell>
          <cell r="AJ509">
            <v>32600000</v>
          </cell>
          <cell r="AK509">
            <v>0.33333333333333331</v>
          </cell>
          <cell r="AL509">
            <v>10865000</v>
          </cell>
          <cell r="AM509">
            <v>41160</v>
          </cell>
          <cell r="AN509">
            <v>41146</v>
          </cell>
          <cell r="AO509">
            <v>41162</v>
          </cell>
          <cell r="AP509" t="str">
            <v>要</v>
          </cell>
          <cell r="AQ509" t="str">
            <v>【補助対象設備への抵当権の設定】方法等を2012/9/7にお知らせ（高本）</v>
          </cell>
          <cell r="AR509" t="str">
            <v>高本</v>
          </cell>
          <cell r="AS509" t="str">
            <v>秋葉</v>
          </cell>
          <cell r="AT509">
            <v>41200</v>
          </cell>
          <cell r="AU509">
            <v>41164</v>
          </cell>
          <cell r="AV509">
            <v>41204</v>
          </cell>
          <cell r="AW509" t="str">
            <v/>
          </cell>
          <cell r="AX509" t="str">
            <v/>
          </cell>
          <cell r="AY509" t="str">
            <v>石川県</v>
          </cell>
          <cell r="AZ509" t="str">
            <v>小松市</v>
          </cell>
          <cell r="BA509" t="str">
            <v>月津町ツ5番地</v>
          </cell>
          <cell r="BC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石川県小松市月津町ツ5番地</v>
          </cell>
          <cell r="ET509" t="str">
            <v/>
          </cell>
          <cell r="EU509" t="str">
            <v/>
          </cell>
          <cell r="EV509" t="str">
            <v/>
          </cell>
          <cell r="EW509" t="str">
            <v/>
          </cell>
          <cell r="EX509" t="str">
            <v/>
          </cell>
          <cell r="EY509" t="str">
            <v>石川県小松市月津町ツ5番地</v>
          </cell>
          <cell r="EZ509" t="str">
            <v>なし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2.ライフイノベーション</v>
          </cell>
          <cell r="I510" t="str">
            <v>医薬品・医療機器</v>
          </cell>
          <cell r="J510" t="str">
            <v>大企業</v>
          </cell>
          <cell r="K510" t="str">
            <v>米山</v>
          </cell>
          <cell r="L510" t="str">
            <v>中間</v>
          </cell>
          <cell r="M510" t="str">
            <v>バイオ課</v>
          </cell>
          <cell r="N510" t="str">
            <v>関東</v>
          </cell>
          <cell r="O510" t="str">
            <v>第一三共株式会社</v>
          </cell>
          <cell r="P510" t="str">
            <v>製薬技術本部　ＣＭＣ企画部</v>
          </cell>
          <cell r="Q510" t="str">
            <v>技術企画グループ長</v>
          </cell>
          <cell r="R510" t="str">
            <v>谷内　清人</v>
          </cell>
          <cell r="S510" t="str">
            <v>0463-31-6953</v>
          </cell>
          <cell r="T510" t="str">
            <v>yachi.kiyoto.hs@daiichisankyo.co.jp</v>
          </cell>
          <cell r="U510">
            <v>2540014</v>
          </cell>
          <cell r="V510" t="str">
            <v>神奈川県平塚市四之宮1-12-1</v>
          </cell>
          <cell r="W510" t="str">
            <v>代表取締役社長兼CEO</v>
          </cell>
          <cell r="X510" t="str">
            <v>中山　讓治</v>
          </cell>
          <cell r="Y510">
            <v>41122</v>
          </cell>
          <cell r="Z510">
            <v>42094</v>
          </cell>
          <cell r="AA510" t="str">
            <v>○</v>
          </cell>
          <cell r="AC510">
            <v>2934000000</v>
          </cell>
          <cell r="AD510">
            <v>0.16666666666666666</v>
          </cell>
          <cell r="AE510">
            <v>489000000</v>
          </cell>
          <cell r="AF510" t="str">
            <v/>
          </cell>
          <cell r="AG510" t="str">
            <v/>
          </cell>
          <cell r="AH510" t="str">
            <v/>
          </cell>
          <cell r="AI510" t="str">
            <v/>
          </cell>
          <cell r="AJ510" t="str">
            <v/>
          </cell>
          <cell r="AK510">
            <v>0.16666666666666666</v>
          </cell>
          <cell r="AL510" t="str">
            <v/>
          </cell>
          <cell r="AM510" t="str">
            <v/>
          </cell>
          <cell r="AN510">
            <v>41179</v>
          </cell>
          <cell r="AO510" t="str">
            <v/>
          </cell>
          <cell r="AP510" t="str">
            <v>要</v>
          </cell>
          <cell r="AQ510" t="str">
            <v/>
          </cell>
          <cell r="AR510" t="str">
            <v/>
          </cell>
          <cell r="AS510" t="str">
            <v/>
          </cell>
          <cell r="AT510" t="str">
            <v/>
          </cell>
          <cell r="AU510" t="str">
            <v/>
          </cell>
          <cell r="AV510" t="str">
            <v/>
          </cell>
          <cell r="AW510" t="str">
            <v/>
          </cell>
          <cell r="AX510" t="str">
            <v/>
          </cell>
          <cell r="AY510" t="str">
            <v>群馬県</v>
          </cell>
          <cell r="AZ510" t="str">
            <v>邑楽郡千代田町</v>
          </cell>
          <cell r="BA510" t="str">
            <v>大字赤岩字くらかけ2716-1</v>
          </cell>
          <cell r="BC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cell r="DX510" t="str">
            <v/>
          </cell>
          <cell r="DY510" t="str">
            <v/>
          </cell>
          <cell r="DZ510" t="str">
            <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群馬県邑楽郡千代田町大字赤岩字くらかけ2716-1</v>
          </cell>
          <cell r="ET510" t="str">
            <v/>
          </cell>
          <cell r="EU510" t="str">
            <v/>
          </cell>
          <cell r="EV510" t="str">
            <v/>
          </cell>
          <cell r="EW510" t="str">
            <v/>
          </cell>
          <cell r="EX510" t="str">
            <v/>
          </cell>
          <cell r="EY510" t="str">
            <v>群馬県邑楽郡千代田町大字赤岩字くらかけ2716-1</v>
          </cell>
          <cell r="EZ510" t="str">
            <v>なし</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1.グリーンイノベーション・エネルギー産業</v>
          </cell>
          <cell r="I511" t="str">
            <v>省エネルギー型情報機器又は関連部品</v>
          </cell>
          <cell r="J511" t="str">
            <v>大企業</v>
          </cell>
          <cell r="K511" t="str">
            <v>米山</v>
          </cell>
          <cell r="L511" t="str">
            <v>高本</v>
          </cell>
          <cell r="M511" t="str">
            <v>情通課</v>
          </cell>
          <cell r="N511" t="str">
            <v>関東</v>
          </cell>
          <cell r="O511" t="str">
            <v>株式会社ジャパンディスプレイ</v>
          </cell>
          <cell r="P511" t="str">
            <v>経営企画部</v>
          </cell>
          <cell r="Q511" t="str">
            <v/>
          </cell>
          <cell r="R511" t="str">
            <v>沼沢 禎寛</v>
          </cell>
          <cell r="S511" t="str">
            <v>0475-26-3936</v>
          </cell>
          <cell r="T511" t="str">
            <v>sadahiro numazawa.an@j-display.com</v>
          </cell>
          <cell r="U511">
            <v>2970037</v>
          </cell>
          <cell r="V511" t="str">
            <v>千葉県茂原市早野3732番地</v>
          </cell>
          <cell r="W511" t="str">
            <v>代表取締役 社長</v>
          </cell>
          <cell r="X511" t="str">
            <v>大塚 周一</v>
          </cell>
          <cell r="Y511" t="str">
            <v>交付決定日以降</v>
          </cell>
          <cell r="Z511">
            <v>41547</v>
          </cell>
          <cell r="AA511" t="str">
            <v/>
          </cell>
          <cell r="AC511">
            <v>33315000000</v>
          </cell>
          <cell r="AD511">
            <v>0.25</v>
          </cell>
          <cell r="AE511">
            <v>8328750000</v>
          </cell>
          <cell r="AF511" t="str">
            <v>平成24年8月</v>
          </cell>
          <cell r="AG511">
            <v>41729</v>
          </cell>
          <cell r="AH511" t="str">
            <v/>
          </cell>
          <cell r="AI511">
            <v>58332000000</v>
          </cell>
          <cell r="AJ511">
            <v>33315000000</v>
          </cell>
          <cell r="AK511">
            <v>0.25</v>
          </cell>
          <cell r="AL511">
            <v>8328750000</v>
          </cell>
          <cell r="AM511" t="str">
            <v/>
          </cell>
          <cell r="AN511">
            <v>41127</v>
          </cell>
          <cell r="AO511" t="str">
            <v/>
          </cell>
          <cell r="AP511" t="str">
            <v>不要</v>
          </cell>
          <cell r="AQ511" t="str">
            <v>・平成23年度のみ決算実績あり。赤字のため収益納付必要なしと判断。</v>
          </cell>
          <cell r="AR511" t="str">
            <v>米山</v>
          </cell>
          <cell r="AS511" t="str">
            <v>高本</v>
          </cell>
          <cell r="AT511">
            <v>41138</v>
          </cell>
          <cell r="AU511">
            <v>41131</v>
          </cell>
          <cell r="AV511">
            <v>41145</v>
          </cell>
          <cell r="AW511" t="str">
            <v/>
          </cell>
          <cell r="AX511" t="str">
            <v/>
          </cell>
          <cell r="AY511" t="str">
            <v>千葉県</v>
          </cell>
          <cell r="AZ511" t="str">
            <v>茂原市</v>
          </cell>
          <cell r="BA511" t="str">
            <v>早野3732番地</v>
          </cell>
          <cell r="BC511" t="str">
            <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千葉県茂原市早野3732番地</v>
          </cell>
          <cell r="ET511" t="str">
            <v/>
          </cell>
          <cell r="EU511" t="str">
            <v/>
          </cell>
          <cell r="EV511" t="str">
            <v/>
          </cell>
          <cell r="EW511" t="str">
            <v/>
          </cell>
          <cell r="EX511" t="str">
            <v/>
          </cell>
          <cell r="EY511" t="str">
            <v>千葉県茂原市早野3732番地</v>
          </cell>
          <cell r="EZ511" t="str">
            <v>なし</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2.ライフイノベーション</v>
          </cell>
          <cell r="I512" t="str">
            <v>医薬品・医療機器</v>
          </cell>
          <cell r="J512" t="str">
            <v>中小企業</v>
          </cell>
          <cell r="K512" t="str">
            <v>米山</v>
          </cell>
          <cell r="L512" t="str">
            <v>中間</v>
          </cell>
          <cell r="M512" t="str">
            <v>バイオ課</v>
          </cell>
          <cell r="N512" t="str">
            <v>中部</v>
          </cell>
          <cell r="O512" t="str">
            <v>万協製薬株式会社</v>
          </cell>
          <cell r="P512" t="str">
            <v>品質管理部　品質保証課</v>
          </cell>
          <cell r="Q512" t="str">
            <v>サブリーダー</v>
          </cell>
          <cell r="R512" t="str">
            <v>木村　真吾</v>
          </cell>
          <cell r="S512" t="str">
            <v>0598-39-8501</v>
          </cell>
          <cell r="T512" t="str">
            <v>kimura@bankyo.com</v>
          </cell>
          <cell r="U512">
            <v>5192174</v>
          </cell>
          <cell r="V512" t="str">
            <v>三重県多気郡多気町五桂1169-142</v>
          </cell>
          <cell r="W512" t="str">
            <v>代表者取締役社長</v>
          </cell>
          <cell r="X512" t="str">
            <v>松浦信男</v>
          </cell>
          <cell r="Y512" t="str">
            <v>交付決定日以降</v>
          </cell>
          <cell r="Z512">
            <v>41699</v>
          </cell>
          <cell r="AA512" t="str">
            <v/>
          </cell>
          <cell r="AC512">
            <v>592905000</v>
          </cell>
          <cell r="AD512">
            <v>0.33333333333333331</v>
          </cell>
          <cell r="AE512">
            <v>197635000</v>
          </cell>
          <cell r="AF512" t="str">
            <v>交付決定日</v>
          </cell>
          <cell r="AG512">
            <v>41699</v>
          </cell>
          <cell r="AH512" t="str">
            <v/>
          </cell>
          <cell r="AI512">
            <v>842905000</v>
          </cell>
          <cell r="AJ512">
            <v>592905000</v>
          </cell>
          <cell r="AK512">
            <v>0.33333333333333331</v>
          </cell>
          <cell r="AL512">
            <v>197635000</v>
          </cell>
          <cell r="AM512">
            <v>41172</v>
          </cell>
          <cell r="AN512">
            <v>41183</v>
          </cell>
          <cell r="AO512" t="str">
            <v/>
          </cell>
          <cell r="AP512" t="str">
            <v>不要</v>
          </cell>
          <cell r="AQ512" t="str">
            <v/>
          </cell>
          <cell r="AR512" t="str">
            <v/>
          </cell>
          <cell r="AS512" t="str">
            <v>中間</v>
          </cell>
          <cell r="AT512">
            <v>41207</v>
          </cell>
          <cell r="AU512">
            <v>41208</v>
          </cell>
          <cell r="AV512" t="str">
            <v/>
          </cell>
          <cell r="AW512" t="str">
            <v/>
          </cell>
          <cell r="AX512" t="str">
            <v/>
          </cell>
          <cell r="AY512" t="str">
            <v>三重県</v>
          </cell>
          <cell r="AZ512" t="str">
            <v>多気郡多気町</v>
          </cell>
          <cell r="BA512" t="str">
            <v>五桂1169-142</v>
          </cell>
          <cell r="BC512" t="str">
            <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t="str">
            <v/>
          </cell>
          <cell r="DW512" t="str">
            <v/>
          </cell>
          <cell r="DX512" t="str">
            <v/>
          </cell>
          <cell r="DY512" t="str">
            <v/>
          </cell>
          <cell r="DZ512" t="str">
            <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三重県多気郡多気町五桂1169-142</v>
          </cell>
          <cell r="ET512" t="str">
            <v/>
          </cell>
          <cell r="EU512" t="str">
            <v/>
          </cell>
          <cell r="EV512" t="str">
            <v/>
          </cell>
          <cell r="EW512" t="str">
            <v/>
          </cell>
          <cell r="EX512" t="str">
            <v/>
          </cell>
          <cell r="EY512" t="str">
            <v>三重県多気郡多気町五桂1169-142</v>
          </cell>
          <cell r="EZ512" t="str">
            <v>なし</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2.ライフイノベーション</v>
          </cell>
          <cell r="I513" t="str">
            <v>医薬品・医療機器</v>
          </cell>
          <cell r="J513" t="str">
            <v>中小企業</v>
          </cell>
          <cell r="K513" t="str">
            <v>米山</v>
          </cell>
          <cell r="L513" t="str">
            <v>中間</v>
          </cell>
          <cell r="M513" t="str">
            <v>医福室</v>
          </cell>
          <cell r="N513" t="str">
            <v>中部</v>
          </cell>
          <cell r="O513" t="str">
            <v>ツキオカフィルム製薬株式会社</v>
          </cell>
          <cell r="P513" t="str">
            <v/>
          </cell>
          <cell r="Q513" t="str">
            <v>総務部長</v>
          </cell>
          <cell r="R513" t="str">
            <v>瀬川　豊</v>
          </cell>
          <cell r="S513" t="str">
            <v>058-370-2911</v>
          </cell>
          <cell r="T513" t="str">
            <v>ysegawa@moonhill.jp</v>
          </cell>
          <cell r="U513">
            <v>5090109</v>
          </cell>
          <cell r="V513" t="str">
            <v>岐阜県各務原市テクノプラザ2丁目11番地</v>
          </cell>
          <cell r="W513" t="str">
            <v>代表取締役社長</v>
          </cell>
          <cell r="X513" t="str">
            <v>月岡　忠夫</v>
          </cell>
          <cell r="Y513" t="str">
            <v>交付決定日以降</v>
          </cell>
          <cell r="Z513">
            <v>41729</v>
          </cell>
          <cell r="AA513" t="str">
            <v/>
          </cell>
          <cell r="AC513">
            <v>251500000</v>
          </cell>
          <cell r="AD513">
            <v>0.33333333333333331</v>
          </cell>
          <cell r="AE513">
            <v>83833333</v>
          </cell>
          <cell r="AF513">
            <v>41214</v>
          </cell>
          <cell r="AG513">
            <v>41608</v>
          </cell>
          <cell r="AH513" t="str">
            <v/>
          </cell>
          <cell r="AI513">
            <v>243560000</v>
          </cell>
          <cell r="AJ513">
            <v>243560000</v>
          </cell>
          <cell r="AK513">
            <v>0.33333333333333331</v>
          </cell>
          <cell r="AL513">
            <v>81186666</v>
          </cell>
          <cell r="AM513">
            <v>41179</v>
          </cell>
          <cell r="AN513">
            <v>41183</v>
          </cell>
          <cell r="AO513" t="str">
            <v/>
          </cell>
          <cell r="AP513" t="str">
            <v>不要</v>
          </cell>
          <cell r="AQ513" t="str">
            <v>応募時からの減額については、機種変更及び仕様変更によるもの。（METI確認依頼を以てMETIご報告）
※被災地への波及効果精査中。（きちんと記載されているものの意味が通りにくい部分があるため）</v>
          </cell>
          <cell r="AR513" t="str">
            <v/>
          </cell>
          <cell r="AS513" t="str">
            <v>中間</v>
          </cell>
          <cell r="AT513">
            <v>41207</v>
          </cell>
          <cell r="AU513">
            <v>41208</v>
          </cell>
          <cell r="AV513" t="str">
            <v/>
          </cell>
          <cell r="AW513" t="str">
            <v/>
          </cell>
          <cell r="AX513" t="str">
            <v/>
          </cell>
          <cell r="AY513" t="str">
            <v>岐阜県</v>
          </cell>
          <cell r="AZ513" t="str">
            <v>各務原市</v>
          </cell>
          <cell r="BA513" t="str">
            <v>テクノプラザ2丁目11番地</v>
          </cell>
          <cell r="BC513" t="str">
            <v/>
          </cell>
          <cell r="BQ513" t="str">
            <v/>
          </cell>
          <cell r="BR513" t="str">
            <v/>
          </cell>
          <cell r="BS513" t="str">
            <v/>
          </cell>
          <cell r="BT513" t="str">
            <v/>
          </cell>
          <cell r="BU513" t="str">
            <v/>
          </cell>
          <cell r="BV513" t="str">
            <v/>
          </cell>
          <cell r="BW513" t="str">
            <v/>
          </cell>
          <cell r="BX513" t="str">
            <v/>
          </cell>
          <cell r="BY513" t="str">
            <v/>
          </cell>
          <cell r="BZ513" t="str">
            <v/>
          </cell>
          <cell r="CA513" t="str">
            <v/>
          </cell>
          <cell r="CB513" t="str">
            <v/>
          </cell>
          <cell r="CC513" t="str">
            <v/>
          </cell>
          <cell r="CD513" t="str">
            <v/>
          </cell>
          <cell r="CE513" t="str">
            <v/>
          </cell>
          <cell r="CF513" t="str">
            <v/>
          </cell>
          <cell r="CG513" t="str">
            <v/>
          </cell>
          <cell r="CH513" t="str">
            <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岐阜県各務原市テクノプラザ2丁目11番地</v>
          </cell>
          <cell r="ET513" t="str">
            <v/>
          </cell>
          <cell r="EU513" t="str">
            <v/>
          </cell>
          <cell r="EV513" t="str">
            <v/>
          </cell>
          <cell r="EW513" t="str">
            <v/>
          </cell>
          <cell r="EX513" t="str">
            <v/>
          </cell>
          <cell r="EY513" t="str">
            <v>岐阜県各務原市テクノプラザ2丁目11番地</v>
          </cell>
          <cell r="EZ513" t="str">
            <v>なし</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2.ライフイノベーション</v>
          </cell>
          <cell r="I514" t="str">
            <v>医薬品・医療機器</v>
          </cell>
          <cell r="J514" t="str">
            <v>中小企業</v>
          </cell>
          <cell r="K514" t="str">
            <v>米山</v>
          </cell>
          <cell r="L514" t="str">
            <v>中間</v>
          </cell>
          <cell r="M514" t="str">
            <v>医福室</v>
          </cell>
          <cell r="N514" t="str">
            <v>中部</v>
          </cell>
          <cell r="O514" t="str">
            <v>しんきん総合リース株式会社</v>
          </cell>
          <cell r="P514" t="str">
            <v>業務部</v>
          </cell>
          <cell r="Q514" t="str">
            <v>次長</v>
          </cell>
          <cell r="R514" t="str">
            <v>向川　透</v>
          </cell>
          <cell r="S514" t="str">
            <v>058-266-4621</v>
          </cell>
          <cell r="T514" t="str">
            <v>mukogawa.tooru@shinkin-lease.com</v>
          </cell>
          <cell r="U514" t="str">
            <v/>
          </cell>
          <cell r="V514" t="str">
            <v/>
          </cell>
          <cell r="W514" t="str">
            <v>代表取締役社長</v>
          </cell>
          <cell r="X514" t="str">
            <v>味岡　浩二</v>
          </cell>
          <cell r="Y514" t="str">
            <v>交付決定日以降</v>
          </cell>
          <cell r="Z514">
            <v>41729</v>
          </cell>
          <cell r="AA514" t="str">
            <v/>
          </cell>
          <cell r="AC514">
            <v>251500000</v>
          </cell>
          <cell r="AD514">
            <v>0.33333333333333331</v>
          </cell>
          <cell r="AE514">
            <v>83833333</v>
          </cell>
          <cell r="AF514">
            <v>41214</v>
          </cell>
          <cell r="AG514">
            <v>41608</v>
          </cell>
          <cell r="AH514" t="str">
            <v/>
          </cell>
          <cell r="AI514">
            <v>243560000</v>
          </cell>
          <cell r="AJ514">
            <v>243560000</v>
          </cell>
          <cell r="AK514">
            <v>0.33333333333333331</v>
          </cell>
          <cell r="AL514">
            <v>81186666</v>
          </cell>
          <cell r="AM514">
            <v>41179</v>
          </cell>
          <cell r="AN514">
            <v>41183</v>
          </cell>
          <cell r="AO514" t="str">
            <v/>
          </cell>
          <cell r="AP514" t="str">
            <v>不要</v>
          </cell>
          <cell r="AQ514" t="str">
            <v>応募時からの減額については、機種変更及び仕様変更によるもの。（METI確認依頼を以てMETIご報告）
※被災地への波及効果精査中。（きちんと記載されているものの意味が通りにくい部分があるため）</v>
          </cell>
          <cell r="AR514" t="str">
            <v/>
          </cell>
          <cell r="AS514" t="str">
            <v>中間</v>
          </cell>
          <cell r="AT514">
            <v>41207</v>
          </cell>
          <cell r="AU514">
            <v>41208</v>
          </cell>
          <cell r="AV514" t="str">
            <v/>
          </cell>
          <cell r="AW514" t="str">
            <v/>
          </cell>
          <cell r="AX514" t="str">
            <v/>
          </cell>
          <cell r="AY514" t="str">
            <v>岐阜県</v>
          </cell>
          <cell r="AZ514" t="str">
            <v>各務原市</v>
          </cell>
          <cell r="BA514" t="str">
            <v>テクノプラザ2丁目11番地</v>
          </cell>
          <cell r="BC514" t="str">
            <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t="str">
            <v/>
          </cell>
          <cell r="DW514" t="str">
            <v/>
          </cell>
          <cell r="DX514" t="str">
            <v/>
          </cell>
          <cell r="DY514" t="str">
            <v/>
          </cell>
          <cell r="DZ514" t="str">
            <v/>
          </cell>
          <cell r="EA514" t="str">
            <v/>
          </cell>
          <cell r="EB514" t="str">
            <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岐阜県各務原市テクノプラザ2丁目11番地</v>
          </cell>
          <cell r="ET514" t="str">
            <v/>
          </cell>
          <cell r="EU514" t="str">
            <v/>
          </cell>
          <cell r="EV514" t="str">
            <v/>
          </cell>
          <cell r="EW514" t="str">
            <v/>
          </cell>
          <cell r="EX514" t="str">
            <v/>
          </cell>
          <cell r="EY514" t="str">
            <v>岐阜県各務原市テクノプラザ2丁目11番地</v>
          </cell>
          <cell r="EZ514" t="str">
            <v>なし</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1.グリーンイノベーション・エネルギー産業</v>
          </cell>
          <cell r="I515" t="str">
            <v>パワーデバイス</v>
          </cell>
          <cell r="J515" t="str">
            <v>中小企業</v>
          </cell>
          <cell r="K515" t="str">
            <v>米山</v>
          </cell>
          <cell r="L515" t="str">
            <v>高本</v>
          </cell>
          <cell r="M515" t="str">
            <v>非鉄課</v>
          </cell>
          <cell r="N515" t="str">
            <v>関東</v>
          </cell>
          <cell r="O515" t="str">
            <v>株式会社エルグ</v>
          </cell>
          <cell r="P515" t="str">
            <v>経営管理室</v>
          </cell>
          <cell r="Q515" t="str">
            <v>リーダー</v>
          </cell>
          <cell r="R515" t="str">
            <v>横塚　由美子</v>
          </cell>
          <cell r="S515" t="str">
            <v>0274-62-2421</v>
          </cell>
          <cell r="T515" t="str">
            <v>yokozuka@k-erg.co.jp</v>
          </cell>
          <cell r="U515">
            <v>3702451</v>
          </cell>
          <cell r="V515" t="str">
            <v>群馬県富岡市宇田250番地6</v>
          </cell>
          <cell r="W515" t="str">
            <v>代表取締役</v>
          </cell>
          <cell r="X515" t="str">
            <v>桐原　正明</v>
          </cell>
          <cell r="Y515">
            <v>41122</v>
          </cell>
          <cell r="Z515">
            <v>41517</v>
          </cell>
          <cell r="AA515" t="str">
            <v/>
          </cell>
          <cell r="AC515">
            <v>237291350</v>
          </cell>
          <cell r="AD515">
            <v>0.4</v>
          </cell>
          <cell r="AE515">
            <v>94916540</v>
          </cell>
          <cell r="AF515" t="str">
            <v>交付決定日</v>
          </cell>
          <cell r="AG515">
            <v>41511</v>
          </cell>
          <cell r="AH515" t="str">
            <v/>
          </cell>
          <cell r="AI515">
            <v>262291350</v>
          </cell>
          <cell r="AJ515">
            <v>237291350</v>
          </cell>
          <cell r="AK515">
            <v>0.4</v>
          </cell>
          <cell r="AL515">
            <v>94916540</v>
          </cell>
          <cell r="AM515">
            <v>41138</v>
          </cell>
          <cell r="AN515">
            <v>41114</v>
          </cell>
          <cell r="AO515">
            <v>41158</v>
          </cell>
          <cell r="AP515" t="str">
            <v>要</v>
          </cell>
          <cell r="AQ515" t="str">
            <v>・平成24年4月期決算実績の有無について確認中
【補助対象設備への抵当権の設定】方法等を2012/9/7にお知らせ（高本）</v>
          </cell>
          <cell r="AR515" t="str">
            <v>米山</v>
          </cell>
          <cell r="AS515" t="str">
            <v>高本</v>
          </cell>
          <cell r="AT515">
            <v>41170</v>
          </cell>
          <cell r="AU515">
            <v>41172</v>
          </cell>
          <cell r="AV515">
            <v>41173</v>
          </cell>
          <cell r="AW515" t="str">
            <v/>
          </cell>
          <cell r="AX515" t="str">
            <v/>
          </cell>
          <cell r="AY515" t="str">
            <v>群馬県</v>
          </cell>
          <cell r="AZ515" t="str">
            <v>富岡市</v>
          </cell>
          <cell r="BA515" t="str">
            <v>宇田250番地の6</v>
          </cell>
          <cell r="BC515" t="str">
            <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群馬県富岡市宇田250番地の6</v>
          </cell>
          <cell r="ET515" t="str">
            <v/>
          </cell>
          <cell r="EU515" t="str">
            <v/>
          </cell>
          <cell r="EV515" t="str">
            <v/>
          </cell>
          <cell r="EW515" t="str">
            <v/>
          </cell>
          <cell r="EX515" t="str">
            <v/>
          </cell>
          <cell r="EY515" t="str">
            <v>群馬県富岡市宇田250番地の6</v>
          </cell>
          <cell r="EZ515" t="str">
            <v>なし</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1.グリーンイノベーション・エネルギー産業</v>
          </cell>
          <cell r="I516" t="str">
            <v>エコカー又はその部品</v>
          </cell>
          <cell r="J516" t="str">
            <v>中小企業</v>
          </cell>
          <cell r="K516" t="str">
            <v>高本</v>
          </cell>
          <cell r="L516" t="str">
            <v>米山</v>
          </cell>
          <cell r="M516" t="str">
            <v>自動車課</v>
          </cell>
          <cell r="N516" t="str">
            <v>中国</v>
          </cell>
          <cell r="O516" t="str">
            <v>シグマ株式会社</v>
          </cell>
          <cell r="P516" t="str">
            <v>経営企画部</v>
          </cell>
          <cell r="Q516" t="str">
            <v>取締役部長</v>
          </cell>
          <cell r="R516" t="str">
            <v>上中　一則</v>
          </cell>
          <cell r="S516" t="str">
            <v>0823-28-0121</v>
          </cell>
          <cell r="T516" t="str">
            <v>joe@sigma-k.co.jp</v>
          </cell>
          <cell r="U516">
            <v>7370012</v>
          </cell>
          <cell r="V516" t="str">
            <v>広島県呉市警固屋9丁目2-28</v>
          </cell>
          <cell r="W516" t="str">
            <v>代表取締役</v>
          </cell>
          <cell r="X516" t="str">
            <v>下中　利孝</v>
          </cell>
          <cell r="Y516">
            <v>41091</v>
          </cell>
          <cell r="Z516">
            <v>41729</v>
          </cell>
          <cell r="AA516" t="str">
            <v/>
          </cell>
          <cell r="AC516">
            <v>51499500</v>
          </cell>
          <cell r="AD516">
            <v>0.33333333333333331</v>
          </cell>
          <cell r="AE516">
            <v>17166500</v>
          </cell>
          <cell r="AF516">
            <v>41172</v>
          </cell>
          <cell r="AG516">
            <v>41729</v>
          </cell>
          <cell r="AH516" t="str">
            <v/>
          </cell>
          <cell r="AI516">
            <v>54036000</v>
          </cell>
          <cell r="AJ516">
            <v>51499500</v>
          </cell>
          <cell r="AK516">
            <v>0.33333333333333331</v>
          </cell>
          <cell r="AL516">
            <v>17166500</v>
          </cell>
          <cell r="AM516">
            <v>41155</v>
          </cell>
          <cell r="AN516">
            <v>41155</v>
          </cell>
          <cell r="AO516">
            <v>41177</v>
          </cell>
          <cell r="AP516" t="str">
            <v>要</v>
          </cell>
          <cell r="AQ516" t="str">
            <v/>
          </cell>
          <cell r="AR516" t="str">
            <v>高本</v>
          </cell>
          <cell r="AS516" t="str">
            <v>米山</v>
          </cell>
          <cell r="AT516">
            <v>41184</v>
          </cell>
          <cell r="AU516">
            <v>41180</v>
          </cell>
          <cell r="AV516">
            <v>41194</v>
          </cell>
          <cell r="AW516" t="str">
            <v/>
          </cell>
          <cell r="AX516" t="str">
            <v/>
          </cell>
          <cell r="AY516" t="str">
            <v>広島県</v>
          </cell>
          <cell r="AZ516" t="str">
            <v>呉市</v>
          </cell>
          <cell r="BA516" t="str">
            <v>警固屋9丁目2-28</v>
          </cell>
          <cell r="BB516" t="str">
            <v>東広島市</v>
          </cell>
          <cell r="BC516" t="str">
            <v>黒瀬町津江3 6 7 － 7 2</v>
          </cell>
          <cell r="BD516" t="str">
            <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広島県呉市警固屋9丁目2-28</v>
          </cell>
          <cell r="ET516" t="str">
            <v>東広島市黒瀬町津江3 6 7 － 7 2</v>
          </cell>
          <cell r="EU516" t="str">
            <v/>
          </cell>
          <cell r="EV516" t="str">
            <v/>
          </cell>
          <cell r="EW516" t="str">
            <v/>
          </cell>
          <cell r="EX516" t="str">
            <v/>
          </cell>
          <cell r="EY516" t="str">
            <v>広島県呉市警固屋9丁目2-28
東広島市黒瀬町津江3 6 7 － 7 2</v>
          </cell>
          <cell r="EZ516" t="str">
            <v>なし</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1.グリーンイノベーション・エネルギー産業</v>
          </cell>
          <cell r="I517" t="str">
            <v>エコカー又はその部品</v>
          </cell>
          <cell r="J517" t="str">
            <v>大企業</v>
          </cell>
          <cell r="K517" t="str">
            <v>高本</v>
          </cell>
          <cell r="L517" t="str">
            <v>米山</v>
          </cell>
          <cell r="M517" t="str">
            <v>自動車課</v>
          </cell>
          <cell r="N517" t="str">
            <v>関東</v>
          </cell>
          <cell r="O517" t="str">
            <v>三菱ふそうトラック・バス株式会社</v>
          </cell>
          <cell r="P517" t="str">
            <v>生産本部　キャブ・車両生産技術部</v>
          </cell>
          <cell r="Q517" t="str">
            <v>シニアマネージャー</v>
          </cell>
          <cell r="R517" t="str">
            <v>小川　拓也</v>
          </cell>
          <cell r="S517" t="str">
            <v>044-331-2579</v>
          </cell>
          <cell r="T517" t="str">
            <v>takuya.ogawa@daimler.com</v>
          </cell>
          <cell r="U517">
            <v>2118522</v>
          </cell>
          <cell r="V517" t="str">
            <v>神奈川県川崎市中原区大倉町10</v>
          </cell>
          <cell r="W517" t="str">
            <v>代表取締役社長</v>
          </cell>
          <cell r="X517" t="str">
            <v>アルバート・キルヒマン</v>
          </cell>
          <cell r="Y517">
            <v>41122</v>
          </cell>
          <cell r="Z517">
            <v>42094</v>
          </cell>
          <cell r="AA517" t="str">
            <v>○</v>
          </cell>
          <cell r="AC517">
            <v>5970000000</v>
          </cell>
          <cell r="AD517">
            <v>0.16666666666666666</v>
          </cell>
          <cell r="AE517">
            <v>995000000</v>
          </cell>
          <cell r="AF517">
            <v>41183</v>
          </cell>
          <cell r="AG517">
            <v>42094</v>
          </cell>
          <cell r="AH517" t="str">
            <v>○</v>
          </cell>
          <cell r="AI517">
            <v>5970000000</v>
          </cell>
          <cell r="AJ517">
            <v>5970000000</v>
          </cell>
          <cell r="AK517">
            <v>0.16666666666666666</v>
          </cell>
          <cell r="AL517">
            <v>995000000</v>
          </cell>
          <cell r="AM517">
            <v>41163</v>
          </cell>
          <cell r="AN517">
            <v>41124</v>
          </cell>
          <cell r="AO517">
            <v>41165</v>
          </cell>
          <cell r="AP517" t="str">
            <v>不要</v>
          </cell>
          <cell r="AQ517" t="str">
            <v>・担当者変更連絡。
・期間延長申請受理→METI確認済み</v>
          </cell>
          <cell r="AR517" t="str">
            <v>高本</v>
          </cell>
          <cell r="AS517" t="str">
            <v>米山</v>
          </cell>
          <cell r="AT517">
            <v>41170</v>
          </cell>
          <cell r="AU517">
            <v>41170</v>
          </cell>
          <cell r="AV517">
            <v>41176</v>
          </cell>
          <cell r="AW517" t="str">
            <v/>
          </cell>
          <cell r="AX517" t="str">
            <v/>
          </cell>
          <cell r="AY517" t="str">
            <v>神奈川県</v>
          </cell>
          <cell r="AZ517" t="str">
            <v>川崎市</v>
          </cell>
          <cell r="BA517" t="str">
            <v>中原区大倉町10 番地</v>
          </cell>
          <cell r="BB517" t="str">
            <v>神奈川県</v>
          </cell>
          <cell r="BC517" t="str">
            <v>愛甲郡愛川町</v>
          </cell>
          <cell r="BD517" t="str">
            <v>中津字桜台4001番地</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神奈川県川崎市中原区大倉町10 番地</v>
          </cell>
          <cell r="ET517" t="str">
            <v>神奈川県愛甲郡愛川町中津字桜台4001番地</v>
          </cell>
          <cell r="EU517" t="str">
            <v/>
          </cell>
          <cell r="EV517" t="str">
            <v/>
          </cell>
          <cell r="EW517" t="str">
            <v/>
          </cell>
          <cell r="EX517" t="str">
            <v/>
          </cell>
          <cell r="EY517" t="str">
            <v>神奈川県川崎市中原区大倉町10 番地
神奈川県愛甲郡愛川町中津字桜台4001番地</v>
          </cell>
          <cell r="EZ517" t="str">
            <v>なし</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1.グリーンイノベーション・エネルギー産業</v>
          </cell>
          <cell r="I518" t="str">
            <v>省エネ素材</v>
          </cell>
          <cell r="J518" t="str">
            <v>中小企業</v>
          </cell>
          <cell r="K518" t="str">
            <v>米山</v>
          </cell>
          <cell r="L518" t="str">
            <v>中間</v>
          </cell>
          <cell r="M518" t="str">
            <v>非鉄課</v>
          </cell>
          <cell r="N518" t="str">
            <v>関東</v>
          </cell>
          <cell r="O518" t="str">
            <v>株式会社宏機製作所</v>
          </cell>
          <cell r="P518" t="str">
            <v/>
          </cell>
          <cell r="Q518" t="str">
            <v>取締役営業技術部長　</v>
          </cell>
          <cell r="R518" t="str">
            <v>大賀祐一</v>
          </cell>
          <cell r="S518" t="str">
            <v xml:space="preserve"> 0297-48-7251</v>
          </cell>
          <cell r="T518" t="str">
            <v>yuichi_ohga@koki.ecnet.jp</v>
          </cell>
          <cell r="U518">
            <v>3020110</v>
          </cell>
          <cell r="V518" t="str">
            <v>茨城県守谷市百合ヶ丘1丁目2411-2</v>
          </cell>
          <cell r="W518" t="str">
            <v>代表取締役社長</v>
          </cell>
          <cell r="X518" t="str">
            <v>大賀　奉昭</v>
          </cell>
          <cell r="Y518">
            <v>41122</v>
          </cell>
          <cell r="Z518">
            <v>41729</v>
          </cell>
          <cell r="AA518" t="str">
            <v/>
          </cell>
          <cell r="AC518">
            <v>175000000</v>
          </cell>
          <cell r="AD518">
            <v>0.33333333333333331</v>
          </cell>
          <cell r="AE518">
            <v>58333333</v>
          </cell>
          <cell r="AF518">
            <v>41183</v>
          </cell>
          <cell r="AG518">
            <v>41729</v>
          </cell>
          <cell r="AH518" t="str">
            <v/>
          </cell>
          <cell r="AI518">
            <v>240400000</v>
          </cell>
          <cell r="AJ518">
            <v>175000000</v>
          </cell>
          <cell r="AK518">
            <v>0.33333333333333331</v>
          </cell>
          <cell r="AL518">
            <v>58333333</v>
          </cell>
          <cell r="AM518">
            <v>41164</v>
          </cell>
          <cell r="AN518">
            <v>41170</v>
          </cell>
          <cell r="AO518" t="str">
            <v/>
          </cell>
          <cell r="AP518" t="str">
            <v>要</v>
          </cell>
          <cell r="AQ518" t="str">
            <v/>
          </cell>
          <cell r="AR518" t="str">
            <v/>
          </cell>
          <cell r="AS518" t="str">
            <v/>
          </cell>
          <cell r="AT518">
            <v>41207</v>
          </cell>
          <cell r="AU518">
            <v>41204</v>
          </cell>
          <cell r="AV518" t="str">
            <v/>
          </cell>
          <cell r="AW518" t="str">
            <v/>
          </cell>
          <cell r="AX518" t="str">
            <v/>
          </cell>
          <cell r="AY518" t="str">
            <v>茨城県</v>
          </cell>
          <cell r="AZ518" t="str">
            <v>守谷市</v>
          </cell>
          <cell r="BA518" t="str">
            <v>立沢字東萩久保1784-1</v>
          </cell>
          <cell r="BC518" t="str">
            <v/>
          </cell>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
          </cell>
          <cell r="DV518" t="str">
            <v/>
          </cell>
          <cell r="DW518" t="str">
            <v/>
          </cell>
          <cell r="DX518" t="str">
            <v/>
          </cell>
          <cell r="DY518" t="str">
            <v/>
          </cell>
          <cell r="DZ518" t="str">
            <v/>
          </cell>
          <cell r="EA518" t="str">
            <v/>
          </cell>
          <cell r="EB518" t="str">
            <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茨城県守谷市立沢字東萩久保1784-1</v>
          </cell>
          <cell r="ET518" t="str">
            <v/>
          </cell>
          <cell r="EU518" t="str">
            <v/>
          </cell>
          <cell r="EV518" t="str">
            <v/>
          </cell>
          <cell r="EW518" t="str">
            <v/>
          </cell>
          <cell r="EX518" t="str">
            <v/>
          </cell>
          <cell r="EY518" t="str">
            <v>茨城県守谷市立沢字東萩久保1784-1</v>
          </cell>
          <cell r="EZ518" t="str">
            <v>なし</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1.グリーンイノベーション・エネルギー産業</v>
          </cell>
          <cell r="I519" t="str">
            <v>次世代照明又はその材料</v>
          </cell>
          <cell r="J519" t="str">
            <v>中小企業</v>
          </cell>
          <cell r="K519" t="str">
            <v>高本</v>
          </cell>
          <cell r="L519" t="str">
            <v>徳重</v>
          </cell>
          <cell r="M519" t="str">
            <v>情通課</v>
          </cell>
          <cell r="N519" t="str">
            <v>九州</v>
          </cell>
          <cell r="O519" t="str">
            <v>国分電機株式会社</v>
          </cell>
          <cell r="P519" t="str">
            <v/>
          </cell>
          <cell r="Q519" t="str">
            <v>常務取締役総務部長</v>
          </cell>
          <cell r="R519" t="str">
            <v>森山　知己　</v>
          </cell>
          <cell r="S519" t="str">
            <v>0995-47-3311</v>
          </cell>
          <cell r="T519" t="str">
            <v>t-moriyama@kokubudenki.jp</v>
          </cell>
          <cell r="U519">
            <v>8994301</v>
          </cell>
          <cell r="V519" t="str">
            <v>鹿児島県霧島市国分重久4601-1</v>
          </cell>
          <cell r="W519" t="str">
            <v>代表取締役社長</v>
          </cell>
          <cell r="X519" t="str">
            <v>森山　克己</v>
          </cell>
          <cell r="Y519">
            <v>41321</v>
          </cell>
          <cell r="Z519">
            <v>41501</v>
          </cell>
          <cell r="AA519" t="str">
            <v/>
          </cell>
          <cell r="AC519">
            <v>130000000</v>
          </cell>
          <cell r="AD519">
            <v>0.4</v>
          </cell>
          <cell r="AE519">
            <v>52000000</v>
          </cell>
          <cell r="AF519">
            <v>41244</v>
          </cell>
          <cell r="AG519">
            <v>41501</v>
          </cell>
          <cell r="AH519" t="str">
            <v/>
          </cell>
          <cell r="AI519">
            <v>146000000</v>
          </cell>
          <cell r="AJ519">
            <v>130000000</v>
          </cell>
          <cell r="AK519">
            <v>0.4</v>
          </cell>
          <cell r="AL519">
            <v>52000000</v>
          </cell>
          <cell r="AM519">
            <v>41180</v>
          </cell>
          <cell r="AN519">
            <v>41180</v>
          </cell>
          <cell r="AO519">
            <v>41197</v>
          </cell>
          <cell r="AP519" t="str">
            <v>不要</v>
          </cell>
          <cell r="AQ519" t="str">
            <v/>
          </cell>
          <cell r="AR519" t="str">
            <v>高本</v>
          </cell>
          <cell r="AS519" t="str">
            <v>徳重</v>
          </cell>
          <cell r="AT519">
            <v>41207</v>
          </cell>
          <cell r="AU519">
            <v>41200</v>
          </cell>
          <cell r="AV519" t="str">
            <v/>
          </cell>
          <cell r="AW519" t="str">
            <v/>
          </cell>
          <cell r="AX519" t="str">
            <v/>
          </cell>
          <cell r="AY519" t="str">
            <v>鹿児島県</v>
          </cell>
          <cell r="AZ519" t="str">
            <v>霧島市</v>
          </cell>
          <cell r="BA519" t="str">
            <v>国分川原1050番地2国分第2工場</v>
          </cell>
          <cell r="BB519" t="str">
            <v>鹿児島県</v>
          </cell>
          <cell r="BC519" t="str">
            <v>霧島市</v>
          </cell>
          <cell r="BD519" t="str">
            <v>国分川原1049番地2国分川原工場</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鹿児島県霧島市国分川原1050番地2国分第2工場</v>
          </cell>
          <cell r="ET519" t="str">
            <v>鹿児島県霧島市国分川原1049番地2国分川原工場</v>
          </cell>
          <cell r="EU519" t="str">
            <v/>
          </cell>
          <cell r="EV519" t="str">
            <v/>
          </cell>
          <cell r="EW519" t="str">
            <v/>
          </cell>
          <cell r="EX519" t="str">
            <v/>
          </cell>
          <cell r="EY519" t="str">
            <v>鹿児島県霧島市国分川原1050番地2国分第2工場
鹿児島県霧島市国分川原1049番地2国分川原工場</v>
          </cell>
          <cell r="EZ519" t="str">
            <v>なし</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2.ライフイノベーション</v>
          </cell>
          <cell r="I520" t="str">
            <v>医薬品・医療機器</v>
          </cell>
          <cell r="J520" t="str">
            <v>大企業</v>
          </cell>
          <cell r="K520" t="str">
            <v>米山</v>
          </cell>
          <cell r="L520" t="str">
            <v>中間</v>
          </cell>
          <cell r="M520" t="str">
            <v>バイオ課</v>
          </cell>
          <cell r="N520" t="str">
            <v>関東</v>
          </cell>
          <cell r="O520" t="str">
            <v>協和発酵キリン株式会社</v>
          </cell>
          <cell r="P520" t="str">
            <v>生産本部生産企画部開発グループ</v>
          </cell>
          <cell r="Q520" t="str">
            <v>グループリーダー</v>
          </cell>
          <cell r="R520" t="str">
            <v>藏夛　敏之</v>
          </cell>
          <cell r="S520" t="str">
            <v>03-3283-0052
03-3282-1549</v>
          </cell>
          <cell r="T520" t="str">
            <v>toshiyuki.kurata@kyowa-kirin.co.jp</v>
          </cell>
          <cell r="U520">
            <v>1008185</v>
          </cell>
          <cell r="V520" t="str">
            <v>東京都千代田区大手町1-6-1</v>
          </cell>
          <cell r="W520" t="str">
            <v>代表取締役社長</v>
          </cell>
          <cell r="X520" t="str">
            <v>花井　陳雄</v>
          </cell>
          <cell r="Y520">
            <v>41153</v>
          </cell>
          <cell r="Z520">
            <v>41729</v>
          </cell>
          <cell r="AA520" t="str">
            <v/>
          </cell>
          <cell r="AC520">
            <v>6770538000</v>
          </cell>
          <cell r="AD520">
            <v>0.16666666666666666</v>
          </cell>
          <cell r="AE520">
            <v>1128423000</v>
          </cell>
          <cell r="AF520">
            <v>41153</v>
          </cell>
          <cell r="AG520">
            <v>42094</v>
          </cell>
          <cell r="AH520" t="str">
            <v>○</v>
          </cell>
          <cell r="AI520">
            <v>10280000000</v>
          </cell>
          <cell r="AJ520">
            <v>6770538000</v>
          </cell>
          <cell r="AK520">
            <v>0.16666666666666666</v>
          </cell>
          <cell r="AL520">
            <v>1128422985</v>
          </cell>
          <cell r="AM520">
            <v>41124</v>
          </cell>
          <cell r="AN520">
            <v>41127</v>
          </cell>
          <cell r="AO520">
            <v>41148</v>
          </cell>
          <cell r="AP520" t="str">
            <v>要</v>
          </cell>
          <cell r="AQ520" t="str">
            <v>事業完了がH26年3月末を越える旨、METI確認済。</v>
          </cell>
          <cell r="AR520" t="str">
            <v/>
          </cell>
          <cell r="AS520" t="str">
            <v>中間</v>
          </cell>
          <cell r="AT520">
            <v>41155</v>
          </cell>
          <cell r="AU520">
            <v>41152</v>
          </cell>
          <cell r="AV520">
            <v>41159</v>
          </cell>
          <cell r="AW520" t="str">
            <v/>
          </cell>
          <cell r="AX520" t="str">
            <v/>
          </cell>
          <cell r="AY520" t="str">
            <v>群馬県</v>
          </cell>
          <cell r="AZ520" t="str">
            <v>高崎市</v>
          </cell>
          <cell r="BA520" t="str">
            <v>萩原町100番地1</v>
          </cell>
          <cell r="BC520" t="str">
            <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群馬県高崎市萩原町100番地1</v>
          </cell>
          <cell r="ET520" t="str">
            <v/>
          </cell>
          <cell r="EU520" t="str">
            <v/>
          </cell>
          <cell r="EV520" t="str">
            <v/>
          </cell>
          <cell r="EW520" t="str">
            <v/>
          </cell>
          <cell r="EX520" t="str">
            <v/>
          </cell>
          <cell r="EY520" t="str">
            <v>群馬県高崎市萩原町100番地1</v>
          </cell>
          <cell r="EZ520" t="str">
            <v>なし</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1.グリーンイノベーション・エネルギー産業</v>
          </cell>
          <cell r="I521" t="str">
            <v>蓄電池</v>
          </cell>
          <cell r="J521" t="str">
            <v>大企業</v>
          </cell>
          <cell r="K521" t="str">
            <v>米山</v>
          </cell>
          <cell r="L521" t="str">
            <v>中間</v>
          </cell>
          <cell r="M521" t="str">
            <v>自動車課</v>
          </cell>
          <cell r="N521" t="str">
            <v>東北</v>
          </cell>
          <cell r="O521" t="str">
            <v>古河電池株式会社</v>
          </cell>
          <cell r="P521" t="str">
            <v/>
          </cell>
          <cell r="Q521" t="str">
            <v>生産技術統括部長</v>
          </cell>
          <cell r="R521" t="str">
            <v>星野　耕一</v>
          </cell>
          <cell r="S521" t="str">
            <v>0246-43-0090</v>
          </cell>
          <cell r="T521" t="str">
            <v>k-hosino@furukawadenchi.co.jp</v>
          </cell>
          <cell r="U521">
            <v>9728501</v>
          </cell>
          <cell r="V521" t="str">
            <v>福島県いわき市常磐下船尾町杭出作23-6</v>
          </cell>
          <cell r="W521" t="str">
            <v>代表取締役社長</v>
          </cell>
          <cell r="X521" t="str">
            <v>内海　勝彦</v>
          </cell>
          <cell r="Y521">
            <v>41244</v>
          </cell>
          <cell r="Z521">
            <v>42094</v>
          </cell>
          <cell r="AA521" t="str">
            <v>○</v>
          </cell>
          <cell r="AC521">
            <v>945368000</v>
          </cell>
          <cell r="AD521">
            <v>0.25</v>
          </cell>
          <cell r="AE521">
            <v>236342000</v>
          </cell>
          <cell r="AF521" t="str">
            <v/>
          </cell>
          <cell r="AG521" t="str">
            <v/>
          </cell>
          <cell r="AH521" t="str">
            <v/>
          </cell>
          <cell r="AI521" t="str">
            <v/>
          </cell>
          <cell r="AJ521" t="str">
            <v/>
          </cell>
          <cell r="AK521">
            <v>0.25</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福島県</v>
          </cell>
          <cell r="AZ521" t="str">
            <v>いわき市</v>
          </cell>
          <cell r="BA521" t="str">
            <v>常磐下船尾町杭出作23-6</v>
          </cell>
          <cell r="BC521" t="str">
            <v/>
          </cell>
          <cell r="BQ521" t="str">
            <v/>
          </cell>
          <cell r="BR521" t="str">
            <v/>
          </cell>
          <cell r="BS521" t="str">
            <v/>
          </cell>
          <cell r="BT521" t="str">
            <v/>
          </cell>
          <cell r="BU521" t="str">
            <v/>
          </cell>
          <cell r="BV521" t="str">
            <v/>
          </cell>
          <cell r="BW521" t="str">
            <v/>
          </cell>
          <cell r="BX521" t="str">
            <v/>
          </cell>
          <cell r="BY521" t="str">
            <v/>
          </cell>
          <cell r="BZ521" t="str">
            <v/>
          </cell>
          <cell r="CA521" t="str">
            <v/>
          </cell>
          <cell r="CB521" t="str">
            <v/>
          </cell>
          <cell r="CC521" t="str">
            <v/>
          </cell>
          <cell r="CD521" t="str">
            <v/>
          </cell>
          <cell r="CE521" t="str">
            <v/>
          </cell>
          <cell r="CF521" t="str">
            <v/>
          </cell>
          <cell r="CG521" t="str">
            <v/>
          </cell>
          <cell r="CH521" t="str">
            <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t="str">
            <v/>
          </cell>
          <cell r="DW521" t="str">
            <v/>
          </cell>
          <cell r="DX521" t="str">
            <v/>
          </cell>
          <cell r="DY521" t="str">
            <v/>
          </cell>
          <cell r="DZ521" t="str">
            <v/>
          </cell>
          <cell r="EA521" t="str">
            <v/>
          </cell>
          <cell r="EB521" t="str">
            <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福島県いわき市常磐下船尾町杭出作23-6</v>
          </cell>
          <cell r="ET521" t="str">
            <v/>
          </cell>
          <cell r="EU521" t="str">
            <v/>
          </cell>
          <cell r="EV521" t="str">
            <v/>
          </cell>
          <cell r="EW521" t="str">
            <v/>
          </cell>
          <cell r="EX521" t="str">
            <v/>
          </cell>
          <cell r="EY521" t="str">
            <v>福島県いわき市常磐下船尾町杭出作23-6</v>
          </cell>
          <cell r="EZ521" t="str">
            <v>なし</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3.その他先端分野</v>
          </cell>
          <cell r="I522" t="str">
            <v>ロボット</v>
          </cell>
          <cell r="J522" t="str">
            <v>大企業</v>
          </cell>
          <cell r="K522" t="str">
            <v>米山</v>
          </cell>
          <cell r="L522" t="str">
            <v>中間</v>
          </cell>
          <cell r="M522" t="str">
            <v>産機課</v>
          </cell>
          <cell r="N522" t="str">
            <v>九州</v>
          </cell>
          <cell r="O522" t="str">
            <v>株式会社安川電機</v>
          </cell>
          <cell r="P522" t="str">
            <v>人事総務部　総務・法務グループ</v>
          </cell>
          <cell r="Q522" t="str">
            <v>総務担当課長</v>
          </cell>
          <cell r="R522" t="str">
            <v>北田　康一郎</v>
          </cell>
          <cell r="S522" t="str">
            <v>093-645-8801</v>
          </cell>
          <cell r="T522" t="str">
            <v>kitada@yaskawa.co.jp</v>
          </cell>
          <cell r="U522">
            <v>8060004</v>
          </cell>
          <cell r="V522" t="str">
            <v>福岡県北九州市八幡西区黒崎城石2-1</v>
          </cell>
          <cell r="W522" t="str">
            <v>取締役社長</v>
          </cell>
          <cell r="X522" t="str">
            <v>津田　純嗣</v>
          </cell>
          <cell r="Y522">
            <v>41142</v>
          </cell>
          <cell r="Z522">
            <v>41729</v>
          </cell>
          <cell r="AA522" t="str">
            <v/>
          </cell>
          <cell r="AC522">
            <v>921600000</v>
          </cell>
          <cell r="AD522">
            <v>0.16666666666666666</v>
          </cell>
          <cell r="AE522">
            <v>153600000</v>
          </cell>
          <cell r="AF522" t="str">
            <v/>
          </cell>
          <cell r="AG522" t="str">
            <v/>
          </cell>
          <cell r="AH522" t="str">
            <v/>
          </cell>
          <cell r="AI522" t="str">
            <v/>
          </cell>
          <cell r="AJ522" t="str">
            <v/>
          </cell>
          <cell r="AK522">
            <v>0.16666666666666666</v>
          </cell>
          <cell r="AL522" t="str">
            <v/>
          </cell>
          <cell r="AM522" t="str">
            <v/>
          </cell>
          <cell r="AN522">
            <v>41176</v>
          </cell>
          <cell r="AO522" t="str">
            <v/>
          </cell>
          <cell r="AP522" t="str">
            <v>不要</v>
          </cell>
          <cell r="AQ522" t="str">
            <v>・「IT化推進（電子手順書）」は補助対象外。</v>
          </cell>
          <cell r="AR522" t="str">
            <v/>
          </cell>
          <cell r="AS522" t="str">
            <v/>
          </cell>
          <cell r="AT522" t="str">
            <v/>
          </cell>
          <cell r="AU522" t="str">
            <v/>
          </cell>
          <cell r="AV522" t="str">
            <v/>
          </cell>
          <cell r="AW522" t="str">
            <v/>
          </cell>
          <cell r="AX522" t="str">
            <v/>
          </cell>
          <cell r="AY522" t="str">
            <v>福岡県</v>
          </cell>
          <cell r="AZ522" t="str">
            <v>北九州市</v>
          </cell>
          <cell r="BA522" t="str">
            <v>八幡西区黒崎城石2-1</v>
          </cell>
          <cell r="BC522" t="str">
            <v/>
          </cell>
          <cell r="BQ522" t="str">
            <v/>
          </cell>
          <cell r="BR522" t="str">
            <v/>
          </cell>
          <cell r="BS522" t="str">
            <v/>
          </cell>
          <cell r="BT522" t="str">
            <v/>
          </cell>
          <cell r="BU522" t="str">
            <v/>
          </cell>
          <cell r="BV522" t="str">
            <v/>
          </cell>
          <cell r="BW522" t="str">
            <v/>
          </cell>
          <cell r="BX522" t="str">
            <v/>
          </cell>
          <cell r="BY522" t="str">
            <v/>
          </cell>
          <cell r="BZ522" t="str">
            <v/>
          </cell>
          <cell r="CA522" t="str">
            <v/>
          </cell>
          <cell r="CB522" t="str">
            <v/>
          </cell>
          <cell r="CC522" t="str">
            <v/>
          </cell>
          <cell r="CD522" t="str">
            <v/>
          </cell>
          <cell r="CE522" t="str">
            <v/>
          </cell>
          <cell r="CF522" t="str">
            <v/>
          </cell>
          <cell r="CG522" t="str">
            <v/>
          </cell>
          <cell r="CH522" t="str">
            <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福岡県北九州市八幡西区黒崎城石2-1</v>
          </cell>
          <cell r="ET522" t="str">
            <v/>
          </cell>
          <cell r="EU522" t="str">
            <v/>
          </cell>
          <cell r="EV522" t="str">
            <v/>
          </cell>
          <cell r="EW522" t="str">
            <v/>
          </cell>
          <cell r="EX522" t="str">
            <v/>
          </cell>
          <cell r="EY522" t="str">
            <v>福岡県北九州市八幡西区黒崎城石2-1</v>
          </cell>
          <cell r="EZ522" t="str">
            <v>なし</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1.グリーンイノベーション・エネルギー産業</v>
          </cell>
          <cell r="I523" t="str">
            <v>太陽電池及び他の再生可能エネルギー</v>
          </cell>
          <cell r="J523" t="str">
            <v>中小企業</v>
          </cell>
          <cell r="K523" t="str">
            <v>米山</v>
          </cell>
          <cell r="L523" t="str">
            <v>中間</v>
          </cell>
          <cell r="M523" t="str">
            <v>産機課</v>
          </cell>
          <cell r="N523" t="str">
            <v>北海道</v>
          </cell>
          <cell r="O523" t="str">
            <v>株式会社中央ネームプレート製作所</v>
          </cell>
          <cell r="P523" t="str">
            <v/>
          </cell>
          <cell r="Q523" t="str">
            <v>財務担当参事</v>
          </cell>
          <cell r="R523" t="str">
            <v>加賀　佐太明</v>
          </cell>
          <cell r="S523" t="str">
            <v>011-752-2161</v>
          </cell>
          <cell r="T523" t="str">
            <v>soumu1@cnpnet.co.jp</v>
          </cell>
          <cell r="U523">
            <v>70839</v>
          </cell>
          <cell r="V523" t="str">
            <v>北海道札幌市東区北39条東1丁目2番17号</v>
          </cell>
          <cell r="W523" t="str">
            <v>代表取締役</v>
          </cell>
          <cell r="X523" t="str">
            <v>氏家　界平</v>
          </cell>
          <cell r="Y523">
            <v>41122</v>
          </cell>
          <cell r="Z523">
            <v>41243</v>
          </cell>
          <cell r="AA523" t="str">
            <v/>
          </cell>
          <cell r="AC523">
            <v>176500000</v>
          </cell>
          <cell r="AD523">
            <v>0.33333333333333331</v>
          </cell>
          <cell r="AE523">
            <v>58833333</v>
          </cell>
          <cell r="AF523">
            <v>41145</v>
          </cell>
          <cell r="AG523">
            <v>41243</v>
          </cell>
          <cell r="AH523" t="str">
            <v/>
          </cell>
          <cell r="AI523">
            <v>176500000</v>
          </cell>
          <cell r="AJ523">
            <v>176500000</v>
          </cell>
          <cell r="AK523">
            <v>0.33333333333333331</v>
          </cell>
          <cell r="AL523">
            <v>58833333</v>
          </cell>
          <cell r="AM523">
            <v>41124</v>
          </cell>
          <cell r="AN523">
            <v>41127</v>
          </cell>
          <cell r="AO523">
            <v>41136</v>
          </cell>
          <cell r="AP523" t="str">
            <v>要</v>
          </cell>
          <cell r="AQ523" t="str">
            <v/>
          </cell>
          <cell r="AR523" t="str">
            <v/>
          </cell>
          <cell r="AS523" t="str">
            <v>中間</v>
          </cell>
          <cell r="AT523">
            <v>41170</v>
          </cell>
          <cell r="AU523">
            <v>41170</v>
          </cell>
          <cell r="AV523">
            <v>41173</v>
          </cell>
          <cell r="AW523" t="str">
            <v/>
          </cell>
          <cell r="AX523" t="str">
            <v/>
          </cell>
          <cell r="AY523" t="str">
            <v>北海道</v>
          </cell>
          <cell r="AZ523" t="str">
            <v>石狩市</v>
          </cell>
          <cell r="BA523" t="str">
            <v>新港西3丁目749番地4号</v>
          </cell>
          <cell r="BC523" t="str">
            <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北海道石狩市新港西3丁目749番地4号</v>
          </cell>
          <cell r="ET523" t="str">
            <v/>
          </cell>
          <cell r="EU523" t="str">
            <v/>
          </cell>
          <cell r="EV523" t="str">
            <v/>
          </cell>
          <cell r="EW523" t="str">
            <v/>
          </cell>
          <cell r="EX523" t="str">
            <v/>
          </cell>
          <cell r="EY523" t="str">
            <v>北海道石狩市新港西3丁目749番地4号</v>
          </cell>
          <cell r="EZ523" t="str">
            <v>なし</v>
          </cell>
        </row>
        <row r="524">
          <cell r="A524" t="str">
            <v>B20880</v>
          </cell>
          <cell r="B524" t="str">
            <v>B2088</v>
          </cell>
          <cell r="C524">
            <v>0</v>
          </cell>
          <cell r="D524" t="str">
            <v>B</v>
          </cell>
          <cell r="E524" t="str">
            <v>二次</v>
          </cell>
          <cell r="F524" t="str">
            <v>株式会社白老油脂</v>
          </cell>
          <cell r="G524" t="str">
            <v>バイオ燃料高度化事業</v>
          </cell>
          <cell r="H524" t="str">
            <v>1.グリーンイノベーション・エネルギー産業</v>
          </cell>
          <cell r="I524" t="str">
            <v>太陽電池及び他の再生可能エネルギー</v>
          </cell>
          <cell r="J524" t="str">
            <v>中小企業</v>
          </cell>
          <cell r="K524" t="str">
            <v>米山</v>
          </cell>
          <cell r="L524" t="str">
            <v>中間</v>
          </cell>
          <cell r="M524" t="str">
            <v>新エネ課</v>
          </cell>
          <cell r="N524" t="str">
            <v>北海道</v>
          </cell>
          <cell r="O524" t="str">
            <v>株式会社白老油脂</v>
          </cell>
          <cell r="P524" t="str">
            <v/>
          </cell>
          <cell r="Q524" t="str">
            <v>総務</v>
          </cell>
          <cell r="R524" t="str">
            <v>吉崎　伸一</v>
          </cell>
          <cell r="S524" t="str">
            <v>0138-23-6251</v>
          </cell>
          <cell r="T524" t="str">
            <v>office@h3-net.com</v>
          </cell>
          <cell r="U524">
            <v>400036</v>
          </cell>
          <cell r="V524" t="str">
            <v>北海道函館市東雲町1番8号</v>
          </cell>
          <cell r="W524" t="str">
            <v>代表取締役</v>
          </cell>
          <cell r="X524" t="str">
            <v>十文字　宗秋</v>
          </cell>
          <cell r="Y524">
            <v>41122</v>
          </cell>
          <cell r="Z524">
            <v>41305</v>
          </cell>
          <cell r="AA524" t="str">
            <v/>
          </cell>
          <cell r="AC524">
            <v>100180000</v>
          </cell>
          <cell r="AD524">
            <v>0.33333333333333331</v>
          </cell>
          <cell r="AE524">
            <v>33393333</v>
          </cell>
          <cell r="AF524">
            <v>41131</v>
          </cell>
          <cell r="AG524">
            <v>41263</v>
          </cell>
          <cell r="AH524" t="str">
            <v/>
          </cell>
          <cell r="AI524">
            <v>100180000</v>
          </cell>
          <cell r="AJ524">
            <v>100180000</v>
          </cell>
          <cell r="AK524">
            <v>0.33333333333333331</v>
          </cell>
          <cell r="AL524">
            <v>33390000</v>
          </cell>
          <cell r="AM524">
            <v>41144</v>
          </cell>
          <cell r="AN524">
            <v>41115</v>
          </cell>
          <cell r="AO524">
            <v>41148</v>
          </cell>
          <cell r="AP524" t="str">
            <v>不要</v>
          </cell>
          <cell r="AQ524" t="str">
            <v/>
          </cell>
          <cell r="AR524" t="str">
            <v/>
          </cell>
          <cell r="AS524" t="str">
            <v>中間</v>
          </cell>
          <cell r="AT524">
            <v>41155</v>
          </cell>
          <cell r="AU524">
            <v>41156</v>
          </cell>
          <cell r="AV524">
            <v>41159</v>
          </cell>
          <cell r="AW524" t="str">
            <v/>
          </cell>
          <cell r="AX524" t="str">
            <v/>
          </cell>
          <cell r="AY524" t="str">
            <v>北海道</v>
          </cell>
          <cell r="AZ524" t="str">
            <v>白老郡白老町</v>
          </cell>
          <cell r="BA524" t="str">
            <v>字石山71番地10</v>
          </cell>
          <cell r="BC524" t="str">
            <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北海道白老郡白老町字石山71番地10</v>
          </cell>
          <cell r="ET524" t="str">
            <v/>
          </cell>
          <cell r="EU524" t="str">
            <v/>
          </cell>
          <cell r="EV524" t="str">
            <v/>
          </cell>
          <cell r="EW524" t="str">
            <v/>
          </cell>
          <cell r="EX524" t="str">
            <v/>
          </cell>
          <cell r="EY524" t="str">
            <v>北海道白老郡白老町字石山71番地10</v>
          </cell>
          <cell r="EZ524" t="str">
            <v>なし</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1.グリーンイノベーション・エネルギー産業</v>
          </cell>
          <cell r="I525" t="str">
            <v>その他</v>
          </cell>
          <cell r="J525" t="str">
            <v>中小企業</v>
          </cell>
          <cell r="K525" t="str">
            <v>高本</v>
          </cell>
          <cell r="L525" t="str">
            <v>徳重</v>
          </cell>
          <cell r="M525" t="str">
            <v>産機課</v>
          </cell>
          <cell r="N525" t="str">
            <v>九州</v>
          </cell>
          <cell r="O525" t="str">
            <v>株式会社丸信機械製作所</v>
          </cell>
          <cell r="P525" t="str">
            <v>管理部　管理課</v>
          </cell>
          <cell r="Q525" t="str">
            <v>課長</v>
          </cell>
          <cell r="R525" t="str">
            <v>清水 一弘</v>
          </cell>
          <cell r="S525" t="str">
            <v>0957-26-2882</v>
          </cell>
          <cell r="T525" t="str">
            <v>shimizu.marushin@kaizu.or.jp</v>
          </cell>
          <cell r="U525">
            <v>8540063</v>
          </cell>
          <cell r="V525" t="str">
            <v>長崎県諌早市貝津町2576番地</v>
          </cell>
          <cell r="W525" t="str">
            <v>取締役社長</v>
          </cell>
          <cell r="X525" t="str">
            <v>池田　賢次</v>
          </cell>
          <cell r="Y525">
            <v>41306</v>
          </cell>
          <cell r="Z525">
            <v>41699</v>
          </cell>
          <cell r="AA525" t="str">
            <v/>
          </cell>
          <cell r="AC525">
            <v>1988000000</v>
          </cell>
          <cell r="AD525">
            <v>0.33333333333333331</v>
          </cell>
          <cell r="AE525">
            <v>662666666</v>
          </cell>
          <cell r="AF525">
            <v>41306</v>
          </cell>
          <cell r="AG525">
            <v>41729</v>
          </cell>
          <cell r="AH525" t="str">
            <v/>
          </cell>
          <cell r="AI525">
            <v>2310500000</v>
          </cell>
          <cell r="AJ525">
            <v>1910500000</v>
          </cell>
          <cell r="AK525">
            <v>0.33333333333333331</v>
          </cell>
          <cell r="AL525">
            <v>636833000</v>
          </cell>
          <cell r="AM525">
            <v>41197</v>
          </cell>
          <cell r="AN525">
            <v>41176</v>
          </cell>
          <cell r="AO525">
            <v>41201</v>
          </cell>
          <cell r="AP525" t="str">
            <v>要</v>
          </cell>
          <cell r="AQ525" t="str">
            <v>交付申請書到着（先に交付決定連絡済み）</v>
          </cell>
          <cell r="AR525" t="str">
            <v>高本</v>
          </cell>
          <cell r="AS525" t="str">
            <v>徳重</v>
          </cell>
          <cell r="AT525" t="str">
            <v/>
          </cell>
          <cell r="AU525">
            <v>41199</v>
          </cell>
          <cell r="AV525" t="str">
            <v/>
          </cell>
          <cell r="AW525" t="str">
            <v/>
          </cell>
          <cell r="AX525" t="str">
            <v/>
          </cell>
          <cell r="AY525" t="str">
            <v>佐賀県</v>
          </cell>
          <cell r="AZ525" t="str">
            <v>伊万里市</v>
          </cell>
          <cell r="BA525" t="str">
            <v>黒川町塩屋(七ツ島工業団地)</v>
          </cell>
          <cell r="BC525" t="str">
            <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佐賀県伊万里市黒川町塩屋(七ツ島工業団地)</v>
          </cell>
          <cell r="ET525" t="str">
            <v/>
          </cell>
          <cell r="EU525" t="str">
            <v/>
          </cell>
          <cell r="EV525" t="str">
            <v/>
          </cell>
          <cell r="EW525" t="str">
            <v/>
          </cell>
          <cell r="EX525" t="str">
            <v/>
          </cell>
          <cell r="EY525" t="str">
            <v>佐賀県伊万里市黒川町塩屋(七ツ島工業団地)</v>
          </cell>
          <cell r="EZ525" t="str">
            <v>なし</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1.グリーンイノベーション・エネルギー産業</v>
          </cell>
          <cell r="I526" t="str">
            <v>省エネルギー型情報機器又は関連部品</v>
          </cell>
          <cell r="J526" t="str">
            <v>大企業</v>
          </cell>
          <cell r="K526" t="str">
            <v>高本</v>
          </cell>
          <cell r="L526" t="str">
            <v>米山</v>
          </cell>
          <cell r="M526" t="str">
            <v>情通課</v>
          </cell>
          <cell r="N526" t="str">
            <v>中部</v>
          </cell>
          <cell r="O526" t="str">
            <v>株式会社東芝</v>
          </cell>
          <cell r="P526" t="str">
            <v>ｾﾐｺﾝﾀﾞｸﾀｰ&amp;ｽﾄﾚｰｼﾞ社　ﾒﾓﾘ事業部　ﾒﾓﾘ企画・生産管理部</v>
          </cell>
          <cell r="Q526" t="str">
            <v>参事</v>
          </cell>
          <cell r="R526" t="str">
            <v>西崎　修史</v>
          </cell>
          <cell r="S526" t="str">
            <v>03-3457-3394</v>
          </cell>
          <cell r="T526" t="str">
            <v>shuji.nishizaki@toshiba.co.jp</v>
          </cell>
          <cell r="U526">
            <v>1058001</v>
          </cell>
          <cell r="V526" t="str">
            <v>東京都港区芝浦一丁目1番1号</v>
          </cell>
          <cell r="W526" t="str">
            <v>代表執行役社長</v>
          </cell>
          <cell r="X526" t="str">
            <v>佐々木　則夫</v>
          </cell>
          <cell r="Y526">
            <v>41122</v>
          </cell>
          <cell r="Z526">
            <v>41729</v>
          </cell>
          <cell r="AA526" t="str">
            <v/>
          </cell>
          <cell r="AC526">
            <v>45000000000</v>
          </cell>
          <cell r="AD526">
            <v>0.2</v>
          </cell>
          <cell r="AE526">
            <v>9000000000</v>
          </cell>
          <cell r="AF526">
            <v>41176</v>
          </cell>
          <cell r="AG526">
            <v>41729</v>
          </cell>
          <cell r="AH526" t="str">
            <v/>
          </cell>
          <cell r="AI526">
            <v>45000000000</v>
          </cell>
          <cell r="AJ526">
            <v>45000000000</v>
          </cell>
          <cell r="AK526">
            <v>0.2</v>
          </cell>
          <cell r="AL526">
            <v>9000000000</v>
          </cell>
          <cell r="AM526">
            <v>41145</v>
          </cell>
          <cell r="AN526">
            <v>41148</v>
          </cell>
          <cell r="AO526">
            <v>41166</v>
          </cell>
          <cell r="AP526" t="str">
            <v>要</v>
          </cell>
          <cell r="AQ526" t="str">
            <v>・サンディスクのみH21年度～23年度すべて黒字。収益納付方法については確認中。
⇒サンディスクのみ収益納付有。METI田枝様確認。</v>
          </cell>
          <cell r="AR526" t="str">
            <v>高本</v>
          </cell>
          <cell r="AS526" t="str">
            <v>米山</v>
          </cell>
          <cell r="AT526">
            <v>41170</v>
          </cell>
          <cell r="AU526">
            <v>41171</v>
          </cell>
          <cell r="AV526" t="str">
            <v/>
          </cell>
          <cell r="AW526" t="str">
            <v/>
          </cell>
          <cell r="AX526" t="str">
            <v/>
          </cell>
          <cell r="AY526" t="str">
            <v>三重県</v>
          </cell>
          <cell r="AZ526" t="str">
            <v>四日市市</v>
          </cell>
          <cell r="BA526" t="str">
            <v>山之一色町800</v>
          </cell>
          <cell r="BC526" t="str">
            <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三重県四日市市山之一色町800</v>
          </cell>
          <cell r="ET526" t="str">
            <v/>
          </cell>
          <cell r="EU526" t="str">
            <v/>
          </cell>
          <cell r="EV526" t="str">
            <v/>
          </cell>
          <cell r="EW526" t="str">
            <v/>
          </cell>
          <cell r="EX526" t="str">
            <v/>
          </cell>
          <cell r="EY526" t="str">
            <v>三重県四日市市山之一色町800</v>
          </cell>
          <cell r="EZ526" t="str">
            <v>なし</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1.グリーンイノベーション・エネルギー産業</v>
          </cell>
          <cell r="I527" t="str">
            <v>省エネルギー型情報機器又は関連部品</v>
          </cell>
          <cell r="J527" t="str">
            <v>大企業</v>
          </cell>
          <cell r="K527" t="str">
            <v>高本</v>
          </cell>
          <cell r="L527" t="str">
            <v>米山</v>
          </cell>
          <cell r="M527" t="str">
            <v>情通課</v>
          </cell>
          <cell r="N527" t="str">
            <v>中部</v>
          </cell>
          <cell r="O527" t="str">
            <v>ｻﾝﾃﾞｨｽｸ株式会社</v>
          </cell>
          <cell r="P527" t="str">
            <v/>
          </cell>
          <cell r="Q527" t="str">
            <v/>
          </cell>
          <cell r="R527" t="str">
            <v/>
          </cell>
          <cell r="S527" t="str">
            <v/>
          </cell>
          <cell r="T527" t="str">
            <v/>
          </cell>
          <cell r="U527" t="str">
            <v/>
          </cell>
          <cell r="V527" t="str">
            <v/>
          </cell>
          <cell r="W527" t="str">
            <v>代表取締役</v>
          </cell>
          <cell r="X527" t="str">
            <v>小池　淳義</v>
          </cell>
          <cell r="Y527">
            <v>41122</v>
          </cell>
          <cell r="Z527">
            <v>41729</v>
          </cell>
          <cell r="AA527" t="str">
            <v/>
          </cell>
          <cell r="AC527">
            <v>45000000000</v>
          </cell>
          <cell r="AD527">
            <v>0.2</v>
          </cell>
          <cell r="AE527">
            <v>9000000000</v>
          </cell>
          <cell r="AF527">
            <v>41176</v>
          </cell>
          <cell r="AG527">
            <v>41729</v>
          </cell>
          <cell r="AH527" t="str">
            <v/>
          </cell>
          <cell r="AI527">
            <v>45000000000</v>
          </cell>
          <cell r="AJ527">
            <v>45000000000</v>
          </cell>
          <cell r="AK527">
            <v>0.2</v>
          </cell>
          <cell r="AL527">
            <v>9000000000</v>
          </cell>
          <cell r="AM527">
            <v>41145</v>
          </cell>
          <cell r="AN527">
            <v>41148</v>
          </cell>
          <cell r="AO527">
            <v>41166</v>
          </cell>
          <cell r="AP527" t="str">
            <v>要</v>
          </cell>
          <cell r="AQ527" t="str">
            <v>・サンディスクのみH21年度～23年度すべて黒字。収益納付方法については確認中。
⇒サンディスクのみ収益納付有。METI田枝様確認。</v>
          </cell>
          <cell r="AR527" t="str">
            <v>高本</v>
          </cell>
          <cell r="AS527" t="str">
            <v>米山</v>
          </cell>
          <cell r="AT527">
            <v>41170</v>
          </cell>
          <cell r="AU527">
            <v>41171</v>
          </cell>
          <cell r="AV527" t="str">
            <v/>
          </cell>
          <cell r="AW527" t="str">
            <v/>
          </cell>
          <cell r="AX527" t="str">
            <v/>
          </cell>
          <cell r="AY527" t="str">
            <v>三重県</v>
          </cell>
          <cell r="AZ527" t="str">
            <v>四日市市</v>
          </cell>
          <cell r="BA527" t="str">
            <v>山之一色町800</v>
          </cell>
          <cell r="BC527" t="str">
            <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三重県四日市市山之一色町800</v>
          </cell>
          <cell r="ET527" t="str">
            <v/>
          </cell>
          <cell r="EU527" t="str">
            <v/>
          </cell>
          <cell r="EV527" t="str">
            <v/>
          </cell>
          <cell r="EW527" t="str">
            <v/>
          </cell>
          <cell r="EX527" t="str">
            <v/>
          </cell>
          <cell r="EY527" t="str">
            <v>三重県四日市市山之一色町800</v>
          </cell>
          <cell r="EZ527" t="str">
            <v>なし</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1.グリーンイノベーション・エネルギー産業</v>
          </cell>
          <cell r="I528" t="str">
            <v>省エネルギー型情報機器又は関連部品</v>
          </cell>
          <cell r="J528" t="str">
            <v>大企業</v>
          </cell>
          <cell r="K528" t="str">
            <v>高本</v>
          </cell>
          <cell r="L528" t="str">
            <v>米山</v>
          </cell>
          <cell r="M528" t="str">
            <v>情通課</v>
          </cell>
          <cell r="N528" t="str">
            <v>中部</v>
          </cell>
          <cell r="O528" t="str">
            <v>ﾌﾗｯｼｭﾌｫﾜｰﾄﾞ合同会社</v>
          </cell>
          <cell r="P528" t="str">
            <v/>
          </cell>
          <cell r="Q528" t="str">
            <v/>
          </cell>
          <cell r="R528" t="str">
            <v/>
          </cell>
          <cell r="S528" t="str">
            <v/>
          </cell>
          <cell r="T528" t="str">
            <v/>
          </cell>
          <cell r="U528" t="str">
            <v/>
          </cell>
          <cell r="V528" t="str">
            <v/>
          </cell>
          <cell r="W528" t="str">
            <v>職務執行者</v>
          </cell>
          <cell r="X528" t="str">
            <v>小林　英行</v>
          </cell>
          <cell r="Y528">
            <v>41122</v>
          </cell>
          <cell r="Z528">
            <v>41729</v>
          </cell>
          <cell r="AA528" t="str">
            <v/>
          </cell>
          <cell r="AC528">
            <v>45000000000</v>
          </cell>
          <cell r="AD528">
            <v>0.2</v>
          </cell>
          <cell r="AE528">
            <v>9000000000</v>
          </cell>
          <cell r="AF528">
            <v>41176</v>
          </cell>
          <cell r="AG528">
            <v>41729</v>
          </cell>
          <cell r="AH528" t="str">
            <v/>
          </cell>
          <cell r="AI528">
            <v>45000000000</v>
          </cell>
          <cell r="AJ528">
            <v>45000000000</v>
          </cell>
          <cell r="AK528">
            <v>0.2</v>
          </cell>
          <cell r="AL528">
            <v>9000000000</v>
          </cell>
          <cell r="AM528">
            <v>41145</v>
          </cell>
          <cell r="AN528">
            <v>41148</v>
          </cell>
          <cell r="AO528">
            <v>41166</v>
          </cell>
          <cell r="AP528" t="str">
            <v>要</v>
          </cell>
          <cell r="AQ528" t="str">
            <v>・サンディスクのみH21年度～23年度すべて黒字。収益納付方法については確認中。
⇒サンディスクのみ収益納付有。METI田枝様確認。</v>
          </cell>
          <cell r="AR528" t="str">
            <v>高本</v>
          </cell>
          <cell r="AS528" t="str">
            <v>米山</v>
          </cell>
          <cell r="AT528">
            <v>41170</v>
          </cell>
          <cell r="AU528">
            <v>41171</v>
          </cell>
          <cell r="AV528" t="str">
            <v/>
          </cell>
          <cell r="AW528" t="str">
            <v/>
          </cell>
          <cell r="AX528" t="str">
            <v/>
          </cell>
          <cell r="AY528" t="str">
            <v>三重県</v>
          </cell>
          <cell r="AZ528" t="str">
            <v>四日市市</v>
          </cell>
          <cell r="BA528" t="str">
            <v>山之一色町800</v>
          </cell>
          <cell r="BC528" t="str">
            <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三重県四日市市山之一色町800</v>
          </cell>
          <cell r="ET528" t="str">
            <v/>
          </cell>
          <cell r="EU528" t="str">
            <v/>
          </cell>
          <cell r="EV528" t="str">
            <v/>
          </cell>
          <cell r="EW528" t="str">
            <v/>
          </cell>
          <cell r="EX528" t="str">
            <v/>
          </cell>
          <cell r="EY528" t="str">
            <v>三重県四日市市山之一色町800</v>
          </cell>
          <cell r="EZ528" t="str">
            <v>なし</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1.グリーンイノベーション・エネルギー産業</v>
          </cell>
          <cell r="I529" t="str">
            <v>省エネルギー型情報機器又は関連部品</v>
          </cell>
          <cell r="J529" t="str">
            <v>大企業</v>
          </cell>
          <cell r="K529" t="str">
            <v>高本</v>
          </cell>
          <cell r="L529" t="str">
            <v>米山</v>
          </cell>
          <cell r="M529" t="str">
            <v>情通課</v>
          </cell>
          <cell r="N529" t="str">
            <v>中部</v>
          </cell>
          <cell r="O529" t="str">
            <v>ﾌﾗｯｼｭﾊﾟｰﾄﾅｰｽﾞ有限会社</v>
          </cell>
          <cell r="P529" t="str">
            <v/>
          </cell>
          <cell r="Q529" t="str">
            <v/>
          </cell>
          <cell r="R529" t="str">
            <v/>
          </cell>
          <cell r="S529" t="str">
            <v/>
          </cell>
          <cell r="T529" t="str">
            <v/>
          </cell>
          <cell r="U529" t="str">
            <v/>
          </cell>
          <cell r="V529" t="str">
            <v/>
          </cell>
          <cell r="W529" t="str">
            <v>代表取締役</v>
          </cell>
          <cell r="X529" t="str">
            <v>馬場　嘉朗</v>
          </cell>
          <cell r="Y529">
            <v>41122</v>
          </cell>
          <cell r="Z529">
            <v>41729</v>
          </cell>
          <cell r="AA529" t="str">
            <v/>
          </cell>
          <cell r="AC529">
            <v>45000000000</v>
          </cell>
          <cell r="AD529">
            <v>0.2</v>
          </cell>
          <cell r="AE529">
            <v>9000000000</v>
          </cell>
          <cell r="AF529">
            <v>41176</v>
          </cell>
          <cell r="AG529">
            <v>41729</v>
          </cell>
          <cell r="AH529" t="str">
            <v/>
          </cell>
          <cell r="AI529">
            <v>45000000000</v>
          </cell>
          <cell r="AJ529">
            <v>45000000000</v>
          </cell>
          <cell r="AK529">
            <v>0.2</v>
          </cell>
          <cell r="AL529">
            <v>9000000000</v>
          </cell>
          <cell r="AM529">
            <v>41145</v>
          </cell>
          <cell r="AN529">
            <v>41148</v>
          </cell>
          <cell r="AO529">
            <v>41166</v>
          </cell>
          <cell r="AP529" t="str">
            <v>要</v>
          </cell>
          <cell r="AQ529" t="str">
            <v>・サンディスクのみH21年度～23年度すべて黒字。収益納付方法については確認中。
⇒サンディスクのみ収益納付有。METI田枝様確認。</v>
          </cell>
          <cell r="AR529" t="str">
            <v>高本</v>
          </cell>
          <cell r="AS529" t="str">
            <v>米山</v>
          </cell>
          <cell r="AT529">
            <v>41170</v>
          </cell>
          <cell r="AU529">
            <v>41171</v>
          </cell>
          <cell r="AV529" t="str">
            <v/>
          </cell>
          <cell r="AW529" t="str">
            <v/>
          </cell>
          <cell r="AX529" t="str">
            <v/>
          </cell>
          <cell r="AY529" t="str">
            <v>三重県</v>
          </cell>
          <cell r="AZ529" t="str">
            <v>四日市市</v>
          </cell>
          <cell r="BA529" t="str">
            <v>山之一色町800</v>
          </cell>
          <cell r="BC529" t="str">
            <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三重県四日市市山之一色町800</v>
          </cell>
          <cell r="ET529" t="str">
            <v/>
          </cell>
          <cell r="EU529" t="str">
            <v/>
          </cell>
          <cell r="EV529" t="str">
            <v/>
          </cell>
          <cell r="EW529" t="str">
            <v/>
          </cell>
          <cell r="EX529" t="str">
            <v/>
          </cell>
          <cell r="EY529" t="str">
            <v>三重県四日市市山之一色町800</v>
          </cell>
          <cell r="EZ529" t="str">
            <v>なし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1.グリーンイノベーション・エネルギー産業</v>
          </cell>
          <cell r="I530" t="str">
            <v>省エネルギー型情報機器又は関連部品</v>
          </cell>
          <cell r="J530" t="str">
            <v>大企業</v>
          </cell>
          <cell r="K530" t="str">
            <v>高本</v>
          </cell>
          <cell r="L530" t="str">
            <v>米山</v>
          </cell>
          <cell r="M530" t="str">
            <v>情通課</v>
          </cell>
          <cell r="N530" t="str">
            <v>中部</v>
          </cell>
          <cell r="O530" t="str">
            <v>ﾌﾗｯｼｭｱﾗｲｱﾝｽ有限会社</v>
          </cell>
          <cell r="P530" t="str">
            <v/>
          </cell>
          <cell r="Q530" t="str">
            <v/>
          </cell>
          <cell r="R530" t="str">
            <v/>
          </cell>
          <cell r="S530" t="str">
            <v/>
          </cell>
          <cell r="T530" t="str">
            <v/>
          </cell>
          <cell r="U530" t="str">
            <v/>
          </cell>
          <cell r="V530" t="str">
            <v/>
          </cell>
          <cell r="W530" t="str">
            <v>代表取締役</v>
          </cell>
          <cell r="X530" t="str">
            <v>小池　淳義</v>
          </cell>
          <cell r="Y530">
            <v>41122</v>
          </cell>
          <cell r="Z530">
            <v>41729</v>
          </cell>
          <cell r="AA530" t="str">
            <v/>
          </cell>
          <cell r="AC530">
            <v>45000000000</v>
          </cell>
          <cell r="AD530">
            <v>0.2</v>
          </cell>
          <cell r="AE530">
            <v>9000000000</v>
          </cell>
          <cell r="AF530">
            <v>41176</v>
          </cell>
          <cell r="AG530">
            <v>41729</v>
          </cell>
          <cell r="AH530" t="str">
            <v/>
          </cell>
          <cell r="AI530">
            <v>45000000000</v>
          </cell>
          <cell r="AJ530">
            <v>45000000000</v>
          </cell>
          <cell r="AK530">
            <v>0.2</v>
          </cell>
          <cell r="AL530">
            <v>9000000000</v>
          </cell>
          <cell r="AM530">
            <v>41145</v>
          </cell>
          <cell r="AN530">
            <v>41148</v>
          </cell>
          <cell r="AO530">
            <v>41166</v>
          </cell>
          <cell r="AP530" t="str">
            <v>要</v>
          </cell>
          <cell r="AQ530" t="str">
            <v>・サンディスクのみH21年度～23年度すべて黒字。収益納付方法については確認中。
⇒サンディスクのみ収益納付有。METI田枝様確認。</v>
          </cell>
          <cell r="AR530" t="str">
            <v>高本</v>
          </cell>
          <cell r="AS530" t="str">
            <v>米山</v>
          </cell>
          <cell r="AT530">
            <v>41170</v>
          </cell>
          <cell r="AU530">
            <v>41171</v>
          </cell>
          <cell r="AV530" t="str">
            <v/>
          </cell>
          <cell r="AW530" t="str">
            <v/>
          </cell>
          <cell r="AX530" t="str">
            <v/>
          </cell>
          <cell r="AY530" t="str">
            <v>三重県</v>
          </cell>
          <cell r="AZ530" t="str">
            <v>四日市市</v>
          </cell>
          <cell r="BA530" t="str">
            <v>山之一色町800</v>
          </cell>
          <cell r="BC530" t="str">
            <v/>
          </cell>
          <cell r="BQ530" t="str">
            <v/>
          </cell>
          <cell r="BR530" t="str">
            <v/>
          </cell>
          <cell r="BS530" t="str">
            <v/>
          </cell>
          <cell r="BT530" t="str">
            <v/>
          </cell>
          <cell r="BU530" t="str">
            <v/>
          </cell>
          <cell r="BV530" t="str">
            <v/>
          </cell>
          <cell r="BW530" t="str">
            <v/>
          </cell>
          <cell r="BX530" t="str">
            <v/>
          </cell>
          <cell r="BY530" t="str">
            <v/>
          </cell>
          <cell r="BZ530" t="str">
            <v/>
          </cell>
          <cell r="CA530" t="str">
            <v/>
          </cell>
          <cell r="CB530" t="str">
            <v/>
          </cell>
          <cell r="CC530" t="str">
            <v/>
          </cell>
          <cell r="CD530" t="str">
            <v/>
          </cell>
          <cell r="CE530" t="str">
            <v/>
          </cell>
          <cell r="CF530" t="str">
            <v/>
          </cell>
          <cell r="CG530" t="str">
            <v/>
          </cell>
          <cell r="CH530" t="str">
            <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三重県四日市市山之一色町800</v>
          </cell>
          <cell r="ET530" t="str">
            <v/>
          </cell>
          <cell r="EU530" t="str">
            <v/>
          </cell>
          <cell r="EV530" t="str">
            <v/>
          </cell>
          <cell r="EW530" t="str">
            <v/>
          </cell>
          <cell r="EX530" t="str">
            <v/>
          </cell>
          <cell r="EY530" t="str">
            <v>三重県四日市市山之一色町800</v>
          </cell>
          <cell r="EZ530" t="str">
            <v>なし</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1.グリーンイノベーション・エネルギー産業</v>
          </cell>
          <cell r="I531" t="str">
            <v>エコカー又はその部品</v>
          </cell>
          <cell r="J531" t="str">
            <v>中小企業</v>
          </cell>
          <cell r="K531" t="str">
            <v>米山</v>
          </cell>
          <cell r="L531" t="str">
            <v>中間</v>
          </cell>
          <cell r="M531" t="str">
            <v>自動車課</v>
          </cell>
          <cell r="N531" t="str">
            <v>関東</v>
          </cell>
          <cell r="O531" t="str">
            <v>株式会社小金井精機製作所</v>
          </cell>
          <cell r="P531" t="str">
            <v/>
          </cell>
          <cell r="Q531" t="str">
            <v>取締役　品質管理部　部長</v>
          </cell>
          <cell r="R531" t="str">
            <v>大坂修二</v>
          </cell>
          <cell r="S531" t="str">
            <v>04-2935-2288</v>
          </cell>
          <cell r="T531" t="str">
            <v>honsha@koganeiseiki.co.jp</v>
          </cell>
          <cell r="U531">
            <v>3703511</v>
          </cell>
          <cell r="V531" t="str">
            <v>埼玉県入間市狭山ケ原360-1</v>
          </cell>
          <cell r="W531" t="str">
            <v>代表取締役社長</v>
          </cell>
          <cell r="X531" t="str">
            <v>鴨下　祐介</v>
          </cell>
          <cell r="Y531">
            <v>41122</v>
          </cell>
          <cell r="Z531">
            <v>41729</v>
          </cell>
          <cell r="AA531" t="str">
            <v/>
          </cell>
          <cell r="AC531">
            <v>1531174000</v>
          </cell>
          <cell r="AD531">
            <v>0.33333333333333331</v>
          </cell>
          <cell r="AE531">
            <v>510391333</v>
          </cell>
          <cell r="AF531">
            <v>41153</v>
          </cell>
          <cell r="AG531">
            <v>41729</v>
          </cell>
          <cell r="AH531" t="str">
            <v/>
          </cell>
          <cell r="AI531">
            <v>2296174000</v>
          </cell>
          <cell r="AJ531">
            <v>1531174000</v>
          </cell>
          <cell r="AK531">
            <v>0.33333333333333331</v>
          </cell>
          <cell r="AL531">
            <v>510391333</v>
          </cell>
          <cell r="AM531">
            <v>41143</v>
          </cell>
          <cell r="AN531">
            <v>41149</v>
          </cell>
          <cell r="AO531" t="str">
            <v/>
          </cell>
          <cell r="AP531" t="str">
            <v>不要</v>
          </cell>
          <cell r="AQ531"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1" t="str">
            <v/>
          </cell>
          <cell r="AS531" t="str">
            <v>中間</v>
          </cell>
          <cell r="AT531">
            <v>41170</v>
          </cell>
          <cell r="AU531">
            <v>41172</v>
          </cell>
          <cell r="AV531">
            <v>41173</v>
          </cell>
          <cell r="AW531" t="str">
            <v/>
          </cell>
          <cell r="AX531" t="str">
            <v/>
          </cell>
          <cell r="AY531" t="str">
            <v>群馬県</v>
          </cell>
          <cell r="AZ531" t="str">
            <v>北群馬郡榛東村</v>
          </cell>
          <cell r="BA531" t="str">
            <v>山子田2081</v>
          </cell>
          <cell r="BB531" t="str">
            <v>埼玉県</v>
          </cell>
          <cell r="BC531" t="str">
            <v>入間市</v>
          </cell>
          <cell r="BD531" t="str">
            <v>狭山ケ原360-1</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群馬県北群馬郡榛東村山子田2081</v>
          </cell>
          <cell r="ET531" t="str">
            <v>埼玉県入間市狭山ケ原360-1</v>
          </cell>
          <cell r="EU531" t="str">
            <v/>
          </cell>
          <cell r="EV531" t="str">
            <v/>
          </cell>
          <cell r="EW531" t="str">
            <v/>
          </cell>
          <cell r="EX531" t="str">
            <v/>
          </cell>
          <cell r="EY531" t="str">
            <v>群馬県北群馬郡榛東村山子田2081
埼玉県入間市狭山ケ原360-1</v>
          </cell>
          <cell r="EZ531" t="str">
            <v>なし</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1.グリーンイノベーション・エネルギー産業</v>
          </cell>
          <cell r="I532" t="str">
            <v>エコカー又はその部品</v>
          </cell>
          <cell r="J532" t="str">
            <v>中小企業</v>
          </cell>
          <cell r="K532" t="str">
            <v>米山</v>
          </cell>
          <cell r="L532" t="str">
            <v>中間</v>
          </cell>
          <cell r="M532" t="str">
            <v>自動車課</v>
          </cell>
          <cell r="N532" t="str">
            <v>関東</v>
          </cell>
          <cell r="O532" t="str">
            <v>前橋精密工業株式会社</v>
          </cell>
          <cell r="P532" t="str">
            <v/>
          </cell>
          <cell r="Q532" t="str">
            <v/>
          </cell>
          <cell r="R532" t="str">
            <v/>
          </cell>
          <cell r="S532" t="str">
            <v/>
          </cell>
          <cell r="T532" t="str">
            <v/>
          </cell>
          <cell r="U532" t="str">
            <v/>
          </cell>
          <cell r="V532" t="str">
            <v/>
          </cell>
          <cell r="W532" t="str">
            <v>代表取締役社長</v>
          </cell>
          <cell r="X532" t="str">
            <v>鴨下　源太郎</v>
          </cell>
          <cell r="Y532">
            <v>41122</v>
          </cell>
          <cell r="Z532">
            <v>41729</v>
          </cell>
          <cell r="AA532" t="str">
            <v/>
          </cell>
          <cell r="AC532">
            <v>1531174000</v>
          </cell>
          <cell r="AD532">
            <v>0.33333333333333331</v>
          </cell>
          <cell r="AE532">
            <v>510391333</v>
          </cell>
          <cell r="AF532">
            <v>41153</v>
          </cell>
          <cell r="AG532">
            <v>41729</v>
          </cell>
          <cell r="AH532" t="str">
            <v/>
          </cell>
          <cell r="AI532">
            <v>2296174000</v>
          </cell>
          <cell r="AJ532">
            <v>1531174000</v>
          </cell>
          <cell r="AK532">
            <v>0.33333333333333331</v>
          </cell>
          <cell r="AL532">
            <v>510391333</v>
          </cell>
          <cell r="AM532">
            <v>41143</v>
          </cell>
          <cell r="AN532">
            <v>41149</v>
          </cell>
          <cell r="AO532" t="str">
            <v/>
          </cell>
          <cell r="AP532" t="str">
            <v>不要</v>
          </cell>
          <cell r="AQ532"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2" t="str">
            <v/>
          </cell>
          <cell r="AS532" t="str">
            <v>中間</v>
          </cell>
          <cell r="AT532">
            <v>41170</v>
          </cell>
          <cell r="AU532">
            <v>41172</v>
          </cell>
          <cell r="AV532">
            <v>41173</v>
          </cell>
          <cell r="AW532" t="str">
            <v/>
          </cell>
          <cell r="AX532" t="str">
            <v/>
          </cell>
          <cell r="AY532" t="str">
            <v>群馬県</v>
          </cell>
          <cell r="AZ532" t="str">
            <v>北群馬郡榛東村</v>
          </cell>
          <cell r="BA532" t="str">
            <v>山子田2081</v>
          </cell>
          <cell r="BB532" t="str">
            <v>埼玉県</v>
          </cell>
          <cell r="BC532" t="str">
            <v>入間市</v>
          </cell>
          <cell r="BD532" t="str">
            <v>狭山ケ原360-1</v>
          </cell>
          <cell r="BQ532" t="str">
            <v/>
          </cell>
          <cell r="BR532" t="str">
            <v/>
          </cell>
          <cell r="BS532" t="str">
            <v/>
          </cell>
          <cell r="BT532" t="str">
            <v/>
          </cell>
          <cell r="BU532" t="str">
            <v/>
          </cell>
          <cell r="BV532" t="str">
            <v/>
          </cell>
          <cell r="BW532" t="str">
            <v/>
          </cell>
          <cell r="BX532" t="str">
            <v/>
          </cell>
          <cell r="BY532" t="str">
            <v/>
          </cell>
          <cell r="BZ532" t="str">
            <v/>
          </cell>
          <cell r="CA532" t="str">
            <v/>
          </cell>
          <cell r="CB532" t="str">
            <v/>
          </cell>
          <cell r="CC532" t="str">
            <v/>
          </cell>
          <cell r="CD532" t="str">
            <v/>
          </cell>
          <cell r="CE532" t="str">
            <v/>
          </cell>
          <cell r="CF532" t="str">
            <v/>
          </cell>
          <cell r="CG532" t="str">
            <v/>
          </cell>
          <cell r="CH532" t="str">
            <v/>
          </cell>
          <cell r="CI532" t="str">
            <v/>
          </cell>
          <cell r="CJ532" t="str">
            <v/>
          </cell>
          <cell r="CK532" t="str">
            <v/>
          </cell>
          <cell r="CL532" t="str">
            <v/>
          </cell>
          <cell r="CM532" t="str">
            <v/>
          </cell>
          <cell r="CN532" t="str">
            <v/>
          </cell>
          <cell r="CO532" t="str">
            <v/>
          </cell>
          <cell r="CP532" t="str">
            <v/>
          </cell>
          <cell r="CQ532" t="str">
            <v/>
          </cell>
          <cell r="CR532" t="str">
            <v/>
          </cell>
          <cell r="CS532" t="str">
            <v/>
          </cell>
          <cell r="CT532" t="str">
            <v/>
          </cell>
          <cell r="CU532" t="str">
            <v/>
          </cell>
          <cell r="CV532" t="str">
            <v/>
          </cell>
          <cell r="CW532" t="str">
            <v/>
          </cell>
          <cell r="CX532" t="str">
            <v/>
          </cell>
          <cell r="CY532" t="str">
            <v/>
          </cell>
          <cell r="CZ532" t="str">
            <v/>
          </cell>
          <cell r="DA532" t="str">
            <v/>
          </cell>
          <cell r="DB532" t="str">
            <v/>
          </cell>
          <cell r="DC532" t="str">
            <v/>
          </cell>
          <cell r="DD532" t="str">
            <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群馬県北群馬郡榛東村山子田2081</v>
          </cell>
          <cell r="ET532" t="str">
            <v>埼玉県入間市狭山ケ原360-1</v>
          </cell>
          <cell r="EU532" t="str">
            <v/>
          </cell>
          <cell r="EV532" t="str">
            <v/>
          </cell>
          <cell r="EW532" t="str">
            <v/>
          </cell>
          <cell r="EX532" t="str">
            <v/>
          </cell>
          <cell r="EY532" t="str">
            <v>群馬県北群馬郡榛東村山子田2081
埼玉県入間市狭山ケ原360-1</v>
          </cell>
          <cell r="EZ532" t="str">
            <v>なし</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1.グリーンイノベーション・エネルギー産業</v>
          </cell>
          <cell r="I533" t="str">
            <v>エコカー又はその部品</v>
          </cell>
          <cell r="J533" t="str">
            <v>中小企業</v>
          </cell>
          <cell r="K533" t="str">
            <v>米山</v>
          </cell>
          <cell r="L533" t="str">
            <v>中間</v>
          </cell>
          <cell r="M533" t="str">
            <v>自動車課</v>
          </cell>
          <cell r="N533" t="str">
            <v>関東</v>
          </cell>
          <cell r="O533" t="str">
            <v>株式会社プレシジョン・インダストリー</v>
          </cell>
          <cell r="P533" t="str">
            <v/>
          </cell>
          <cell r="Q533" t="str">
            <v/>
          </cell>
          <cell r="R533" t="str">
            <v/>
          </cell>
          <cell r="S533" t="str">
            <v/>
          </cell>
          <cell r="T533" t="str">
            <v/>
          </cell>
          <cell r="U533" t="str">
            <v/>
          </cell>
          <cell r="V533" t="str">
            <v/>
          </cell>
          <cell r="W533" t="str">
            <v>代表取締役社長</v>
          </cell>
          <cell r="X533" t="str">
            <v>小林　一雄</v>
          </cell>
          <cell r="Y533">
            <v>41122</v>
          </cell>
          <cell r="Z533">
            <v>41729</v>
          </cell>
          <cell r="AA533" t="str">
            <v/>
          </cell>
          <cell r="AC533">
            <v>1531174000</v>
          </cell>
          <cell r="AD533">
            <v>0.33333333333333331</v>
          </cell>
          <cell r="AE533">
            <v>510391333</v>
          </cell>
          <cell r="AF533">
            <v>41153</v>
          </cell>
          <cell r="AG533">
            <v>41729</v>
          </cell>
          <cell r="AH533" t="str">
            <v/>
          </cell>
          <cell r="AI533">
            <v>2296174000</v>
          </cell>
          <cell r="AJ533">
            <v>1531174000</v>
          </cell>
          <cell r="AK533">
            <v>0.33333333333333331</v>
          </cell>
          <cell r="AL533">
            <v>510391333</v>
          </cell>
          <cell r="AM533">
            <v>41143</v>
          </cell>
          <cell r="AN533">
            <v>41149</v>
          </cell>
          <cell r="AO533" t="str">
            <v/>
          </cell>
          <cell r="AP533" t="str">
            <v>不要</v>
          </cell>
          <cell r="AQ533"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3" t="str">
            <v/>
          </cell>
          <cell r="AS533" t="str">
            <v>中間</v>
          </cell>
          <cell r="AT533">
            <v>41170</v>
          </cell>
          <cell r="AU533">
            <v>41172</v>
          </cell>
          <cell r="AV533">
            <v>41173</v>
          </cell>
          <cell r="AW533" t="str">
            <v/>
          </cell>
          <cell r="AX533" t="str">
            <v/>
          </cell>
          <cell r="AY533" t="str">
            <v>群馬県</v>
          </cell>
          <cell r="AZ533" t="str">
            <v>北群馬郡榛東村</v>
          </cell>
          <cell r="BA533" t="str">
            <v>山子田2081</v>
          </cell>
          <cell r="BB533" t="str">
            <v>埼玉県</v>
          </cell>
          <cell r="BC533" t="str">
            <v>入間市</v>
          </cell>
          <cell r="BD533" t="str">
            <v>狭山ケ原360-1</v>
          </cell>
          <cell r="BQ533" t="str">
            <v/>
          </cell>
          <cell r="BR533" t="str">
            <v/>
          </cell>
          <cell r="BS533" t="str">
            <v/>
          </cell>
          <cell r="BT533" t="str">
            <v/>
          </cell>
          <cell r="BU533" t="str">
            <v/>
          </cell>
          <cell r="BV533" t="str">
            <v/>
          </cell>
          <cell r="BW533" t="str">
            <v/>
          </cell>
          <cell r="BX533" t="str">
            <v/>
          </cell>
          <cell r="BY533" t="str">
            <v/>
          </cell>
          <cell r="BZ533" t="str">
            <v/>
          </cell>
          <cell r="CA533" t="str">
            <v/>
          </cell>
          <cell r="CB533" t="str">
            <v/>
          </cell>
          <cell r="CC533" t="str">
            <v/>
          </cell>
          <cell r="CD533" t="str">
            <v/>
          </cell>
          <cell r="CE533" t="str">
            <v/>
          </cell>
          <cell r="CF533" t="str">
            <v/>
          </cell>
          <cell r="CG533" t="str">
            <v/>
          </cell>
          <cell r="CH533" t="str">
            <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群馬県北群馬郡榛東村山子田2081</v>
          </cell>
          <cell r="ET533" t="str">
            <v>埼玉県入間市狭山ケ原360-1</v>
          </cell>
          <cell r="EU533" t="str">
            <v/>
          </cell>
          <cell r="EV533" t="str">
            <v/>
          </cell>
          <cell r="EW533" t="str">
            <v/>
          </cell>
          <cell r="EX533" t="str">
            <v/>
          </cell>
          <cell r="EY533" t="str">
            <v>群馬県北群馬郡榛東村山子田2081
埼玉県入間市狭山ケ原360-1</v>
          </cell>
          <cell r="EZ533" t="str">
            <v>なし</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1.グリーンイノベーション・エネルギー産業</v>
          </cell>
          <cell r="I534" t="str">
            <v>パワーデバイス</v>
          </cell>
          <cell r="J534" t="str">
            <v>大企業</v>
          </cell>
          <cell r="K534" t="str">
            <v>米山</v>
          </cell>
          <cell r="L534" t="str">
            <v>中間</v>
          </cell>
          <cell r="M534" t="str">
            <v>情通課</v>
          </cell>
          <cell r="N534" t="str">
            <v>北海道</v>
          </cell>
          <cell r="O534" t="str">
            <v>ミツミ電機株式会社</v>
          </cell>
          <cell r="P534" t="str">
            <v>総務部総務課</v>
          </cell>
          <cell r="Q534" t="str">
            <v>課長</v>
          </cell>
          <cell r="R534" t="str">
            <v>前田　共章</v>
          </cell>
          <cell r="S534" t="str">
            <v>0123-28-1527</v>
          </cell>
          <cell r="T534" t="str">
            <v>maeda.tomoaki@mitsumi.co.jp</v>
          </cell>
          <cell r="U534">
            <v>668533</v>
          </cell>
          <cell r="V534" t="str">
            <v>北海道千歳市泉沢1007番地39</v>
          </cell>
          <cell r="W534" t="str">
            <v>代表取締役社長</v>
          </cell>
          <cell r="X534" t="str">
            <v>森部　茂</v>
          </cell>
          <cell r="Y534">
            <v>41273</v>
          </cell>
          <cell r="Z534">
            <v>41718</v>
          </cell>
          <cell r="AA534" t="str">
            <v/>
          </cell>
          <cell r="AC534">
            <v>4555000000</v>
          </cell>
          <cell r="AD534">
            <v>0.25</v>
          </cell>
          <cell r="AE534">
            <v>1138750000</v>
          </cell>
          <cell r="AF534" t="str">
            <v/>
          </cell>
          <cell r="AG534" t="str">
            <v/>
          </cell>
          <cell r="AH534" t="str">
            <v/>
          </cell>
          <cell r="AI534" t="str">
            <v/>
          </cell>
          <cell r="AJ534" t="str">
            <v/>
          </cell>
          <cell r="AK534">
            <v>0.25</v>
          </cell>
          <cell r="AL534" t="str">
            <v/>
          </cell>
          <cell r="AM534" t="str">
            <v/>
          </cell>
          <cell r="AN534">
            <v>41178</v>
          </cell>
          <cell r="AO534" t="str">
            <v/>
          </cell>
          <cell r="AP534" t="str">
            <v>不要</v>
          </cell>
          <cell r="AQ534" t="str">
            <v>・派遣雇用を含んでいたので、雇用減（点数影響無し）</v>
          </cell>
          <cell r="AR534" t="str">
            <v/>
          </cell>
          <cell r="AS534" t="str">
            <v>中間</v>
          </cell>
          <cell r="AT534" t="str">
            <v/>
          </cell>
          <cell r="AU534" t="str">
            <v/>
          </cell>
          <cell r="AV534" t="str">
            <v/>
          </cell>
          <cell r="AW534" t="str">
            <v/>
          </cell>
          <cell r="AX534" t="str">
            <v/>
          </cell>
          <cell r="AY534" t="str">
            <v>北海道</v>
          </cell>
          <cell r="AZ534" t="str">
            <v>千歳市</v>
          </cell>
          <cell r="BA534" t="str">
            <v>泉沢1007番地3 9</v>
          </cell>
          <cell r="BC534" t="str">
            <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北海道千歳市泉沢1007番地3 9</v>
          </cell>
          <cell r="ET534" t="str">
            <v/>
          </cell>
          <cell r="EU534" t="str">
            <v/>
          </cell>
          <cell r="EV534" t="str">
            <v/>
          </cell>
          <cell r="EW534" t="str">
            <v/>
          </cell>
          <cell r="EX534" t="str">
            <v/>
          </cell>
          <cell r="EY534" t="str">
            <v>北海道千歳市泉沢1007番地3 9</v>
          </cell>
          <cell r="EZ534" t="str">
            <v>なし</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1.グリーンイノベーション・エネルギー産業</v>
          </cell>
          <cell r="I535" t="str">
            <v>エコカー又はその部品</v>
          </cell>
          <cell r="J535" t="str">
            <v>中小企業</v>
          </cell>
          <cell r="K535" t="str">
            <v>米山</v>
          </cell>
          <cell r="L535" t="str">
            <v>高本</v>
          </cell>
          <cell r="M535" t="str">
            <v>自動車課</v>
          </cell>
          <cell r="N535" t="str">
            <v>関東</v>
          </cell>
          <cell r="O535" t="str">
            <v>株式会社井口一世</v>
          </cell>
          <cell r="P535" t="str">
            <v>管理グループ</v>
          </cell>
          <cell r="Q535" t="str">
            <v/>
          </cell>
          <cell r="R535" t="str">
            <v>小川　陽平</v>
          </cell>
          <cell r="S535" t="str">
            <v>04-2990-5400</v>
          </cell>
          <cell r="T535" t="str">
            <v>ogawa@iguchi.ne.jp</v>
          </cell>
          <cell r="U535">
            <v>3590006</v>
          </cell>
          <cell r="V535" t="str">
            <v>埼玉県所沢市所沢新町2553番地3号</v>
          </cell>
          <cell r="W535" t="str">
            <v>代表取締役</v>
          </cell>
          <cell r="X535" t="str">
            <v>井口　一世</v>
          </cell>
          <cell r="Y535">
            <v>41122</v>
          </cell>
          <cell r="Z535">
            <v>41729</v>
          </cell>
          <cell r="AA535" t="str">
            <v/>
          </cell>
          <cell r="AC535">
            <v>991000000</v>
          </cell>
          <cell r="AD535">
            <v>0.4</v>
          </cell>
          <cell r="AE535">
            <v>396400000</v>
          </cell>
          <cell r="AF535" t="str">
            <v/>
          </cell>
          <cell r="AG535" t="str">
            <v/>
          </cell>
          <cell r="AH535" t="str">
            <v/>
          </cell>
          <cell r="AI535" t="str">
            <v/>
          </cell>
          <cell r="AJ535" t="str">
            <v/>
          </cell>
          <cell r="AK535">
            <v>0.4</v>
          </cell>
          <cell r="AL535" t="str">
            <v/>
          </cell>
          <cell r="AM535" t="str">
            <v/>
          </cell>
          <cell r="AN535">
            <v>41179</v>
          </cell>
          <cell r="AO535" t="str">
            <v/>
          </cell>
          <cell r="AP535" t="str">
            <v/>
          </cell>
          <cell r="AQ535" t="str">
            <v/>
          </cell>
          <cell r="AR535" t="str">
            <v>米山</v>
          </cell>
          <cell r="AS535" t="str">
            <v>高本</v>
          </cell>
          <cell r="AT535" t="str">
            <v/>
          </cell>
          <cell r="AU535" t="str">
            <v/>
          </cell>
          <cell r="AV535" t="str">
            <v/>
          </cell>
          <cell r="AW535" t="str">
            <v/>
          </cell>
          <cell r="AX535" t="str">
            <v/>
          </cell>
          <cell r="AY535" t="str">
            <v>埼玉県</v>
          </cell>
          <cell r="AZ535" t="str">
            <v>所沢市</v>
          </cell>
          <cell r="BA535" t="str">
            <v>所沢新町2553-3</v>
          </cell>
          <cell r="BB535" t="str">
            <v>埼玉県</v>
          </cell>
          <cell r="BC535" t="str">
            <v>所沢市</v>
          </cell>
          <cell r="BD535" t="str">
            <v>北岩岡50-2</v>
          </cell>
          <cell r="BQ535" t="str">
            <v/>
          </cell>
          <cell r="BR535" t="str">
            <v/>
          </cell>
          <cell r="BS535" t="str">
            <v/>
          </cell>
          <cell r="BT535" t="str">
            <v/>
          </cell>
          <cell r="BU535" t="str">
            <v/>
          </cell>
          <cell r="BV535" t="str">
            <v/>
          </cell>
          <cell r="BW535" t="str">
            <v/>
          </cell>
          <cell r="BX535" t="str">
            <v/>
          </cell>
          <cell r="BY535" t="str">
            <v/>
          </cell>
          <cell r="BZ535" t="str">
            <v/>
          </cell>
          <cell r="CA535" t="str">
            <v/>
          </cell>
          <cell r="CB535" t="str">
            <v/>
          </cell>
          <cell r="CC535" t="str">
            <v/>
          </cell>
          <cell r="CD535" t="str">
            <v/>
          </cell>
          <cell r="CE535" t="str">
            <v/>
          </cell>
          <cell r="CF535" t="str">
            <v/>
          </cell>
          <cell r="CG535" t="str">
            <v/>
          </cell>
          <cell r="CH535" t="str">
            <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埼玉県所沢市所沢新町2553-3</v>
          </cell>
          <cell r="ET535" t="str">
            <v>埼玉県所沢市北岩岡50-2</v>
          </cell>
          <cell r="EU535" t="str">
            <v/>
          </cell>
          <cell r="EV535" t="str">
            <v/>
          </cell>
          <cell r="EW535" t="str">
            <v/>
          </cell>
          <cell r="EX535" t="str">
            <v/>
          </cell>
          <cell r="EY535" t="str">
            <v>埼玉県所沢市所沢新町2553-3
埼玉県所沢市北岩岡50-2</v>
          </cell>
          <cell r="EZ535" t="str">
            <v>なし</v>
          </cell>
        </row>
        <row r="536">
          <cell r="A536" t="str">
            <v>B20950</v>
          </cell>
          <cell r="B536" t="str">
            <v>B2095</v>
          </cell>
          <cell r="C536">
            <v>0</v>
          </cell>
          <cell r="D536" t="str">
            <v>B</v>
          </cell>
          <cell r="E536" t="str">
            <v>二次</v>
          </cell>
          <cell r="F536" t="str">
            <v>株式会社岡野ｴﾚｸﾄﾛﾆｸｽ</v>
          </cell>
          <cell r="G536" t="str">
            <v>WL-CSPﾃｰﾋﾟﾝｸﾞ品生産拡大に伴う設備投資について</v>
          </cell>
          <cell r="H536" t="str">
            <v>3.その他先端分野</v>
          </cell>
          <cell r="I536" t="str">
            <v>その他</v>
          </cell>
          <cell r="J536" t="str">
            <v>中小企業</v>
          </cell>
          <cell r="K536" t="str">
            <v>高本</v>
          </cell>
          <cell r="L536" t="str">
            <v>秋葉</v>
          </cell>
          <cell r="M536" t="str">
            <v>情通課</v>
          </cell>
          <cell r="N536" t="str">
            <v/>
          </cell>
          <cell r="O536" t="str">
            <v>株式会社岡野ｴﾚｸﾄﾛﾆｸｽ</v>
          </cell>
          <cell r="P536" t="str">
            <v>営業技術部</v>
          </cell>
          <cell r="Q536" t="str">
            <v>技術課</v>
          </cell>
          <cell r="R536" t="str">
            <v>手嶋 章臣</v>
          </cell>
          <cell r="S536" t="str">
            <v>0996-37-2730</v>
          </cell>
          <cell r="T536" t="str">
            <v>a-teshima@okano-e.co.jp</v>
          </cell>
          <cell r="U536">
            <v>8951202</v>
          </cell>
          <cell r="V536" t="str">
            <v>鹿児島県薩摩川内市樋脇町塔之原853番1</v>
          </cell>
          <cell r="W536" t="str">
            <v>代表取締役社長</v>
          </cell>
          <cell r="X536" t="str">
            <v>田中　博</v>
          </cell>
          <cell r="Y536">
            <v>41120</v>
          </cell>
          <cell r="Z536">
            <v>41182</v>
          </cell>
          <cell r="AA536" t="str">
            <v/>
          </cell>
          <cell r="AC536">
            <v>156000000</v>
          </cell>
          <cell r="AD536">
            <v>0.4</v>
          </cell>
          <cell r="AE536">
            <v>62400000</v>
          </cell>
          <cell r="AF536">
            <v>41212</v>
          </cell>
          <cell r="AG536">
            <v>41273</v>
          </cell>
          <cell r="AH536" t="str">
            <v/>
          </cell>
          <cell r="AI536">
            <v>156000000</v>
          </cell>
          <cell r="AJ536">
            <v>156000000</v>
          </cell>
          <cell r="AK536">
            <v>0.4</v>
          </cell>
          <cell r="AL536">
            <v>62400000</v>
          </cell>
          <cell r="AM536">
            <v>41185</v>
          </cell>
          <cell r="AN536">
            <v>41193</v>
          </cell>
          <cell r="AO536">
            <v>41193</v>
          </cell>
          <cell r="AP536" t="str">
            <v>不要</v>
          </cell>
          <cell r="AQ536" t="str">
            <v>・交付申請書は到着済。（先に交付決定日を連絡済み）</v>
          </cell>
          <cell r="AR536" t="str">
            <v>高本</v>
          </cell>
          <cell r="AS536" t="str">
            <v>秋葉</v>
          </cell>
          <cell r="AT536">
            <v>41207</v>
          </cell>
          <cell r="AU536">
            <v>41197</v>
          </cell>
          <cell r="AV536" t="str">
            <v/>
          </cell>
          <cell r="AW536" t="str">
            <v/>
          </cell>
          <cell r="AX536" t="str">
            <v/>
          </cell>
          <cell r="AY536" t="str">
            <v>福島県</v>
          </cell>
          <cell r="AZ536" t="str">
            <v>喜多方市</v>
          </cell>
          <cell r="BA536" t="str">
            <v>豊川町高堂大字堂畑1330番地</v>
          </cell>
          <cell r="BB536" t="str">
            <v>鹿児島県</v>
          </cell>
          <cell r="BC536" t="str">
            <v>薩摩川内市</v>
          </cell>
          <cell r="BD536" t="str">
            <v>樋脇町塔之原853番1</v>
          </cell>
          <cell r="BQ536" t="str">
            <v/>
          </cell>
          <cell r="BR536" t="str">
            <v/>
          </cell>
          <cell r="BS536" t="str">
            <v/>
          </cell>
          <cell r="BT536" t="str">
            <v/>
          </cell>
          <cell r="BU536" t="str">
            <v/>
          </cell>
          <cell r="BV536" t="str">
            <v/>
          </cell>
          <cell r="BW536" t="str">
            <v/>
          </cell>
          <cell r="BX536" t="str">
            <v/>
          </cell>
          <cell r="BY536" t="str">
            <v/>
          </cell>
          <cell r="BZ536" t="str">
            <v/>
          </cell>
          <cell r="CA536" t="str">
            <v/>
          </cell>
          <cell r="CB536" t="str">
            <v/>
          </cell>
          <cell r="CC536" t="str">
            <v/>
          </cell>
          <cell r="CD536" t="str">
            <v/>
          </cell>
          <cell r="CE536" t="str">
            <v/>
          </cell>
          <cell r="CF536" t="str">
            <v/>
          </cell>
          <cell r="CG536" t="str">
            <v/>
          </cell>
          <cell r="CH536" t="str">
            <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t="str">
            <v/>
          </cell>
          <cell r="DW536" t="str">
            <v/>
          </cell>
          <cell r="DX536" t="str">
            <v/>
          </cell>
          <cell r="DY536" t="str">
            <v/>
          </cell>
          <cell r="DZ536" t="str">
            <v/>
          </cell>
          <cell r="EA536" t="str">
            <v/>
          </cell>
          <cell r="EB536" t="str">
            <v/>
          </cell>
          <cell r="EC536" t="str">
            <v/>
          </cell>
          <cell r="ED536" t="str">
            <v/>
          </cell>
          <cell r="EE536" t="str">
            <v/>
          </cell>
          <cell r="EF536" t="str">
            <v/>
          </cell>
          <cell r="EG536" t="str">
            <v/>
          </cell>
          <cell r="EH536" t="str">
            <v/>
          </cell>
          <cell r="EI536" t="str">
            <v/>
          </cell>
          <cell r="EJ536" t="str">
            <v/>
          </cell>
          <cell r="EK536" t="str">
            <v/>
          </cell>
          <cell r="EL536" t="str">
            <v/>
          </cell>
          <cell r="EM536" t="str">
            <v/>
          </cell>
          <cell r="EN536" t="str">
            <v/>
          </cell>
          <cell r="EO536" t="str">
            <v/>
          </cell>
          <cell r="EP536" t="str">
            <v/>
          </cell>
          <cell r="EQ536" t="str">
            <v/>
          </cell>
          <cell r="ER536" t="str">
            <v/>
          </cell>
          <cell r="ES536" t="str">
            <v>福島県喜多方市豊川町高堂大字堂畑1330番地</v>
          </cell>
          <cell r="ET536" t="str">
            <v>鹿児島県薩摩川内市樋脇町塔之原853番1</v>
          </cell>
          <cell r="EU536" t="str">
            <v/>
          </cell>
          <cell r="EV536" t="str">
            <v/>
          </cell>
          <cell r="EW536" t="str">
            <v/>
          </cell>
          <cell r="EX536" t="str">
            <v/>
          </cell>
          <cell r="EY536" t="str">
            <v>福島県喜多方市豊川町高堂大字堂畑1330番地
鹿児島県薩摩川内市樋脇町塔之原853番1</v>
          </cell>
          <cell r="EZ536" t="str">
            <v>なし</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1.グリーンイノベーション・エネルギー産業</v>
          </cell>
          <cell r="I537" t="str">
            <v>エコカー又はその部品</v>
          </cell>
          <cell r="J537" t="str">
            <v>大企業</v>
          </cell>
          <cell r="K537" t="str">
            <v>高本</v>
          </cell>
          <cell r="L537" t="str">
            <v>米山</v>
          </cell>
          <cell r="M537" t="str">
            <v>自動車課</v>
          </cell>
          <cell r="N537" t="str">
            <v>関東</v>
          </cell>
          <cell r="O537" t="str">
            <v>黒田精工株式会社</v>
          </cell>
          <cell r="P537" t="str">
            <v>経営企画部</v>
          </cell>
          <cell r="Q537" t="str">
            <v>部長</v>
          </cell>
          <cell r="R537" t="str">
            <v>紫波　文彦</v>
          </cell>
          <cell r="S537" t="str">
            <v>044-555-3861</v>
          </cell>
          <cell r="T537" t="str">
            <v>fumihiko_shiba@kuroda-precision.co.jp</v>
          </cell>
          <cell r="U537">
            <v>2128560</v>
          </cell>
          <cell r="V537" t="str">
            <v>神奈川県川崎市幸区下平間239</v>
          </cell>
          <cell r="W537" t="str">
            <v>代表取締役社長</v>
          </cell>
          <cell r="X537" t="str">
            <v>黒田　浩史</v>
          </cell>
          <cell r="Y537">
            <v>41183</v>
          </cell>
          <cell r="Z537">
            <v>41729</v>
          </cell>
          <cell r="AA537" t="str">
            <v/>
          </cell>
          <cell r="AC537">
            <v>599827200</v>
          </cell>
          <cell r="AD537">
            <v>0.16666666666666666</v>
          </cell>
          <cell r="AE537">
            <v>99971200</v>
          </cell>
          <cell r="AF537">
            <v>41228</v>
          </cell>
          <cell r="AG537">
            <v>41718</v>
          </cell>
          <cell r="AH537" t="str">
            <v/>
          </cell>
          <cell r="AI537">
            <v>599827200</v>
          </cell>
          <cell r="AJ537">
            <v>585877200</v>
          </cell>
          <cell r="AK537">
            <v>0.16666666666666666</v>
          </cell>
          <cell r="AL537">
            <v>97646200</v>
          </cell>
          <cell r="AM537">
            <v>41180</v>
          </cell>
          <cell r="AN537">
            <v>41183</v>
          </cell>
          <cell r="AO537">
            <v>41197</v>
          </cell>
          <cell r="AP537" t="str">
            <v>不要</v>
          </cell>
          <cell r="AQ537" t="str">
            <v>応募時からの減額については、補助対象外設備を除外したことによるもの。（METI確認依頼を以てMETIご報告）
※被災地への波及効果については要精査</v>
          </cell>
          <cell r="AR537" t="str">
            <v>高本</v>
          </cell>
          <cell r="AS537" t="str">
            <v>米山</v>
          </cell>
          <cell r="AT537">
            <v>41207</v>
          </cell>
          <cell r="AU537">
            <v>41197</v>
          </cell>
          <cell r="AV537" t="str">
            <v/>
          </cell>
          <cell r="AW537" t="str">
            <v/>
          </cell>
          <cell r="AX537" t="str">
            <v/>
          </cell>
          <cell r="AY537" t="str">
            <v>長野県</v>
          </cell>
          <cell r="AZ537" t="str">
            <v>北安曇郡池田町</v>
          </cell>
          <cell r="BA537" t="str">
            <v>大字池田2081-1</v>
          </cell>
          <cell r="BC537" t="str">
            <v/>
          </cell>
          <cell r="BQ537" t="str">
            <v/>
          </cell>
          <cell r="BR537" t="str">
            <v/>
          </cell>
          <cell r="BS537" t="str">
            <v/>
          </cell>
          <cell r="BT537" t="str">
            <v/>
          </cell>
          <cell r="BU537" t="str">
            <v/>
          </cell>
          <cell r="BV537" t="str">
            <v/>
          </cell>
          <cell r="BW537" t="str">
            <v/>
          </cell>
          <cell r="BX537" t="str">
            <v/>
          </cell>
          <cell r="BY537" t="str">
            <v/>
          </cell>
          <cell r="BZ537" t="str">
            <v/>
          </cell>
          <cell r="CA537" t="str">
            <v/>
          </cell>
          <cell r="CB537" t="str">
            <v/>
          </cell>
          <cell r="CC537" t="str">
            <v/>
          </cell>
          <cell r="CD537" t="str">
            <v/>
          </cell>
          <cell r="CE537" t="str">
            <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t="str">
            <v/>
          </cell>
          <cell r="CV537" t="str">
            <v/>
          </cell>
          <cell r="CW537" t="str">
            <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長野県北安曇郡池田町大字池田2081-1</v>
          </cell>
          <cell r="ET537" t="str">
            <v/>
          </cell>
          <cell r="EU537" t="str">
            <v/>
          </cell>
          <cell r="EV537" t="str">
            <v/>
          </cell>
          <cell r="EW537" t="str">
            <v/>
          </cell>
          <cell r="EX537" t="str">
            <v/>
          </cell>
          <cell r="EY537" t="str">
            <v>長野県北安曇郡池田町大字池田2081-1</v>
          </cell>
          <cell r="EZ537" t="str">
            <v>なし</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1.グリーンイノベーション・エネルギー産業</v>
          </cell>
          <cell r="I538" t="str">
            <v>次世代照明又はその材料</v>
          </cell>
          <cell r="J538" t="str">
            <v>大企業</v>
          </cell>
          <cell r="K538" t="str">
            <v>米山</v>
          </cell>
          <cell r="L538" t="str">
            <v>中間</v>
          </cell>
          <cell r="M538" t="str">
            <v>非鉄課</v>
          </cell>
          <cell r="N538" t="str">
            <v>関東</v>
          </cell>
          <cell r="O538" t="str">
            <v>ジョンソン・マッセイ・ジャパン合同会社</v>
          </cell>
          <cell r="P538" t="str">
            <v>貴金属地金製品事業部　加工製品部</v>
          </cell>
          <cell r="Q538" t="str">
            <v>ゼネラルマネージャー　　　　　　</v>
          </cell>
          <cell r="R538" t="str">
            <v>尾沼　涼</v>
          </cell>
          <cell r="S538" t="str">
            <v>03-5511-8555</v>
          </cell>
          <cell r="T538" t="str">
            <v>ryo.onuma@mattheyasia.com</v>
          </cell>
          <cell r="U538">
            <v>1000011</v>
          </cell>
          <cell r="V538" t="str">
            <v>東京都千代田区内幸町1-1-1　帝国ホテルタワー14F　</v>
          </cell>
          <cell r="W538" t="str">
            <v>代表社員
職務執行者</v>
          </cell>
          <cell r="X538" t="str">
            <v>マッセイ・ファイナンスＢ.Ｖ.
アロック ケータン</v>
          </cell>
          <cell r="Y538">
            <v>41214</v>
          </cell>
          <cell r="Z538">
            <v>41729</v>
          </cell>
          <cell r="AA538" t="str">
            <v/>
          </cell>
          <cell r="AC538">
            <v>560000000</v>
          </cell>
          <cell r="AD538">
            <v>0.25</v>
          </cell>
          <cell r="AE538">
            <v>140000000</v>
          </cell>
          <cell r="AF538" t="str">
            <v/>
          </cell>
          <cell r="AG538" t="str">
            <v/>
          </cell>
          <cell r="AH538" t="str">
            <v/>
          </cell>
          <cell r="AI538" t="str">
            <v/>
          </cell>
          <cell r="AJ538" t="str">
            <v/>
          </cell>
          <cell r="AK538">
            <v>0.25</v>
          </cell>
          <cell r="AL538" t="str">
            <v/>
          </cell>
          <cell r="AM538" t="str">
            <v/>
          </cell>
          <cell r="AN538">
            <v>41180</v>
          </cell>
          <cell r="AO538" t="str">
            <v>○</v>
          </cell>
          <cell r="AP538" t="str">
            <v/>
          </cell>
          <cell r="AQ538" t="str">
            <v/>
          </cell>
          <cell r="AR538" t="str">
            <v/>
          </cell>
          <cell r="AS538" t="str">
            <v>中間</v>
          </cell>
          <cell r="AT538" t="str">
            <v/>
          </cell>
          <cell r="AU538" t="str">
            <v/>
          </cell>
          <cell r="AV538" t="str">
            <v/>
          </cell>
          <cell r="AW538" t="str">
            <v/>
          </cell>
          <cell r="AX538" t="str">
            <v/>
          </cell>
          <cell r="AY538" t="str">
            <v>栃木県</v>
          </cell>
          <cell r="AZ538" t="str">
            <v>矢板市</v>
          </cell>
          <cell r="BA538" t="str">
            <v>こぶし台　区画4街区-2 矢板南産業団地</v>
          </cell>
          <cell r="BC538" t="str">
            <v/>
          </cell>
          <cell r="BQ538" t="str">
            <v/>
          </cell>
          <cell r="BR538" t="str">
            <v/>
          </cell>
          <cell r="BS538" t="str">
            <v/>
          </cell>
          <cell r="BT538" t="str">
            <v/>
          </cell>
          <cell r="BU538" t="str">
            <v/>
          </cell>
          <cell r="BV538" t="str">
            <v/>
          </cell>
          <cell r="BW538" t="str">
            <v/>
          </cell>
          <cell r="BX538" t="str">
            <v/>
          </cell>
          <cell r="BY538" t="str">
            <v/>
          </cell>
          <cell r="BZ538" t="str">
            <v/>
          </cell>
          <cell r="CA538" t="str">
            <v/>
          </cell>
          <cell r="CB538" t="str">
            <v/>
          </cell>
          <cell r="CC538" t="str">
            <v/>
          </cell>
          <cell r="CD538" t="str">
            <v/>
          </cell>
          <cell r="CE538" t="str">
            <v/>
          </cell>
          <cell r="CF538" t="str">
            <v/>
          </cell>
          <cell r="CG538" t="str">
            <v/>
          </cell>
          <cell r="CH538" t="str">
            <v/>
          </cell>
          <cell r="CI538" t="str">
            <v/>
          </cell>
          <cell r="CJ538" t="str">
            <v/>
          </cell>
          <cell r="CK538" t="str">
            <v/>
          </cell>
          <cell r="CL538" t="str">
            <v/>
          </cell>
          <cell r="CM538" t="str">
            <v/>
          </cell>
          <cell r="CN538" t="str">
            <v/>
          </cell>
          <cell r="CO538" t="str">
            <v/>
          </cell>
          <cell r="CP538" t="str">
            <v/>
          </cell>
          <cell r="CQ538" t="str">
            <v/>
          </cell>
          <cell r="CR538" t="str">
            <v/>
          </cell>
          <cell r="CS538" t="str">
            <v/>
          </cell>
          <cell r="CT538" t="str">
            <v/>
          </cell>
          <cell r="CU538" t="str">
            <v/>
          </cell>
          <cell r="CV538" t="str">
            <v/>
          </cell>
          <cell r="CW538" t="str">
            <v/>
          </cell>
          <cell r="CX538" t="str">
            <v/>
          </cell>
          <cell r="CY538" t="str">
            <v/>
          </cell>
          <cell r="CZ538" t="str">
            <v/>
          </cell>
          <cell r="DA538" t="str">
            <v/>
          </cell>
          <cell r="DB538" t="str">
            <v/>
          </cell>
          <cell r="DC538" t="str">
            <v/>
          </cell>
          <cell r="DD538" t="str">
            <v/>
          </cell>
          <cell r="DE538" t="str">
            <v/>
          </cell>
          <cell r="DF538" t="str">
            <v/>
          </cell>
          <cell r="DG538" t="str">
            <v/>
          </cell>
          <cell r="DH538" t="str">
            <v/>
          </cell>
          <cell r="DI538" t="str">
            <v/>
          </cell>
          <cell r="DJ538" t="str">
            <v/>
          </cell>
          <cell r="DK538" t="str">
            <v/>
          </cell>
          <cell r="DL538" t="str">
            <v/>
          </cell>
          <cell r="DM538" t="str">
            <v/>
          </cell>
          <cell r="DN538" t="str">
            <v/>
          </cell>
          <cell r="DO538" t="str">
            <v/>
          </cell>
          <cell r="DP538" t="str">
            <v/>
          </cell>
          <cell r="DQ538" t="str">
            <v/>
          </cell>
          <cell r="DR538" t="str">
            <v/>
          </cell>
          <cell r="DS538" t="str">
            <v/>
          </cell>
          <cell r="DT538" t="str">
            <v/>
          </cell>
          <cell r="DU538" t="str">
            <v/>
          </cell>
          <cell r="DV538" t="str">
            <v/>
          </cell>
          <cell r="DW538" t="str">
            <v/>
          </cell>
          <cell r="DX538" t="str">
            <v/>
          </cell>
          <cell r="DY538" t="str">
            <v/>
          </cell>
          <cell r="DZ538" t="str">
            <v/>
          </cell>
          <cell r="EA538" t="str">
            <v/>
          </cell>
          <cell r="EB538" t="str">
            <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栃木県矢板市こぶし台　区画4街区-2 矢板南産業団地</v>
          </cell>
          <cell r="ET538" t="str">
            <v/>
          </cell>
          <cell r="EU538" t="str">
            <v/>
          </cell>
          <cell r="EV538" t="str">
            <v/>
          </cell>
          <cell r="EW538" t="str">
            <v/>
          </cell>
          <cell r="EX538" t="str">
            <v/>
          </cell>
          <cell r="EY538" t="str">
            <v>栃木県矢板市こぶし台　区画4街区-2 矢板南産業団地</v>
          </cell>
          <cell r="EZ538" t="str">
            <v>なし</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1.グリーンイノベーション・エネルギー産業</v>
          </cell>
          <cell r="I539" t="str">
            <v>太陽電池及び他の再生可能エネルギー</v>
          </cell>
          <cell r="J539" t="str">
            <v>大企業</v>
          </cell>
          <cell r="K539" t="str">
            <v>高本</v>
          </cell>
          <cell r="L539" t="str">
            <v>米山</v>
          </cell>
          <cell r="M539" t="str">
            <v>産機課</v>
          </cell>
          <cell r="N539" t="str">
            <v>関東</v>
          </cell>
          <cell r="O539" t="str">
            <v>富士電機株式会社</v>
          </cell>
          <cell r="P539" t="str">
            <v>富士電機川崎工場　回転機部</v>
          </cell>
          <cell r="Q539" t="str">
            <v>主席</v>
          </cell>
          <cell r="R539" t="str">
            <v>板垣　　敏則</v>
          </cell>
          <cell r="S539" t="str">
            <v>044-329-2481</v>
          </cell>
          <cell r="T539" t="str">
            <v>itagaki-toshinori@fujielectric.co.jp</v>
          </cell>
          <cell r="U539">
            <v>2109530</v>
          </cell>
          <cell r="V539" t="str">
            <v>神奈川県川崎市川崎区田辺新田1番1号</v>
          </cell>
          <cell r="W539" t="str">
            <v>代表取締役社長</v>
          </cell>
          <cell r="X539" t="str">
            <v>北澤　通宏</v>
          </cell>
          <cell r="Y539">
            <v>41183</v>
          </cell>
          <cell r="Z539">
            <v>41698</v>
          </cell>
          <cell r="AA539" t="str">
            <v/>
          </cell>
          <cell r="AC539">
            <v>299300000</v>
          </cell>
          <cell r="AD539">
            <v>0.16666666666666666</v>
          </cell>
          <cell r="AE539">
            <v>49883333</v>
          </cell>
          <cell r="AF539">
            <v>41187</v>
          </cell>
          <cell r="AG539">
            <v>41690</v>
          </cell>
          <cell r="AH539" t="str">
            <v/>
          </cell>
          <cell r="AI539">
            <v>314265000</v>
          </cell>
          <cell r="AJ539">
            <v>299300000</v>
          </cell>
          <cell r="AK539">
            <v>0.16666666666666666</v>
          </cell>
          <cell r="AL539">
            <v>49883326</v>
          </cell>
          <cell r="AM539">
            <v>41159</v>
          </cell>
          <cell r="AN539">
            <v>41170</v>
          </cell>
          <cell r="AO539">
            <v>41170</v>
          </cell>
          <cell r="AP539" t="str">
            <v>不要</v>
          </cell>
          <cell r="AQ539" t="str">
            <v/>
          </cell>
          <cell r="AR539" t="str">
            <v>高本</v>
          </cell>
          <cell r="AS539" t="str">
            <v/>
          </cell>
          <cell r="AT539">
            <v>41207</v>
          </cell>
          <cell r="AU539">
            <v>41185</v>
          </cell>
          <cell r="AV539" t="str">
            <v/>
          </cell>
          <cell r="AW539" t="str">
            <v/>
          </cell>
          <cell r="AX539" t="str">
            <v/>
          </cell>
          <cell r="AY539" t="str">
            <v>神奈川県</v>
          </cell>
          <cell r="AZ539" t="str">
            <v>川崎市</v>
          </cell>
          <cell r="BA539" t="str">
            <v>田辺新田1番1号</v>
          </cell>
          <cell r="BC539" t="str">
            <v/>
          </cell>
          <cell r="BQ539" t="str">
            <v/>
          </cell>
          <cell r="BR539" t="str">
            <v/>
          </cell>
          <cell r="BS539" t="str">
            <v/>
          </cell>
          <cell r="BT539" t="str">
            <v/>
          </cell>
          <cell r="BU539" t="str">
            <v/>
          </cell>
          <cell r="BV539" t="str">
            <v/>
          </cell>
          <cell r="BW539" t="str">
            <v/>
          </cell>
          <cell r="BX539" t="str">
            <v/>
          </cell>
          <cell r="BY539" t="str">
            <v/>
          </cell>
          <cell r="BZ539" t="str">
            <v/>
          </cell>
          <cell r="CA539" t="str">
            <v/>
          </cell>
          <cell r="CB539" t="str">
            <v/>
          </cell>
          <cell r="CC539" t="str">
            <v/>
          </cell>
          <cell r="CD539" t="str">
            <v/>
          </cell>
          <cell r="CE539" t="str">
            <v/>
          </cell>
          <cell r="CF539" t="str">
            <v/>
          </cell>
          <cell r="CG539" t="str">
            <v/>
          </cell>
          <cell r="CH539" t="str">
            <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神奈川県川崎市田辺新田1番1号</v>
          </cell>
          <cell r="ET539" t="str">
            <v/>
          </cell>
          <cell r="EU539" t="str">
            <v/>
          </cell>
          <cell r="EV539" t="str">
            <v/>
          </cell>
          <cell r="EW539" t="str">
            <v/>
          </cell>
          <cell r="EX539" t="str">
            <v/>
          </cell>
          <cell r="EY539" t="str">
            <v>神奈川県川崎市田辺新田1番1号</v>
          </cell>
          <cell r="EZ539" t="str">
            <v>なし</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3.その他先端分野</v>
          </cell>
          <cell r="I540" t="str">
            <v>その他</v>
          </cell>
          <cell r="J540" t="str">
            <v>中小企業</v>
          </cell>
          <cell r="K540" t="str">
            <v>米山</v>
          </cell>
          <cell r="L540" t="str">
            <v>中間</v>
          </cell>
          <cell r="M540" t="str">
            <v>産機課</v>
          </cell>
          <cell r="N540" t="str">
            <v>九州</v>
          </cell>
          <cell r="O540" t="str">
            <v>ネクサスプレシジョン株式会社</v>
          </cell>
          <cell r="P540" t="str">
            <v/>
          </cell>
          <cell r="Q540" t="str">
            <v>営業</v>
          </cell>
          <cell r="R540" t="str">
            <v>宮尾　則之</v>
          </cell>
          <cell r="S540" t="str">
            <v>096-279-2833</v>
          </cell>
          <cell r="T540" t="str">
            <v>miyao@nexusprecision.co.jp</v>
          </cell>
          <cell r="U540">
            <v>8612401</v>
          </cell>
          <cell r="V540" t="str">
            <v>熊本県阿蘇郡西原村大字鳥子358-5</v>
          </cell>
          <cell r="W540" t="str">
            <v>代表取締役</v>
          </cell>
          <cell r="X540" t="str">
            <v>外薗　正俊</v>
          </cell>
          <cell r="Y540">
            <v>41120</v>
          </cell>
          <cell r="Z540">
            <v>41305</v>
          </cell>
          <cell r="AA540" t="str">
            <v/>
          </cell>
          <cell r="AC540">
            <v>75000000</v>
          </cell>
          <cell r="AD540">
            <v>0.33333333333333331</v>
          </cell>
          <cell r="AE540">
            <v>25000000</v>
          </cell>
          <cell r="AF540" t="str">
            <v/>
          </cell>
          <cell r="AG540" t="str">
            <v/>
          </cell>
          <cell r="AH540" t="str">
            <v/>
          </cell>
          <cell r="AI540" t="str">
            <v/>
          </cell>
          <cell r="AJ540" t="str">
            <v/>
          </cell>
          <cell r="AK540">
            <v>0.33333333333333331</v>
          </cell>
          <cell r="AL540" t="str">
            <v/>
          </cell>
          <cell r="AM540" t="str">
            <v/>
          </cell>
          <cell r="AN540">
            <v>41193</v>
          </cell>
          <cell r="AO540" t="str">
            <v/>
          </cell>
          <cell r="AP540" t="str">
            <v>不要</v>
          </cell>
          <cell r="AQ540" t="str">
            <v/>
          </cell>
          <cell r="AR540" t="str">
            <v/>
          </cell>
          <cell r="AS540" t="str">
            <v>中間</v>
          </cell>
          <cell r="AT540" t="str">
            <v/>
          </cell>
          <cell r="AU540" t="str">
            <v/>
          </cell>
          <cell r="AV540" t="str">
            <v/>
          </cell>
          <cell r="AW540" t="str">
            <v/>
          </cell>
          <cell r="AX540" t="str">
            <v/>
          </cell>
          <cell r="AY540" t="str">
            <v>鹿児島県</v>
          </cell>
          <cell r="AZ540" t="str">
            <v>薩摩川内市</v>
          </cell>
          <cell r="BA540" t="str">
            <v/>
          </cell>
          <cell r="BC540" t="str">
            <v/>
          </cell>
          <cell r="BQ540" t="str">
            <v/>
          </cell>
          <cell r="BR540" t="str">
            <v/>
          </cell>
          <cell r="BS540" t="str">
            <v/>
          </cell>
          <cell r="BT540" t="str">
            <v/>
          </cell>
          <cell r="BU540" t="str">
            <v/>
          </cell>
          <cell r="BV540" t="str">
            <v/>
          </cell>
          <cell r="BW540" t="str">
            <v/>
          </cell>
          <cell r="BX540" t="str">
            <v/>
          </cell>
          <cell r="BY540" t="str">
            <v/>
          </cell>
          <cell r="BZ540" t="str">
            <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t="str">
            <v/>
          </cell>
          <cell r="DN540" t="str">
            <v/>
          </cell>
          <cell r="DO540" t="str">
            <v/>
          </cell>
          <cell r="DP540" t="str">
            <v/>
          </cell>
          <cell r="DQ540" t="str">
            <v/>
          </cell>
          <cell r="DR540" t="str">
            <v/>
          </cell>
          <cell r="DS540" t="str">
            <v/>
          </cell>
          <cell r="DT540" t="str">
            <v/>
          </cell>
          <cell r="DU540" t="str">
            <v/>
          </cell>
          <cell r="DV540" t="str">
            <v/>
          </cell>
          <cell r="DW540" t="str">
            <v/>
          </cell>
          <cell r="DX540" t="str">
            <v/>
          </cell>
          <cell r="DY540" t="str">
            <v/>
          </cell>
          <cell r="DZ540" t="str">
            <v/>
          </cell>
          <cell r="EA540" t="str">
            <v/>
          </cell>
          <cell r="EB540" t="str">
            <v/>
          </cell>
          <cell r="EC540" t="str">
            <v/>
          </cell>
          <cell r="ED540" t="str">
            <v/>
          </cell>
          <cell r="EE540" t="str">
            <v/>
          </cell>
          <cell r="EF540" t="str">
            <v/>
          </cell>
          <cell r="EG540" t="str">
            <v/>
          </cell>
          <cell r="EH540" t="str">
            <v/>
          </cell>
          <cell r="EI540" t="str">
            <v/>
          </cell>
          <cell r="EJ540" t="str">
            <v/>
          </cell>
          <cell r="EK540" t="str">
            <v/>
          </cell>
          <cell r="EL540" t="str">
            <v/>
          </cell>
          <cell r="EM540" t="str">
            <v/>
          </cell>
          <cell r="EN540" t="str">
            <v/>
          </cell>
          <cell r="EO540" t="str">
            <v/>
          </cell>
          <cell r="EP540" t="str">
            <v/>
          </cell>
          <cell r="EQ540" t="str">
            <v/>
          </cell>
          <cell r="ER540" t="str">
            <v/>
          </cell>
          <cell r="ES540" t="str">
            <v>鹿児島県薩摩川内市</v>
          </cell>
          <cell r="ET540" t="str">
            <v/>
          </cell>
          <cell r="EU540" t="str">
            <v/>
          </cell>
          <cell r="EV540" t="str">
            <v/>
          </cell>
          <cell r="EW540" t="str">
            <v/>
          </cell>
          <cell r="EX540" t="str">
            <v/>
          </cell>
          <cell r="EY540" t="str">
            <v>鹿児島県薩摩川内市</v>
          </cell>
          <cell r="EZ540" t="str">
            <v>なし</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2.ライフイノベーション</v>
          </cell>
          <cell r="I541" t="str">
            <v>医薬品・医療機器</v>
          </cell>
          <cell r="J541" t="str">
            <v>大企業</v>
          </cell>
          <cell r="K541" t="str">
            <v>米山</v>
          </cell>
          <cell r="L541" t="str">
            <v>中間</v>
          </cell>
          <cell r="M541" t="str">
            <v>医副室</v>
          </cell>
          <cell r="N541" t="str">
            <v>関東</v>
          </cell>
          <cell r="O541" t="str">
            <v>日本ライフライン株式会社</v>
          </cell>
          <cell r="P541" t="str">
            <v>開発生産本部</v>
          </cell>
          <cell r="Q541" t="str">
            <v>課長補佐</v>
          </cell>
          <cell r="R541" t="str">
            <v>小沼　帝嗣</v>
          </cell>
          <cell r="S541" t="str">
            <v>048-430-0780</v>
          </cell>
          <cell r="T541" t="str">
            <v>t-onuma@jll.co.jp</v>
          </cell>
          <cell r="U541">
            <v>3350025</v>
          </cell>
          <cell r="V541" t="str">
            <v>埼玉県戸田市南町5-22　Medical　Technology　Park</v>
          </cell>
          <cell r="W541" t="str">
            <v>代表取締役社長</v>
          </cell>
          <cell r="X541" t="str">
            <v>鈴木　啓介</v>
          </cell>
          <cell r="Y541">
            <v>41364</v>
          </cell>
          <cell r="Z541">
            <v>41548</v>
          </cell>
          <cell r="AA541" t="str">
            <v/>
          </cell>
          <cell r="AC541">
            <v>370959000</v>
          </cell>
          <cell r="AD541">
            <v>0.25</v>
          </cell>
          <cell r="AE541">
            <v>92739750</v>
          </cell>
          <cell r="AF541" t="str">
            <v/>
          </cell>
          <cell r="AG541" t="str">
            <v/>
          </cell>
          <cell r="AH541" t="str">
            <v/>
          </cell>
          <cell r="AI541" t="str">
            <v/>
          </cell>
          <cell r="AJ541" t="str">
            <v/>
          </cell>
          <cell r="AK541">
            <v>0.25</v>
          </cell>
          <cell r="AL541" t="str">
            <v/>
          </cell>
          <cell r="AM541" t="str">
            <v/>
          </cell>
          <cell r="AN541">
            <v>41177</v>
          </cell>
          <cell r="AO541" t="str">
            <v/>
          </cell>
          <cell r="AP541" t="str">
            <v>要</v>
          </cell>
          <cell r="AQ541" t="str">
            <v/>
          </cell>
          <cell r="AR541" t="str">
            <v/>
          </cell>
          <cell r="AS541" t="str">
            <v>中間</v>
          </cell>
          <cell r="AT541" t="str">
            <v/>
          </cell>
          <cell r="AU541" t="str">
            <v/>
          </cell>
          <cell r="AV541" t="str">
            <v/>
          </cell>
          <cell r="AW541" t="str">
            <v/>
          </cell>
          <cell r="AX541" t="str">
            <v/>
          </cell>
          <cell r="AY541" t="str">
            <v>栃木県</v>
          </cell>
          <cell r="AZ541" t="str">
            <v>小山市</v>
          </cell>
          <cell r="BA541" t="str">
            <v>大字延島字南原2339-12</v>
          </cell>
          <cell r="BB541" t="str">
            <v>栃木県</v>
          </cell>
          <cell r="BC541" t="str">
            <v>小山市</v>
          </cell>
          <cell r="BD541" t="str">
            <v>大字延島字南原2339-13</v>
          </cell>
          <cell r="BQ541" t="str">
            <v/>
          </cell>
          <cell r="BR541" t="str">
            <v/>
          </cell>
          <cell r="BS541" t="str">
            <v/>
          </cell>
          <cell r="BT541" t="str">
            <v/>
          </cell>
          <cell r="BU541" t="str">
            <v/>
          </cell>
          <cell r="BV541" t="str">
            <v/>
          </cell>
          <cell r="BW541" t="str">
            <v/>
          </cell>
          <cell r="BX541" t="str">
            <v/>
          </cell>
          <cell r="BY541" t="str">
            <v/>
          </cell>
          <cell r="BZ541" t="str">
            <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t="str">
            <v/>
          </cell>
          <cell r="DN541" t="str">
            <v/>
          </cell>
          <cell r="DO541" t="str">
            <v/>
          </cell>
          <cell r="DP541" t="str">
            <v/>
          </cell>
          <cell r="DQ541" t="str">
            <v/>
          </cell>
          <cell r="DR541" t="str">
            <v/>
          </cell>
          <cell r="DS541" t="str">
            <v/>
          </cell>
          <cell r="DT541" t="str">
            <v/>
          </cell>
          <cell r="DU541" t="str">
            <v/>
          </cell>
          <cell r="DV541" t="str">
            <v/>
          </cell>
          <cell r="DW541" t="str">
            <v/>
          </cell>
          <cell r="DX541" t="str">
            <v/>
          </cell>
          <cell r="DY541" t="str">
            <v/>
          </cell>
          <cell r="DZ541" t="str">
            <v/>
          </cell>
          <cell r="EA541" t="str">
            <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栃木県小山市大字延島字南原2339-12</v>
          </cell>
          <cell r="ET541" t="str">
            <v>栃木県小山市大字延島字南原2339-13</v>
          </cell>
          <cell r="EU541" t="str">
            <v/>
          </cell>
          <cell r="EV541" t="str">
            <v/>
          </cell>
          <cell r="EW541" t="str">
            <v/>
          </cell>
          <cell r="EX541" t="str">
            <v/>
          </cell>
          <cell r="EY541" t="str">
            <v>栃木県小山市大字延島字南原2339-12
栃木県小山市大字延島字南原2339-13</v>
          </cell>
          <cell r="EZ541" t="str">
            <v>なし</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1.グリーンイノベーション・エネルギー産業</v>
          </cell>
          <cell r="I542" t="str">
            <v>蓄電池</v>
          </cell>
          <cell r="J542" t="str">
            <v>中小企業</v>
          </cell>
          <cell r="K542" t="str">
            <v>米山</v>
          </cell>
          <cell r="L542" t="str">
            <v>中間</v>
          </cell>
          <cell r="M542" t="str">
            <v>素形材室</v>
          </cell>
          <cell r="N542" t="str">
            <v>関東</v>
          </cell>
          <cell r="O542" t="str">
            <v>株式会社野上技研</v>
          </cell>
          <cell r="P542" t="str">
            <v/>
          </cell>
          <cell r="Q542" t="str">
            <v>常務取締役</v>
          </cell>
          <cell r="R542" t="str">
            <v>野上　哲也</v>
          </cell>
          <cell r="S542" t="str">
            <v>0295-53-2188</v>
          </cell>
          <cell r="T542" t="str">
            <v>t-nogami@nogami-gk.co.jp</v>
          </cell>
          <cell r="U542">
            <v>3192144</v>
          </cell>
          <cell r="V542" t="str">
            <v>茨城県常陸大宮市泉1136-3</v>
          </cell>
          <cell r="W542" t="str">
            <v>代表取締役</v>
          </cell>
          <cell r="X542" t="str">
            <v>野上　良太</v>
          </cell>
          <cell r="Y542">
            <v>41244</v>
          </cell>
          <cell r="Z542">
            <v>41729</v>
          </cell>
          <cell r="AA542" t="str">
            <v/>
          </cell>
          <cell r="AC542">
            <v>91000000</v>
          </cell>
          <cell r="AD542">
            <v>0.4</v>
          </cell>
          <cell r="AE542">
            <v>36400000</v>
          </cell>
          <cell r="AF542" t="str">
            <v/>
          </cell>
          <cell r="AG542" t="str">
            <v/>
          </cell>
          <cell r="AH542" t="str">
            <v/>
          </cell>
          <cell r="AI542" t="str">
            <v/>
          </cell>
          <cell r="AJ542" t="str">
            <v/>
          </cell>
          <cell r="AK542">
            <v>0.4</v>
          </cell>
          <cell r="AL542" t="str">
            <v/>
          </cell>
          <cell r="AM542" t="str">
            <v/>
          </cell>
          <cell r="AN542">
            <v>41180</v>
          </cell>
          <cell r="AO542" t="str">
            <v/>
          </cell>
          <cell r="AP542" t="str">
            <v>不要</v>
          </cell>
          <cell r="AQ542" t="str">
            <v/>
          </cell>
          <cell r="AR542" t="str">
            <v/>
          </cell>
          <cell r="AS542" t="str">
            <v>中間</v>
          </cell>
          <cell r="AT542" t="str">
            <v/>
          </cell>
          <cell r="AU542" t="str">
            <v/>
          </cell>
          <cell r="AV542" t="str">
            <v/>
          </cell>
          <cell r="AW542" t="str">
            <v/>
          </cell>
          <cell r="AX542" t="str">
            <v/>
          </cell>
          <cell r="AY542" t="str">
            <v>茨城県</v>
          </cell>
          <cell r="AZ542" t="str">
            <v>常陸大宮市</v>
          </cell>
          <cell r="BA542" t="str">
            <v>泉1136-3</v>
          </cell>
          <cell r="BC542" t="str">
            <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茨城県常陸大宮市泉1136-3</v>
          </cell>
          <cell r="ET542" t="str">
            <v/>
          </cell>
          <cell r="EU542" t="str">
            <v/>
          </cell>
          <cell r="EV542" t="str">
            <v/>
          </cell>
          <cell r="EW542" t="str">
            <v/>
          </cell>
          <cell r="EX542" t="str">
            <v/>
          </cell>
          <cell r="EY542" t="str">
            <v>茨城県常陸大宮市泉1136-3</v>
          </cell>
          <cell r="EZ542" t="str">
            <v>なし</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2.ライフイノベーション</v>
          </cell>
          <cell r="I543" t="str">
            <v>医薬品・医療機器</v>
          </cell>
          <cell r="J543" t="str">
            <v>大企業</v>
          </cell>
          <cell r="K543" t="str">
            <v>米山</v>
          </cell>
          <cell r="L543" t="str">
            <v>中間</v>
          </cell>
          <cell r="M543" t="str">
            <v>バイオ課</v>
          </cell>
          <cell r="N543" t="str">
            <v>中部</v>
          </cell>
          <cell r="O543" t="str">
            <v>富山化学工業株式会社</v>
          </cell>
          <cell r="P543" t="str">
            <v>経営企画部</v>
          </cell>
          <cell r="Q543" t="str">
            <v>担当課長</v>
          </cell>
          <cell r="R543" t="str">
            <v>岩佐　幸司</v>
          </cell>
          <cell r="S543" t="str">
            <v>03-5381-3892</v>
          </cell>
          <cell r="T543" t="str">
            <v>koji_iwasa@toyama-chemical.co.jp</v>
          </cell>
          <cell r="U543">
            <v>1600023</v>
          </cell>
          <cell r="V543" t="str">
            <v>東京都新宿区西新宿3-2-5</v>
          </cell>
          <cell r="W543" t="str">
            <v>代表取締役社長</v>
          </cell>
          <cell r="X543" t="str">
            <v>菅田　益司</v>
          </cell>
          <cell r="Y543">
            <v>41152</v>
          </cell>
          <cell r="Z543">
            <v>41729</v>
          </cell>
          <cell r="AA543" t="str">
            <v/>
          </cell>
          <cell r="AC543">
            <v>2893200000</v>
          </cell>
          <cell r="AD543">
            <v>0.25</v>
          </cell>
          <cell r="AE543">
            <v>723300000</v>
          </cell>
          <cell r="AF543">
            <v>41167</v>
          </cell>
          <cell r="AG543">
            <v>41729</v>
          </cell>
          <cell r="AH543" t="str">
            <v/>
          </cell>
          <cell r="AI543">
            <v>3483200000</v>
          </cell>
          <cell r="AJ543">
            <v>2893200000</v>
          </cell>
          <cell r="AK543">
            <v>0.25</v>
          </cell>
          <cell r="AL543">
            <v>723300000</v>
          </cell>
          <cell r="AM543">
            <v>41148</v>
          </cell>
          <cell r="AN543">
            <v>41149</v>
          </cell>
          <cell r="AO543" t="str">
            <v/>
          </cell>
          <cell r="AP543" t="str">
            <v>不要</v>
          </cell>
          <cell r="AQ543" t="str">
            <v/>
          </cell>
          <cell r="AR543" t="str">
            <v/>
          </cell>
          <cell r="AS543" t="str">
            <v/>
          </cell>
          <cell r="AT543">
            <v>41170</v>
          </cell>
          <cell r="AU543">
            <v>41172</v>
          </cell>
          <cell r="AV543">
            <v>41173</v>
          </cell>
          <cell r="AW543" t="str">
            <v/>
          </cell>
          <cell r="AX543" t="str">
            <v/>
          </cell>
          <cell r="AY543" t="str">
            <v>富山県</v>
          </cell>
          <cell r="AZ543" t="str">
            <v>富山市</v>
          </cell>
          <cell r="BA543" t="str">
            <v>下奥井2-4-1</v>
          </cell>
          <cell r="BC543" t="str">
            <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富山県富山市下奥井2-4-1</v>
          </cell>
          <cell r="ET543" t="str">
            <v/>
          </cell>
          <cell r="EU543" t="str">
            <v/>
          </cell>
          <cell r="EV543" t="str">
            <v/>
          </cell>
          <cell r="EW543" t="str">
            <v/>
          </cell>
          <cell r="EX543" t="str">
            <v/>
          </cell>
          <cell r="EY543" t="str">
            <v>富山県富山市下奥井2-4-1</v>
          </cell>
          <cell r="EZ543" t="str">
            <v>なし</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1.グリーンイノベーション・エネルギー産業</v>
          </cell>
          <cell r="I544" t="str">
            <v>省エネ素材</v>
          </cell>
          <cell r="J544" t="str">
            <v>中小企業</v>
          </cell>
          <cell r="K544" t="str">
            <v>高本</v>
          </cell>
          <cell r="L544" t="str">
            <v>米山</v>
          </cell>
          <cell r="M544" t="str">
            <v>住宅課</v>
          </cell>
          <cell r="N544" t="str">
            <v>中国</v>
          </cell>
          <cell r="O544" t="str">
            <v>株式会社ウッドプラスチックテクノロジー</v>
          </cell>
          <cell r="P544" t="str">
            <v/>
          </cell>
          <cell r="Q544" t="str">
            <v>取締役ＣＯＯ</v>
          </cell>
          <cell r="R544" t="str">
            <v>中山　東太</v>
          </cell>
          <cell r="S544" t="str">
            <v>03-5844-3366</v>
          </cell>
          <cell r="T544" t="str">
            <v>tota-nakayama@wpt.co.jp</v>
          </cell>
          <cell r="U544">
            <v>1130033</v>
          </cell>
          <cell r="V544" t="str">
            <v>東京都文京区本郷4-1-7　近江屋第二ビル4Ｆ</v>
          </cell>
          <cell r="W544" t="str">
            <v>代表取締役</v>
          </cell>
          <cell r="X544" t="str">
            <v>原嶌　和雄</v>
          </cell>
          <cell r="Y544">
            <v>41122</v>
          </cell>
          <cell r="Z544">
            <v>41729</v>
          </cell>
          <cell r="AA544" t="str">
            <v/>
          </cell>
          <cell r="AC544">
            <v>1194000000</v>
          </cell>
          <cell r="AD544">
            <v>0.33333333333333331</v>
          </cell>
          <cell r="AE544">
            <v>398000000</v>
          </cell>
          <cell r="AF544">
            <v>41183</v>
          </cell>
          <cell r="AG544">
            <v>41729</v>
          </cell>
          <cell r="AH544" t="str">
            <v/>
          </cell>
          <cell r="AI544">
            <v>1515000000</v>
          </cell>
          <cell r="AJ544">
            <v>1194000000</v>
          </cell>
          <cell r="AK544">
            <v>0.33333333333333331</v>
          </cell>
          <cell r="AL544">
            <v>398000000</v>
          </cell>
          <cell r="AM544">
            <v>41176</v>
          </cell>
          <cell r="AN544">
            <v>41173</v>
          </cell>
          <cell r="AO544" t="str">
            <v/>
          </cell>
          <cell r="AP544" t="str">
            <v>不要</v>
          </cell>
          <cell r="AQ544" t="str">
            <v>・「フォークリフト」は補助対象外。</v>
          </cell>
          <cell r="AR544" t="str">
            <v>高本</v>
          </cell>
          <cell r="AS544" t="str">
            <v>米山</v>
          </cell>
          <cell r="AT544">
            <v>41200</v>
          </cell>
          <cell r="AU544">
            <v>41191</v>
          </cell>
          <cell r="AV544">
            <v>41204</v>
          </cell>
          <cell r="AW544" t="str">
            <v/>
          </cell>
          <cell r="AX544" t="str">
            <v/>
          </cell>
          <cell r="AY544" t="str">
            <v>鳥取県</v>
          </cell>
          <cell r="AZ544" t="str">
            <v>倉吉市</v>
          </cell>
          <cell r="BA544" t="str">
            <v>谷原石山工場用地</v>
          </cell>
          <cell r="BC544" t="str">
            <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鳥取県倉吉市谷原石山工場用地</v>
          </cell>
          <cell r="ET544" t="str">
            <v/>
          </cell>
          <cell r="EU544" t="str">
            <v/>
          </cell>
          <cell r="EV544" t="str">
            <v/>
          </cell>
          <cell r="EW544" t="str">
            <v/>
          </cell>
          <cell r="EX544" t="str">
            <v/>
          </cell>
          <cell r="EY544" t="str">
            <v>鳥取県倉吉市谷原石山工場用地</v>
          </cell>
          <cell r="EZ544" t="str">
            <v>なし</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1.グリーンイノベーション・エネルギー産業</v>
          </cell>
          <cell r="I545" t="str">
            <v>その他</v>
          </cell>
          <cell r="J545" t="str">
            <v>中小企業</v>
          </cell>
          <cell r="K545" t="str">
            <v>米山</v>
          </cell>
          <cell r="L545" t="str">
            <v>高本</v>
          </cell>
          <cell r="M545" t="str">
            <v>産機課</v>
          </cell>
          <cell r="N545" t="str">
            <v>関東</v>
          </cell>
          <cell r="O545" t="str">
            <v>株式会社アタゴ製作所</v>
          </cell>
          <cell r="P545" t="str">
            <v>技術部開発GR</v>
          </cell>
          <cell r="Q545" t="str">
            <v>係長</v>
          </cell>
          <cell r="R545" t="str">
            <v>奈良　英明</v>
          </cell>
          <cell r="S545" t="str">
            <v>0277-76-4411</v>
          </cell>
          <cell r="T545" t="str">
            <v>nara@atago-mfg.co.jp</v>
          </cell>
          <cell r="U545">
            <v>3792311</v>
          </cell>
          <cell r="V545" t="str">
            <v>群馬県みどり市笠懸町阿左美590-6</v>
          </cell>
          <cell r="W545" t="str">
            <v>代表取締役社長</v>
          </cell>
          <cell r="X545" t="str">
            <v>大友　望</v>
          </cell>
          <cell r="Y545">
            <v>41122</v>
          </cell>
          <cell r="Z545">
            <v>41729</v>
          </cell>
          <cell r="AA545" t="str">
            <v/>
          </cell>
          <cell r="AC545">
            <v>192000000</v>
          </cell>
          <cell r="AD545">
            <v>0.33333333333333331</v>
          </cell>
          <cell r="AE545">
            <v>64000000</v>
          </cell>
          <cell r="AF545" t="str">
            <v/>
          </cell>
          <cell r="AG545" t="str">
            <v/>
          </cell>
          <cell r="AH545" t="str">
            <v/>
          </cell>
          <cell r="AI545" t="str">
            <v/>
          </cell>
          <cell r="AJ545" t="str">
            <v/>
          </cell>
          <cell r="AK545">
            <v>0.33333333333333331</v>
          </cell>
          <cell r="AL545" t="str">
            <v/>
          </cell>
          <cell r="AM545" t="str">
            <v/>
          </cell>
          <cell r="AN545">
            <v>41127</v>
          </cell>
          <cell r="AO545" t="str">
            <v/>
          </cell>
          <cell r="AP545" t="str">
            <v/>
          </cell>
          <cell r="AQ545" t="str">
            <v/>
          </cell>
          <cell r="AR545" t="str">
            <v>米山</v>
          </cell>
          <cell r="AS545" t="str">
            <v>高本</v>
          </cell>
          <cell r="AT545" t="str">
            <v/>
          </cell>
          <cell r="AU545" t="str">
            <v/>
          </cell>
          <cell r="AV545" t="str">
            <v/>
          </cell>
          <cell r="AW545" t="str">
            <v/>
          </cell>
          <cell r="AX545" t="str">
            <v/>
          </cell>
          <cell r="AY545" t="str">
            <v>群馬県</v>
          </cell>
          <cell r="AZ545" t="str">
            <v>みどり市</v>
          </cell>
          <cell r="BA545" t="str">
            <v>笠懸町阿左美590-6</v>
          </cell>
          <cell r="BC545" t="str">
            <v/>
          </cell>
          <cell r="BQ545" t="str">
            <v/>
          </cell>
          <cell r="BR545" t="str">
            <v/>
          </cell>
          <cell r="BS545" t="str">
            <v/>
          </cell>
          <cell r="BT545" t="str">
            <v/>
          </cell>
          <cell r="BU545" t="str">
            <v/>
          </cell>
          <cell r="BV545" t="str">
            <v/>
          </cell>
          <cell r="BW545" t="str">
            <v/>
          </cell>
          <cell r="BX545" t="str">
            <v/>
          </cell>
          <cell r="BY545" t="str">
            <v/>
          </cell>
          <cell r="BZ545" t="str">
            <v/>
          </cell>
          <cell r="CA545" t="str">
            <v/>
          </cell>
          <cell r="CB545" t="str">
            <v/>
          </cell>
          <cell r="CC545" t="str">
            <v/>
          </cell>
          <cell r="CD545" t="str">
            <v/>
          </cell>
          <cell r="CE545" t="str">
            <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t="str">
            <v/>
          </cell>
          <cell r="CV545" t="str">
            <v/>
          </cell>
          <cell r="CW545" t="str">
            <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t="str">
            <v/>
          </cell>
          <cell r="DN545" t="str">
            <v/>
          </cell>
          <cell r="DO545" t="str">
            <v/>
          </cell>
          <cell r="DP545" t="str">
            <v/>
          </cell>
          <cell r="DQ545" t="str">
            <v/>
          </cell>
          <cell r="DR545" t="str">
            <v/>
          </cell>
          <cell r="DS545" t="str">
            <v/>
          </cell>
          <cell r="DT545" t="str">
            <v/>
          </cell>
          <cell r="DU545" t="str">
            <v/>
          </cell>
          <cell r="DV545" t="str">
            <v/>
          </cell>
          <cell r="DW545" t="str">
            <v/>
          </cell>
          <cell r="DX545" t="str">
            <v/>
          </cell>
          <cell r="DY545" t="str">
            <v/>
          </cell>
          <cell r="DZ545" t="str">
            <v/>
          </cell>
          <cell r="EA545" t="str">
            <v/>
          </cell>
          <cell r="EB545" t="str">
            <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群馬県みどり市笠懸町阿左美590-6</v>
          </cell>
          <cell r="ET545" t="str">
            <v/>
          </cell>
          <cell r="EU545" t="str">
            <v/>
          </cell>
          <cell r="EV545" t="str">
            <v/>
          </cell>
          <cell r="EW545" t="str">
            <v/>
          </cell>
          <cell r="EX545" t="str">
            <v/>
          </cell>
          <cell r="EY545" t="str">
            <v>群馬県みどり市笠懸町阿左美590-6</v>
          </cell>
          <cell r="EZ545" t="str">
            <v>なし</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1.グリーンイノベーション・エネルギー産業</v>
          </cell>
          <cell r="I546" t="str">
            <v>エコカー又はその部品</v>
          </cell>
          <cell r="J546" t="str">
            <v>中小企業</v>
          </cell>
          <cell r="K546" t="str">
            <v>高本</v>
          </cell>
          <cell r="L546" t="str">
            <v>米山</v>
          </cell>
          <cell r="M546" t="str">
            <v>自動車課</v>
          </cell>
          <cell r="N546" t="str">
            <v>中部</v>
          </cell>
          <cell r="O546" t="str">
            <v>エイベックス株式会社</v>
          </cell>
          <cell r="P546" t="str">
            <v/>
          </cell>
          <cell r="Q546" t="str">
            <v>執行役員</v>
          </cell>
          <cell r="R546" t="str">
            <v>生駒　健二</v>
          </cell>
          <cell r="S546" t="str">
            <v>052-811-1171</v>
          </cell>
          <cell r="T546" t="str">
            <v>ikoma@avex-inc.co.jp</v>
          </cell>
          <cell r="U546">
            <v>4670853</v>
          </cell>
          <cell r="V546" t="str">
            <v>愛知県名古屋市瑞穂区内浜町26-3</v>
          </cell>
          <cell r="W546" t="str">
            <v>代表取締役社長</v>
          </cell>
          <cell r="X546" t="str">
            <v>加藤　丈典</v>
          </cell>
          <cell r="Y546">
            <v>41197</v>
          </cell>
          <cell r="Z546">
            <v>41348</v>
          </cell>
          <cell r="AA546" t="str">
            <v/>
          </cell>
          <cell r="AC546">
            <v>126000000</v>
          </cell>
          <cell r="AD546">
            <v>0.33333333333333331</v>
          </cell>
          <cell r="AE546">
            <v>42000000</v>
          </cell>
          <cell r="AF546" t="str">
            <v/>
          </cell>
          <cell r="AG546" t="str">
            <v/>
          </cell>
          <cell r="AH546" t="str">
            <v/>
          </cell>
          <cell r="AI546" t="str">
            <v/>
          </cell>
          <cell r="AJ546" t="str">
            <v/>
          </cell>
          <cell r="AK546">
            <v>0.33333333333333331</v>
          </cell>
          <cell r="AL546" t="str">
            <v/>
          </cell>
          <cell r="AM546" t="str">
            <v/>
          </cell>
          <cell r="AN546">
            <v>41193</v>
          </cell>
          <cell r="AO546" t="str">
            <v/>
          </cell>
          <cell r="AP546" t="str">
            <v/>
          </cell>
          <cell r="AQ546" t="str">
            <v>・交付申請書は10/25到着予定。（先に交付決定日を連絡済み）</v>
          </cell>
          <cell r="AR546" t="str">
            <v>高本</v>
          </cell>
          <cell r="AS546" t="str">
            <v>米山</v>
          </cell>
          <cell r="AT546" t="str">
            <v/>
          </cell>
          <cell r="AU546">
            <v>41208</v>
          </cell>
          <cell r="AV546" t="str">
            <v/>
          </cell>
          <cell r="AW546" t="str">
            <v/>
          </cell>
          <cell r="AX546" t="str">
            <v/>
          </cell>
          <cell r="AY546" t="str">
            <v>三重県</v>
          </cell>
          <cell r="AZ546" t="str">
            <v>桑名市</v>
          </cell>
          <cell r="BA546" t="str">
            <v>多度町下野代字谷3550-30</v>
          </cell>
          <cell r="BC546" t="str">
            <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
          </cell>
          <cell r="DV546" t="str">
            <v/>
          </cell>
          <cell r="DW546" t="str">
            <v/>
          </cell>
          <cell r="DX546" t="str">
            <v/>
          </cell>
          <cell r="DY546" t="str">
            <v/>
          </cell>
          <cell r="DZ546" t="str">
            <v/>
          </cell>
          <cell r="EA546" t="str">
            <v/>
          </cell>
          <cell r="EB546" t="str">
            <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三重県桑名市多度町下野代字谷3550-30</v>
          </cell>
          <cell r="ET546" t="str">
            <v/>
          </cell>
          <cell r="EU546" t="str">
            <v/>
          </cell>
          <cell r="EV546" t="str">
            <v/>
          </cell>
          <cell r="EW546" t="str">
            <v/>
          </cell>
          <cell r="EX546" t="str">
            <v/>
          </cell>
          <cell r="EY546" t="str">
            <v>三重県桑名市多度町下野代字谷3550-30</v>
          </cell>
          <cell r="EZ546" t="str">
            <v>なし</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2.ライフイノベーション</v>
          </cell>
          <cell r="I547" t="str">
            <v>医薬品・医療機器</v>
          </cell>
          <cell r="J547" t="str">
            <v>中小企業</v>
          </cell>
          <cell r="K547" t="str">
            <v>米山</v>
          </cell>
          <cell r="L547" t="str">
            <v>中間</v>
          </cell>
          <cell r="M547" t="str">
            <v>バイオ課</v>
          </cell>
          <cell r="N547" t="str">
            <v>北海道</v>
          </cell>
          <cell r="O547" t="str">
            <v>株式会社アイサイエンス</v>
          </cell>
          <cell r="P547" t="str">
            <v/>
          </cell>
          <cell r="Q547" t="str">
            <v>代表取締役会長</v>
          </cell>
          <cell r="R547" t="str">
            <v>生江　茂</v>
          </cell>
          <cell r="S547" t="str">
            <v xml:space="preserve"> 049-239-3216</v>
          </cell>
          <cell r="T547" t="str">
            <v>s-ikue@ai-sience.co.jp</v>
          </cell>
          <cell r="U547">
            <v>3500808</v>
          </cell>
          <cell r="V547" t="str">
            <v>埼玉県川越市吉田新町3-8-8</v>
          </cell>
          <cell r="W547" t="str">
            <v>代表取締役社長</v>
          </cell>
          <cell r="X547" t="str">
            <v xml:space="preserve">市川　睦憲 </v>
          </cell>
          <cell r="Y547">
            <v>41122</v>
          </cell>
          <cell r="Z547">
            <v>41455</v>
          </cell>
          <cell r="AA547" t="str">
            <v/>
          </cell>
          <cell r="AC547">
            <v>415670000</v>
          </cell>
          <cell r="AD547">
            <v>0.4</v>
          </cell>
          <cell r="AE547">
            <v>166268000</v>
          </cell>
          <cell r="AF547">
            <v>41153</v>
          </cell>
          <cell r="AG547">
            <v>41455</v>
          </cell>
          <cell r="AH547" t="str">
            <v/>
          </cell>
          <cell r="AI547">
            <v>725603000</v>
          </cell>
          <cell r="AJ547">
            <v>415670000</v>
          </cell>
          <cell r="AK547">
            <v>0.4</v>
          </cell>
          <cell r="AL547">
            <v>166268000</v>
          </cell>
          <cell r="AM547">
            <v>41148</v>
          </cell>
          <cell r="AN547">
            <v>41135</v>
          </cell>
          <cell r="AO547">
            <v>41150</v>
          </cell>
          <cell r="AP547" t="str">
            <v>要</v>
          </cell>
          <cell r="AQ547" t="str">
            <v/>
          </cell>
          <cell r="AR547" t="str">
            <v/>
          </cell>
          <cell r="AS547" t="str">
            <v>中間</v>
          </cell>
          <cell r="AT547">
            <v>41155</v>
          </cell>
          <cell r="AU547">
            <v>41156</v>
          </cell>
          <cell r="AV547">
            <v>41159</v>
          </cell>
          <cell r="AW547" t="str">
            <v/>
          </cell>
          <cell r="AX547" t="str">
            <v/>
          </cell>
          <cell r="AY547" t="str">
            <v>北海道</v>
          </cell>
          <cell r="AZ547" t="str">
            <v>中川郡美深町</v>
          </cell>
          <cell r="BA547" t="str">
            <v>字開運町27番地-1</v>
          </cell>
          <cell r="BC547" t="str">
            <v/>
          </cell>
          <cell r="BQ547" t="str">
            <v/>
          </cell>
          <cell r="BR547" t="str">
            <v/>
          </cell>
          <cell r="BS547" t="str">
            <v/>
          </cell>
          <cell r="BT547" t="str">
            <v/>
          </cell>
          <cell r="BU547" t="str">
            <v/>
          </cell>
          <cell r="BV547" t="str">
            <v/>
          </cell>
          <cell r="BW547" t="str">
            <v/>
          </cell>
          <cell r="BX547" t="str">
            <v/>
          </cell>
          <cell r="BY547" t="str">
            <v/>
          </cell>
          <cell r="BZ547" t="str">
            <v/>
          </cell>
          <cell r="CA547" t="str">
            <v/>
          </cell>
          <cell r="CB547" t="str">
            <v/>
          </cell>
          <cell r="CC547" t="str">
            <v/>
          </cell>
          <cell r="CD547" t="str">
            <v/>
          </cell>
          <cell r="CE547" t="str">
            <v/>
          </cell>
          <cell r="CF547" t="str">
            <v/>
          </cell>
          <cell r="CG547" t="str">
            <v/>
          </cell>
          <cell r="CH547" t="str">
            <v/>
          </cell>
          <cell r="CI547" t="str">
            <v/>
          </cell>
          <cell r="CJ547" t="str">
            <v/>
          </cell>
          <cell r="CK547" t="str">
            <v/>
          </cell>
          <cell r="CL547" t="str">
            <v/>
          </cell>
          <cell r="CM547" t="str">
            <v/>
          </cell>
          <cell r="CN547" t="str">
            <v/>
          </cell>
          <cell r="CO547" t="str">
            <v/>
          </cell>
          <cell r="CP547" t="str">
            <v/>
          </cell>
          <cell r="CQ547" t="str">
            <v/>
          </cell>
          <cell r="CR547" t="str">
            <v/>
          </cell>
          <cell r="CS547" t="str">
            <v/>
          </cell>
          <cell r="CT547" t="str">
            <v/>
          </cell>
          <cell r="CU547" t="str">
            <v/>
          </cell>
          <cell r="CV547" t="str">
            <v/>
          </cell>
          <cell r="CW547" t="str">
            <v/>
          </cell>
          <cell r="CX547" t="str">
            <v/>
          </cell>
          <cell r="CY547" t="str">
            <v/>
          </cell>
          <cell r="CZ547" t="str">
            <v/>
          </cell>
          <cell r="DA547" t="str">
            <v/>
          </cell>
          <cell r="DB547" t="str">
            <v/>
          </cell>
          <cell r="DC547" t="str">
            <v/>
          </cell>
          <cell r="DD547" t="str">
            <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北海道中川郡美深町字開運町27番地-1</v>
          </cell>
          <cell r="ET547" t="str">
            <v/>
          </cell>
          <cell r="EU547" t="str">
            <v/>
          </cell>
          <cell r="EV547" t="str">
            <v/>
          </cell>
          <cell r="EW547" t="str">
            <v/>
          </cell>
          <cell r="EX547" t="str">
            <v/>
          </cell>
          <cell r="EY547" t="str">
            <v>北海道中川郡美深町字開運町27番地-1</v>
          </cell>
          <cell r="EZ547" t="str">
            <v>なし</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1.グリーンイノベーション・エネルギー産業</v>
          </cell>
          <cell r="I548" t="str">
            <v>蓄電池</v>
          </cell>
          <cell r="J548" t="str">
            <v>大企業</v>
          </cell>
          <cell r="K548" t="str">
            <v>高本</v>
          </cell>
          <cell r="L548" t="str">
            <v>米山</v>
          </cell>
          <cell r="M548" t="str">
            <v>化学課</v>
          </cell>
          <cell r="N548" t="str">
            <v>関東</v>
          </cell>
          <cell r="O548" t="str">
            <v>日本ゼオン株式会社</v>
          </cell>
          <cell r="P548" t="str">
            <v>ｴﾅｼﾞｰ材料事業推進部</v>
          </cell>
          <cell r="Q548" t="str">
            <v>技術グループ</v>
          </cell>
          <cell r="R548" t="str">
            <v>戸倉　敬太</v>
          </cell>
          <cell r="S548" t="str">
            <v>03-3216-1828</v>
          </cell>
          <cell r="T548" t="str">
            <v>K.Tokura@zeon.co.jp</v>
          </cell>
          <cell r="U548">
            <v>1008246</v>
          </cell>
          <cell r="V548" t="str">
            <v>東京都千代田区丸の内1-6-2　新丸の内センタービル</v>
          </cell>
          <cell r="W548" t="str">
            <v>代表取締役社長</v>
          </cell>
          <cell r="X548" t="str">
            <v>古河　直純</v>
          </cell>
          <cell r="Y548">
            <v>41275</v>
          </cell>
          <cell r="Z548">
            <v>41718</v>
          </cell>
          <cell r="AA548" t="str">
            <v/>
          </cell>
          <cell r="AC548">
            <v>651000000</v>
          </cell>
          <cell r="AD548">
            <v>0.25</v>
          </cell>
          <cell r="AE548">
            <v>162750000</v>
          </cell>
          <cell r="AF548" t="str">
            <v/>
          </cell>
          <cell r="AG548" t="str">
            <v/>
          </cell>
          <cell r="AH548" t="str">
            <v/>
          </cell>
          <cell r="AI548" t="str">
            <v/>
          </cell>
          <cell r="AJ548" t="str">
            <v/>
          </cell>
          <cell r="AK548">
            <v>0.25</v>
          </cell>
          <cell r="AL548" t="str">
            <v/>
          </cell>
          <cell r="AM548" t="str">
            <v/>
          </cell>
          <cell r="AN548">
            <v>41179</v>
          </cell>
          <cell r="AO548" t="str">
            <v/>
          </cell>
          <cell r="AP548" t="str">
            <v/>
          </cell>
          <cell r="AQ548" t="str">
            <v>・事業実施場所の変更、METIの事前承認済</v>
          </cell>
          <cell r="AR548" t="str">
            <v>高本</v>
          </cell>
          <cell r="AS548" t="str">
            <v>米山</v>
          </cell>
          <cell r="AT548" t="str">
            <v/>
          </cell>
          <cell r="AU548" t="str">
            <v/>
          </cell>
          <cell r="AV548" t="str">
            <v/>
          </cell>
          <cell r="AW548" t="str">
            <v/>
          </cell>
          <cell r="AX548" t="str">
            <v/>
          </cell>
          <cell r="AY548" t="str">
            <v>神奈川県</v>
          </cell>
          <cell r="AZ548" t="str">
            <v>川崎市</v>
          </cell>
          <cell r="BA548" t="str">
            <v>夜光1-2-1</v>
          </cell>
          <cell r="BC548" t="str">
            <v/>
          </cell>
          <cell r="BQ548" t="str">
            <v/>
          </cell>
          <cell r="BR548" t="str">
            <v/>
          </cell>
          <cell r="BS548" t="str">
            <v/>
          </cell>
          <cell r="BT548" t="str">
            <v/>
          </cell>
          <cell r="BU548" t="str">
            <v/>
          </cell>
          <cell r="BV548" t="str">
            <v/>
          </cell>
          <cell r="BW548" t="str">
            <v/>
          </cell>
          <cell r="BX548" t="str">
            <v/>
          </cell>
          <cell r="BY548" t="str">
            <v/>
          </cell>
          <cell r="BZ548" t="str">
            <v/>
          </cell>
          <cell r="CA548" t="str">
            <v/>
          </cell>
          <cell r="CB548" t="str">
            <v/>
          </cell>
          <cell r="CC548" t="str">
            <v/>
          </cell>
          <cell r="CD548" t="str">
            <v/>
          </cell>
          <cell r="CE548" t="str">
            <v/>
          </cell>
          <cell r="CF548" t="str">
            <v/>
          </cell>
          <cell r="CG548" t="str">
            <v/>
          </cell>
          <cell r="CH548" t="str">
            <v/>
          </cell>
          <cell r="CI548" t="str">
            <v/>
          </cell>
          <cell r="CJ548" t="str">
            <v/>
          </cell>
          <cell r="CK548" t="str">
            <v/>
          </cell>
          <cell r="CL548" t="str">
            <v/>
          </cell>
          <cell r="CM548" t="str">
            <v/>
          </cell>
          <cell r="CN548" t="str">
            <v/>
          </cell>
          <cell r="CO548" t="str">
            <v/>
          </cell>
          <cell r="CP548" t="str">
            <v/>
          </cell>
          <cell r="CQ548" t="str">
            <v/>
          </cell>
          <cell r="CR548" t="str">
            <v/>
          </cell>
          <cell r="CS548" t="str">
            <v/>
          </cell>
          <cell r="CT548" t="str">
            <v/>
          </cell>
          <cell r="CU548" t="str">
            <v/>
          </cell>
          <cell r="CV548" t="str">
            <v/>
          </cell>
          <cell r="CW548" t="str">
            <v/>
          </cell>
          <cell r="CX548" t="str">
            <v/>
          </cell>
          <cell r="CY548" t="str">
            <v/>
          </cell>
          <cell r="CZ548" t="str">
            <v/>
          </cell>
          <cell r="DA548" t="str">
            <v/>
          </cell>
          <cell r="DB548" t="str">
            <v/>
          </cell>
          <cell r="DC548" t="str">
            <v/>
          </cell>
          <cell r="DD548" t="str">
            <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神奈川県川崎市夜光1-2-1</v>
          </cell>
          <cell r="ET548" t="str">
            <v/>
          </cell>
          <cell r="EU548" t="str">
            <v/>
          </cell>
          <cell r="EV548" t="str">
            <v/>
          </cell>
          <cell r="EW548" t="str">
            <v/>
          </cell>
          <cell r="EX548" t="str">
            <v/>
          </cell>
          <cell r="EY548" t="str">
            <v>神奈川県川崎市夜光1-2-1</v>
          </cell>
          <cell r="EZ548" t="str">
            <v>なし</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1.グリーンイノベーション・エネルギー産業</v>
          </cell>
          <cell r="I549" t="str">
            <v>エコカー又はその部品</v>
          </cell>
          <cell r="J549" t="str">
            <v>大企業</v>
          </cell>
          <cell r="K549" t="str">
            <v>米山</v>
          </cell>
          <cell r="L549" t="str">
            <v>中間</v>
          </cell>
          <cell r="M549" t="str">
            <v>自動車課</v>
          </cell>
          <cell r="N549" t="str">
            <v>関東</v>
          </cell>
          <cell r="O549" t="str">
            <v>株式会社山田製作所</v>
          </cell>
          <cell r="P549" t="str">
            <v>桐生事業部生産技術課
伊勢崎事業部生産技術課　　　　　　　　　　　　　　　　　</v>
          </cell>
          <cell r="Q549" t="str">
            <v>課長
課長　　　　　　　　　　　　　　　　　</v>
          </cell>
          <cell r="R549" t="str">
            <v>園田　浩之
早川　明宏</v>
          </cell>
          <cell r="S549" t="str">
            <v>0277-54-2391
0270-63-0349</v>
          </cell>
          <cell r="T549" t="str">
            <v>hiroyuki-sonoda@yamada-s.co.jp
ak-hawakawa@yamada-s.co.jp</v>
          </cell>
          <cell r="U549">
            <v>3760013</v>
          </cell>
          <cell r="V549" t="str">
            <v>群馬県桐生市広沢町1-2757</v>
          </cell>
          <cell r="W549" t="str">
            <v>代表取締役</v>
          </cell>
          <cell r="X549" t="str">
            <v>岸本　一也</v>
          </cell>
          <cell r="Y549">
            <v>41122</v>
          </cell>
          <cell r="Z549">
            <v>41696</v>
          </cell>
          <cell r="AA549" t="str">
            <v/>
          </cell>
          <cell r="AC549">
            <v>627001000</v>
          </cell>
          <cell r="AD549">
            <v>0.16666666666666666</v>
          </cell>
          <cell r="AE549">
            <v>104500166</v>
          </cell>
          <cell r="AF549">
            <v>41155</v>
          </cell>
          <cell r="AG549">
            <v>41712</v>
          </cell>
          <cell r="AH549" t="str">
            <v/>
          </cell>
          <cell r="AI549">
            <v>1006763000</v>
          </cell>
          <cell r="AJ549">
            <v>627001000</v>
          </cell>
          <cell r="AK549">
            <v>0.16666666666666666</v>
          </cell>
          <cell r="AL549">
            <v>104500166</v>
          </cell>
          <cell r="AM549">
            <v>41131</v>
          </cell>
          <cell r="AN549">
            <v>41134</v>
          </cell>
          <cell r="AO549" t="str">
            <v/>
          </cell>
          <cell r="AP549" t="str">
            <v>要</v>
          </cell>
          <cell r="AQ549" t="str">
            <v>（8/24）被災地の具体性だけ足りないので、被災地部分だけ差し替え依頼</v>
          </cell>
          <cell r="AR549" t="str">
            <v>米山</v>
          </cell>
          <cell r="AS549" t="str">
            <v>中間</v>
          </cell>
          <cell r="AT549">
            <v>41170</v>
          </cell>
          <cell r="AU549">
            <v>41156</v>
          </cell>
          <cell r="AV549">
            <v>41176</v>
          </cell>
          <cell r="AW549" t="str">
            <v/>
          </cell>
          <cell r="AX549" t="str">
            <v/>
          </cell>
          <cell r="AY549" t="str">
            <v>群馬県</v>
          </cell>
          <cell r="AZ549" t="str">
            <v>桐生市</v>
          </cell>
          <cell r="BA549" t="str">
            <v>広沢町1-2757</v>
          </cell>
          <cell r="BB549" t="str">
            <v>群馬県</v>
          </cell>
          <cell r="BC549" t="str">
            <v>伊勢崎市</v>
          </cell>
          <cell r="BD549" t="str">
            <v>香林町2-1284-35</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群馬県桐生市広沢町1-2757</v>
          </cell>
          <cell r="ET549" t="str">
            <v>群馬県伊勢崎市香林町2-1284-35</v>
          </cell>
          <cell r="EU549" t="str">
            <v/>
          </cell>
          <cell r="EV549" t="str">
            <v/>
          </cell>
          <cell r="EW549" t="str">
            <v/>
          </cell>
          <cell r="EX549" t="str">
            <v/>
          </cell>
          <cell r="EY549" t="str">
            <v>群馬県桐生市広沢町1-2757
群馬県伊勢崎市香林町2-1284-35</v>
          </cell>
          <cell r="EZ549" t="str">
            <v>なし</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1.グリーンイノベーション・エネルギー産業</v>
          </cell>
          <cell r="I550" t="str">
            <v>エコカー又はその部品</v>
          </cell>
          <cell r="J550" t="str">
            <v>中小企業</v>
          </cell>
          <cell r="K550" t="str">
            <v>高本</v>
          </cell>
          <cell r="L550" t="str">
            <v>徳重</v>
          </cell>
          <cell r="M550" t="str">
            <v>非鉄課</v>
          </cell>
          <cell r="N550" t="str">
            <v>九州</v>
          </cell>
          <cell r="O550" t="str">
            <v>株式会社戸畑ターレット工作所</v>
          </cell>
          <cell r="P550" t="str">
            <v>技術開発グループ</v>
          </cell>
          <cell r="Q550" t="str">
            <v>グループ長</v>
          </cell>
          <cell r="R550" t="str">
            <v>川崎　宏史</v>
          </cell>
          <cell r="S550" t="str">
            <v>093-471-7403</v>
          </cell>
          <cell r="T550" t="str">
            <v>kawasaki@t-turret.co.jp</v>
          </cell>
          <cell r="U550">
            <v>8000211</v>
          </cell>
          <cell r="V550" t="str">
            <v>福岡県北九州市小倉南区新曽根11-31</v>
          </cell>
          <cell r="W550" t="str">
            <v>代表取締役社長</v>
          </cell>
          <cell r="X550" t="str">
            <v>清永　誠</v>
          </cell>
          <cell r="Y550">
            <v>41183</v>
          </cell>
          <cell r="Z550">
            <v>41729</v>
          </cell>
          <cell r="AA550" t="str">
            <v/>
          </cell>
          <cell r="AC550">
            <v>152000000</v>
          </cell>
          <cell r="AD550">
            <v>0.4</v>
          </cell>
          <cell r="AE550">
            <v>60800000</v>
          </cell>
          <cell r="AF550" t="str">
            <v/>
          </cell>
          <cell r="AG550" t="str">
            <v/>
          </cell>
          <cell r="AH550" t="str">
            <v/>
          </cell>
          <cell r="AI550" t="str">
            <v/>
          </cell>
          <cell r="AJ550" t="str">
            <v/>
          </cell>
          <cell r="AK550">
            <v>0.4</v>
          </cell>
          <cell r="AL550" t="str">
            <v/>
          </cell>
          <cell r="AM550" t="str">
            <v/>
          </cell>
          <cell r="AN550">
            <v>41172</v>
          </cell>
          <cell r="AO550">
            <v>41184</v>
          </cell>
          <cell r="AP550" t="str">
            <v/>
          </cell>
          <cell r="AQ550" t="str">
            <v/>
          </cell>
          <cell r="AR550" t="str">
            <v>高本</v>
          </cell>
          <cell r="AS550" t="str">
            <v>徳重</v>
          </cell>
          <cell r="AT550" t="str">
            <v/>
          </cell>
          <cell r="AU550">
            <v>41186</v>
          </cell>
          <cell r="AV550" t="str">
            <v/>
          </cell>
          <cell r="AW550" t="str">
            <v/>
          </cell>
          <cell r="AX550" t="str">
            <v/>
          </cell>
          <cell r="AY550" t="str">
            <v>福岡県</v>
          </cell>
          <cell r="AZ550" t="str">
            <v>北九州市</v>
          </cell>
          <cell r="BA550" t="str">
            <v>小倉南区沼南町3-18-15</v>
          </cell>
          <cell r="BC550" t="str">
            <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cell r="DX550" t="str">
            <v/>
          </cell>
          <cell r="DY550" t="str">
            <v/>
          </cell>
          <cell r="DZ550" t="str">
            <v/>
          </cell>
          <cell r="EA550" t="str">
            <v/>
          </cell>
          <cell r="EB550" t="str">
            <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福岡県北九州市小倉南区沼南町3-18-15</v>
          </cell>
          <cell r="ET550" t="str">
            <v/>
          </cell>
          <cell r="EU550" t="str">
            <v/>
          </cell>
          <cell r="EV550" t="str">
            <v/>
          </cell>
          <cell r="EW550" t="str">
            <v/>
          </cell>
          <cell r="EX550" t="str">
            <v/>
          </cell>
          <cell r="EY550" t="str">
            <v>福岡県北九州市小倉南区沼南町3-18-15</v>
          </cell>
          <cell r="EZ550" t="str">
            <v>なし</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1.グリーンイノベーション・エネルギー産業</v>
          </cell>
          <cell r="I551" t="str">
            <v>蓄電池</v>
          </cell>
          <cell r="J551" t="str">
            <v>中小企業</v>
          </cell>
          <cell r="K551" t="str">
            <v>高本</v>
          </cell>
          <cell r="L551" t="str">
            <v>徳重</v>
          </cell>
          <cell r="M551" t="str">
            <v>自動車課</v>
          </cell>
          <cell r="N551" t="str">
            <v>四国</v>
          </cell>
          <cell r="O551" t="str">
            <v>睦月電機株式会社</v>
          </cell>
          <cell r="P551" t="str">
            <v/>
          </cell>
          <cell r="Q551" t="str">
            <v>専務取締役</v>
          </cell>
          <cell r="R551" t="str">
            <v>睦月　伸季</v>
          </cell>
          <cell r="S551" t="str">
            <v>06－6754－0110</v>
          </cell>
          <cell r="T551" t="str">
            <v>mec104@mutsuki.co.jp</v>
          </cell>
          <cell r="U551">
            <v>5440004</v>
          </cell>
          <cell r="V551" t="str">
            <v>大阪府大阪市生野区巽北4-1-28</v>
          </cell>
          <cell r="W551" t="str">
            <v>代表取締役</v>
          </cell>
          <cell r="X551" t="str">
            <v>睦月　邦年</v>
          </cell>
          <cell r="Y551">
            <v>41122</v>
          </cell>
          <cell r="Z551">
            <v>41729</v>
          </cell>
          <cell r="AA551" t="str">
            <v/>
          </cell>
          <cell r="AC551">
            <v>549500000</v>
          </cell>
          <cell r="AD551">
            <v>0.4</v>
          </cell>
          <cell r="AE551">
            <v>219800000</v>
          </cell>
          <cell r="AF551">
            <v>41197</v>
          </cell>
          <cell r="AG551">
            <v>41729</v>
          </cell>
          <cell r="AH551" t="str">
            <v/>
          </cell>
          <cell r="AI551">
            <v>794700000</v>
          </cell>
          <cell r="AJ551">
            <v>529700000</v>
          </cell>
          <cell r="AK551">
            <v>0.4</v>
          </cell>
          <cell r="AL551">
            <v>211880000</v>
          </cell>
          <cell r="AM551">
            <v>41182</v>
          </cell>
          <cell r="AN551">
            <v>41182</v>
          </cell>
          <cell r="AO551" t="str">
            <v/>
          </cell>
          <cell r="AP551" t="str">
            <v>要</v>
          </cell>
          <cell r="AQ551" t="str">
            <v>応募時からの減額については確認中</v>
          </cell>
          <cell r="AR551" t="str">
            <v>高本</v>
          </cell>
          <cell r="AS551" t="str">
            <v>徳重</v>
          </cell>
          <cell r="AT551">
            <v>41207</v>
          </cell>
          <cell r="AU551">
            <v>41194</v>
          </cell>
          <cell r="AV551" t="str">
            <v/>
          </cell>
          <cell r="AW551" t="str">
            <v/>
          </cell>
          <cell r="AX551" t="str">
            <v/>
          </cell>
          <cell r="AY551" t="str">
            <v>高知県</v>
          </cell>
          <cell r="AZ551" t="str">
            <v>香美市</v>
          </cell>
          <cell r="BA551" t="str">
            <v>土佐山田町楠目字川添9-4</v>
          </cell>
          <cell r="BB551" t="str">
            <v>高知県</v>
          </cell>
          <cell r="BC551" t="str">
            <v>香美市</v>
          </cell>
          <cell r="BD551" t="str">
            <v>土佐山田町テクノパーク</v>
          </cell>
          <cell r="BQ551" t="str">
            <v/>
          </cell>
          <cell r="BR551" t="str">
            <v/>
          </cell>
          <cell r="BS551" t="str">
            <v/>
          </cell>
          <cell r="BT551" t="str">
            <v/>
          </cell>
          <cell r="BU551" t="str">
            <v/>
          </cell>
          <cell r="BV551" t="str">
            <v/>
          </cell>
          <cell r="BW551" t="str">
            <v/>
          </cell>
          <cell r="BX551" t="str">
            <v/>
          </cell>
          <cell r="BY551" t="str">
            <v/>
          </cell>
          <cell r="BZ551" t="str">
            <v/>
          </cell>
          <cell r="CA551" t="str">
            <v/>
          </cell>
          <cell r="CB551" t="str">
            <v/>
          </cell>
          <cell r="CC551" t="str">
            <v/>
          </cell>
          <cell r="CD551" t="str">
            <v/>
          </cell>
          <cell r="CE551" t="str">
            <v/>
          </cell>
          <cell r="CF551" t="str">
            <v/>
          </cell>
          <cell r="CG551" t="str">
            <v/>
          </cell>
          <cell r="CH551" t="str">
            <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高知県香美市土佐山田町楠目字川添9-4</v>
          </cell>
          <cell r="ET551" t="str">
            <v>高知県香美市土佐山田町テクノパーク</v>
          </cell>
          <cell r="EU551" t="str">
            <v/>
          </cell>
          <cell r="EV551" t="str">
            <v/>
          </cell>
          <cell r="EW551" t="str">
            <v/>
          </cell>
          <cell r="EX551" t="str">
            <v/>
          </cell>
          <cell r="EY551" t="str">
            <v>高知県香美市土佐山田町楠目字川添9-4
高知県香美市土佐山田町テクノパーク</v>
          </cell>
          <cell r="EZ551" t="str">
            <v>なし</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1.グリーンイノベーション・エネルギー産業</v>
          </cell>
          <cell r="I552" t="str">
            <v>エコカー又はその部品</v>
          </cell>
          <cell r="J552" t="str">
            <v>中小企業</v>
          </cell>
          <cell r="K552" t="str">
            <v>米山</v>
          </cell>
          <cell r="L552" t="str">
            <v>高本</v>
          </cell>
          <cell r="M552" t="str">
            <v>産機課</v>
          </cell>
          <cell r="N552" t="str">
            <v>関東</v>
          </cell>
          <cell r="O552" t="str">
            <v>関口産業株式会社</v>
          </cell>
          <cell r="P552" t="str">
            <v/>
          </cell>
          <cell r="Q552" t="str">
            <v>代表取締役社長</v>
          </cell>
          <cell r="R552" t="str">
            <v>堀井　重宏</v>
          </cell>
          <cell r="S552" t="str">
            <v>0493-23-6111</v>
          </cell>
          <cell r="T552" t="str">
            <v>eigyo@sekiguchi-sangyo.com</v>
          </cell>
          <cell r="U552">
            <v>3550076</v>
          </cell>
          <cell r="V552" t="str">
            <v>埼玉県東松山市下唐子1955</v>
          </cell>
          <cell r="W552" t="str">
            <v>代表取締役社長</v>
          </cell>
          <cell r="X552" t="str">
            <v>堀井　重宏</v>
          </cell>
          <cell r="Y552">
            <v>41122</v>
          </cell>
          <cell r="Z552">
            <v>41455</v>
          </cell>
          <cell r="AA552" t="str">
            <v/>
          </cell>
          <cell r="AC552">
            <v>128406000</v>
          </cell>
          <cell r="AD552">
            <v>0.33333333333333331</v>
          </cell>
          <cell r="AE552">
            <v>42802000</v>
          </cell>
          <cell r="AF552" t="str">
            <v/>
          </cell>
          <cell r="AG552" t="str">
            <v/>
          </cell>
          <cell r="AH552" t="str">
            <v/>
          </cell>
          <cell r="AI552" t="str">
            <v/>
          </cell>
          <cell r="AJ552" t="str">
            <v/>
          </cell>
          <cell r="AK552">
            <v>0.33333333333333331</v>
          </cell>
          <cell r="AL552" t="str">
            <v/>
          </cell>
          <cell r="AM552" t="str">
            <v/>
          </cell>
          <cell r="AN552" t="str">
            <v/>
          </cell>
          <cell r="AO552" t="str">
            <v/>
          </cell>
          <cell r="AP552" t="str">
            <v/>
          </cell>
          <cell r="AQ552" t="str">
            <v>【補助対象設備への抵当権の設定】方法等を2012/9/7にお知らせ（高本）</v>
          </cell>
          <cell r="AR552" t="str">
            <v>米山</v>
          </cell>
          <cell r="AS552" t="str">
            <v>高本</v>
          </cell>
          <cell r="AT552" t="str">
            <v/>
          </cell>
          <cell r="AU552" t="str">
            <v/>
          </cell>
          <cell r="AV552" t="str">
            <v/>
          </cell>
          <cell r="AW552" t="str">
            <v/>
          </cell>
          <cell r="AX552" t="str">
            <v/>
          </cell>
          <cell r="AY552" t="str">
            <v>埼玉県</v>
          </cell>
          <cell r="AZ552" t="str">
            <v>東松山市</v>
          </cell>
          <cell r="BA552" t="str">
            <v>下唐子1955</v>
          </cell>
          <cell r="BC552" t="str">
            <v/>
          </cell>
          <cell r="BQ552" t="str">
            <v/>
          </cell>
          <cell r="BR552" t="str">
            <v/>
          </cell>
          <cell r="BS552" t="str">
            <v/>
          </cell>
          <cell r="BT552" t="str">
            <v/>
          </cell>
          <cell r="BU552" t="str">
            <v/>
          </cell>
          <cell r="BV552" t="str">
            <v/>
          </cell>
          <cell r="BW552" t="str">
            <v/>
          </cell>
          <cell r="BX552" t="str">
            <v/>
          </cell>
          <cell r="BY552" t="str">
            <v/>
          </cell>
          <cell r="BZ552" t="str">
            <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埼玉県東松山市下唐子1955</v>
          </cell>
          <cell r="ET552" t="str">
            <v/>
          </cell>
          <cell r="EU552" t="str">
            <v/>
          </cell>
          <cell r="EV552" t="str">
            <v/>
          </cell>
          <cell r="EW552" t="str">
            <v/>
          </cell>
          <cell r="EX552" t="str">
            <v/>
          </cell>
          <cell r="EY552" t="str">
            <v>埼玉県東松山市下唐子1955</v>
          </cell>
          <cell r="EZ552" t="str">
            <v>なし</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1.グリーンイノベーション・エネルギー産業</v>
          </cell>
          <cell r="I553" t="str">
            <v>エコカー又はその部品</v>
          </cell>
          <cell r="J553" t="str">
            <v>中小企業</v>
          </cell>
          <cell r="K553" t="str">
            <v>米山</v>
          </cell>
          <cell r="L553" t="str">
            <v>高本</v>
          </cell>
          <cell r="M553" t="str">
            <v>素形材室</v>
          </cell>
          <cell r="N553" t="str">
            <v>関東</v>
          </cell>
          <cell r="O553" t="str">
            <v>株式会社黒田機型製作所</v>
          </cell>
          <cell r="P553" t="str">
            <v/>
          </cell>
          <cell r="Q553" t="str">
            <v>代表取締役</v>
          </cell>
          <cell r="R553" t="str">
            <v>黒田隆嗣</v>
          </cell>
          <cell r="S553" t="str">
            <v>045-931-3811</v>
          </cell>
          <cell r="T553" t="str">
            <v>kuroda@kurodakigata.com</v>
          </cell>
          <cell r="U553">
            <v>2240057</v>
          </cell>
          <cell r="V553" t="str">
            <v>神奈川県横浜市都筑区川和町105番地</v>
          </cell>
          <cell r="W553" t="str">
            <v>代表取締役</v>
          </cell>
          <cell r="X553" t="str">
            <v>黒田　隆嗣</v>
          </cell>
          <cell r="Y553">
            <v>41153</v>
          </cell>
          <cell r="Z553">
            <v>41517</v>
          </cell>
          <cell r="AA553" t="str">
            <v/>
          </cell>
          <cell r="AC553">
            <v>148935200</v>
          </cell>
          <cell r="AD553">
            <v>0.33333333333333331</v>
          </cell>
          <cell r="AE553">
            <v>49645066</v>
          </cell>
          <cell r="AF553" t="str">
            <v/>
          </cell>
          <cell r="AG553" t="str">
            <v/>
          </cell>
          <cell r="AH553" t="str">
            <v/>
          </cell>
          <cell r="AI553" t="str">
            <v/>
          </cell>
          <cell r="AJ553" t="str">
            <v/>
          </cell>
          <cell r="AK553">
            <v>0.33333333333333331</v>
          </cell>
          <cell r="AL553" t="str">
            <v/>
          </cell>
          <cell r="AM553" t="str">
            <v/>
          </cell>
          <cell r="AN553">
            <v>41186</v>
          </cell>
          <cell r="AO553" t="str">
            <v/>
          </cell>
          <cell r="AP553" t="str">
            <v/>
          </cell>
          <cell r="AQ553" t="str">
            <v>（注）黒田機型単独申請に変更、補助対象経費減少　→ＭＥＴIに事前相談・了承とのこと（様式第５での報告あり）</v>
          </cell>
          <cell r="AR553" t="str">
            <v>米山</v>
          </cell>
          <cell r="AS553" t="str">
            <v>高本</v>
          </cell>
          <cell r="AT553" t="str">
            <v/>
          </cell>
          <cell r="AU553" t="str">
            <v/>
          </cell>
          <cell r="AV553" t="str">
            <v/>
          </cell>
          <cell r="AW553" t="str">
            <v/>
          </cell>
          <cell r="AX553" t="str">
            <v/>
          </cell>
          <cell r="AY553" t="str">
            <v>神奈川県</v>
          </cell>
          <cell r="AZ553" t="str">
            <v>横浜市</v>
          </cell>
          <cell r="BA553" t="str">
            <v>都筑区池辺町3992番地</v>
          </cell>
          <cell r="BC553" t="str">
            <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神奈川県横浜市都筑区池辺町3992番地</v>
          </cell>
          <cell r="ET553" t="str">
            <v/>
          </cell>
          <cell r="EU553" t="str">
            <v/>
          </cell>
          <cell r="EV553" t="str">
            <v/>
          </cell>
          <cell r="EW553" t="str">
            <v/>
          </cell>
          <cell r="EX553" t="str">
            <v/>
          </cell>
          <cell r="EY553" t="str">
            <v>神奈川県横浜市都筑区池辺町3992番地</v>
          </cell>
          <cell r="EZ553" t="str">
            <v>なし</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1.グリーンイノベーション・エネルギー産業</v>
          </cell>
          <cell r="I554" t="str">
            <v>エコカー又はその部品</v>
          </cell>
          <cell r="J554" t="str">
            <v>中小企業</v>
          </cell>
          <cell r="K554" t="str">
            <v>米山</v>
          </cell>
          <cell r="L554" t="str">
            <v>高本</v>
          </cell>
          <cell r="M554" t="str">
            <v>素形材室</v>
          </cell>
          <cell r="N554" t="str">
            <v>関東</v>
          </cell>
          <cell r="O554" t="str">
            <v>ＪＡ三井リース株式会社</v>
          </cell>
          <cell r="P554" t="str">
            <v>建設・産業機械部</v>
          </cell>
          <cell r="Q554" t="str">
            <v>主査</v>
          </cell>
          <cell r="R554" t="str">
            <v>蒲生　亘広</v>
          </cell>
          <cell r="S554" t="str">
            <v xml:space="preserve">03-3448-3855 </v>
          </cell>
          <cell r="T554" t="str">
            <v/>
          </cell>
          <cell r="U554" t="str">
            <v/>
          </cell>
          <cell r="V554" t="str">
            <v/>
          </cell>
          <cell r="W554" t="str">
            <v>代表取締役社長</v>
          </cell>
          <cell r="X554" t="str">
            <v>安田　義則</v>
          </cell>
          <cell r="Y554">
            <v>41153</v>
          </cell>
          <cell r="Z554">
            <v>41517</v>
          </cell>
          <cell r="AA554" t="str">
            <v/>
          </cell>
          <cell r="AC554">
            <v>148935200</v>
          </cell>
          <cell r="AD554">
            <v>0.33333333333333331</v>
          </cell>
          <cell r="AE554">
            <v>49645066</v>
          </cell>
          <cell r="AF554" t="str">
            <v/>
          </cell>
          <cell r="AG554" t="str">
            <v/>
          </cell>
          <cell r="AH554" t="str">
            <v/>
          </cell>
          <cell r="AI554" t="str">
            <v/>
          </cell>
          <cell r="AJ554" t="str">
            <v/>
          </cell>
          <cell r="AK554">
            <v>0.33333333333333331</v>
          </cell>
          <cell r="AL554" t="str">
            <v/>
          </cell>
          <cell r="AM554" t="str">
            <v/>
          </cell>
          <cell r="AN554">
            <v>41186</v>
          </cell>
          <cell r="AO554" t="str">
            <v/>
          </cell>
          <cell r="AP554" t="str">
            <v/>
          </cell>
          <cell r="AQ554" t="str">
            <v>（注）黒田機型単独申請に変更、補助対象経費減少　→ＭＥＴIに事前相談・了承とのこと（様式第５での報告あり）</v>
          </cell>
          <cell r="AR554" t="str">
            <v>米山</v>
          </cell>
          <cell r="AS554" t="str">
            <v>高本</v>
          </cell>
          <cell r="AT554" t="str">
            <v/>
          </cell>
          <cell r="AU554" t="str">
            <v/>
          </cell>
          <cell r="AV554" t="str">
            <v/>
          </cell>
          <cell r="AW554" t="str">
            <v/>
          </cell>
          <cell r="AX554" t="str">
            <v/>
          </cell>
          <cell r="AY554" t="str">
            <v>神奈川県</v>
          </cell>
          <cell r="AZ554" t="str">
            <v>横浜市</v>
          </cell>
          <cell r="BA554" t="str">
            <v>都筑区池辺町3992番地</v>
          </cell>
          <cell r="BC554" t="str">
            <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t="str">
            <v/>
          </cell>
          <cell r="DW554" t="str">
            <v/>
          </cell>
          <cell r="DX554" t="str">
            <v/>
          </cell>
          <cell r="DY554" t="str">
            <v/>
          </cell>
          <cell r="DZ554" t="str">
            <v/>
          </cell>
          <cell r="EA554" t="str">
            <v/>
          </cell>
          <cell r="EB554" t="str">
            <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神奈川県横浜市都筑区池辺町3992番地</v>
          </cell>
          <cell r="ET554" t="str">
            <v/>
          </cell>
          <cell r="EU554" t="str">
            <v/>
          </cell>
          <cell r="EV554" t="str">
            <v/>
          </cell>
          <cell r="EW554" t="str">
            <v/>
          </cell>
          <cell r="EX554" t="str">
            <v/>
          </cell>
          <cell r="EY554" t="str">
            <v>神奈川県横浜市都筑区池辺町3992番地</v>
          </cell>
          <cell r="EZ554" t="str">
            <v>なし</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1.グリーンイノベーション・エネルギー産業</v>
          </cell>
          <cell r="I555" t="str">
            <v>次世代照明又はその材料</v>
          </cell>
          <cell r="J555" t="str">
            <v>中小企業</v>
          </cell>
          <cell r="K555" t="str">
            <v>高本</v>
          </cell>
          <cell r="L555" t="str">
            <v>徳重</v>
          </cell>
          <cell r="M555" t="str">
            <v>産機課</v>
          </cell>
          <cell r="N555" t="str">
            <v>九州</v>
          </cell>
          <cell r="O555" t="str">
            <v>信号電材株式会社</v>
          </cell>
          <cell r="P555" t="str">
            <v/>
          </cell>
          <cell r="Q555" t="str">
            <v>会長</v>
          </cell>
          <cell r="R555" t="str">
            <v>糸永　一平
渕上　</v>
          </cell>
          <cell r="S555" t="str">
            <v>0944-56-8282</v>
          </cell>
          <cell r="T555" t="str">
            <v>fwkp2004@mb.infoweb.ne.jp
fuchigami@shingo-d.co.jp</v>
          </cell>
          <cell r="U555">
            <v>8360061</v>
          </cell>
          <cell r="V555" t="str">
            <v>福岡県大牟田市新港町1-29</v>
          </cell>
          <cell r="W555" t="str">
            <v>代表取締役</v>
          </cell>
          <cell r="X555" t="str">
            <v>糸永　康平</v>
          </cell>
          <cell r="Y555">
            <v>41100</v>
          </cell>
          <cell r="Z555">
            <v>41363</v>
          </cell>
          <cell r="AA555" t="str">
            <v/>
          </cell>
          <cell r="AC555">
            <v>63450000</v>
          </cell>
          <cell r="AD555">
            <v>0.4</v>
          </cell>
          <cell r="AE555">
            <v>25380000</v>
          </cell>
          <cell r="AF555">
            <v>41136</v>
          </cell>
          <cell r="AG555">
            <v>41363</v>
          </cell>
          <cell r="AH555" t="str">
            <v/>
          </cell>
          <cell r="AI555">
            <v>75850000</v>
          </cell>
          <cell r="AJ555">
            <v>63450000</v>
          </cell>
          <cell r="AK555">
            <v>0.4</v>
          </cell>
          <cell r="AL555">
            <v>25380000</v>
          </cell>
          <cell r="AM555" t="str">
            <v/>
          </cell>
          <cell r="AN555">
            <v>41121</v>
          </cell>
          <cell r="AO555">
            <v>41127</v>
          </cell>
          <cell r="AP555" t="str">
            <v>要</v>
          </cell>
          <cell r="AQ555" t="str">
            <v>・「搬送台車」は補助対象外。</v>
          </cell>
          <cell r="AR555" t="str">
            <v>高本</v>
          </cell>
          <cell r="AS555" t="str">
            <v>徳重</v>
          </cell>
          <cell r="AT555">
            <v>41138</v>
          </cell>
          <cell r="AU555">
            <v>41134</v>
          </cell>
          <cell r="AV555">
            <v>41145</v>
          </cell>
          <cell r="AW555" t="str">
            <v/>
          </cell>
          <cell r="AX555" t="str">
            <v/>
          </cell>
          <cell r="AY555" t="str">
            <v>福岡県</v>
          </cell>
          <cell r="AZ555" t="str">
            <v>大牟田市</v>
          </cell>
          <cell r="BA555" t="str">
            <v>新港町1-29</v>
          </cell>
          <cell r="BB555" t="str">
            <v>熊本県</v>
          </cell>
          <cell r="BC555" t="str">
            <v>荒尾市</v>
          </cell>
          <cell r="BD555" t="str">
            <v>高浜柿原1952-7</v>
          </cell>
          <cell r="BE555" t="str">
            <v>福岡県</v>
          </cell>
          <cell r="BF555" t="str">
            <v>大牟田市</v>
          </cell>
          <cell r="BG555" t="str">
            <v>新港町1-131</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t="str">
            <v/>
          </cell>
          <cell r="DW555" t="str">
            <v/>
          </cell>
          <cell r="DX555" t="str">
            <v/>
          </cell>
          <cell r="DY555" t="str">
            <v/>
          </cell>
          <cell r="DZ555" t="str">
            <v/>
          </cell>
          <cell r="EA555" t="str">
            <v/>
          </cell>
          <cell r="EB555" t="str">
            <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福岡県大牟田市新港町1-29</v>
          </cell>
          <cell r="ET555" t="str">
            <v>熊本県荒尾市高浜柿原1952-7</v>
          </cell>
          <cell r="EU555" t="str">
            <v>福岡県大牟田市新港町1-131</v>
          </cell>
          <cell r="EV555" t="str">
            <v/>
          </cell>
          <cell r="EW555" t="str">
            <v/>
          </cell>
          <cell r="EX555" t="str">
            <v/>
          </cell>
          <cell r="EY555" t="str">
            <v>福岡県大牟田市新港町1-29
熊本県荒尾市高浜柿原1952-7
福岡県大牟田市新港町1-131</v>
          </cell>
          <cell r="EZ555" t="str">
            <v>なし</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1.グリーンイノベーション・エネルギー産業</v>
          </cell>
          <cell r="I556" t="str">
            <v>パワーデバイス</v>
          </cell>
          <cell r="J556" t="str">
            <v>大企業</v>
          </cell>
          <cell r="K556" t="str">
            <v>梶野</v>
          </cell>
          <cell r="L556" t="str">
            <v>中間</v>
          </cell>
          <cell r="M556" t="str">
            <v>化学課</v>
          </cell>
          <cell r="N556" t="str">
            <v>中部</v>
          </cell>
          <cell r="O556" t="str">
            <v>株式会社アドマテックス</v>
          </cell>
          <cell r="P556" t="str">
            <v>製造部</v>
          </cell>
          <cell r="Q556" t="str">
            <v>次長</v>
          </cell>
          <cell r="R556" t="str">
            <v>伊藤　哲朗</v>
          </cell>
          <cell r="S556" t="str">
            <v>0561-33-0215</v>
          </cell>
          <cell r="T556" t="str">
            <v>t-ito@admatechs.co.jp</v>
          </cell>
          <cell r="U556">
            <v>4700201</v>
          </cell>
          <cell r="V556" t="str">
            <v>愛知県みよし市黒笹町丸根1099-20</v>
          </cell>
          <cell r="W556" t="str">
            <v>代表取締役社長</v>
          </cell>
          <cell r="X556" t="str">
            <v>安部　賛</v>
          </cell>
          <cell r="Y556">
            <v>41183</v>
          </cell>
          <cell r="Z556">
            <v>41729</v>
          </cell>
          <cell r="AA556" t="str">
            <v/>
          </cell>
          <cell r="AC556">
            <v>1463190000</v>
          </cell>
          <cell r="AD556">
            <v>0.25</v>
          </cell>
          <cell r="AE556">
            <v>365797500</v>
          </cell>
          <cell r="AF556" t="str">
            <v/>
          </cell>
          <cell r="AG556" t="str">
            <v/>
          </cell>
          <cell r="AH556" t="str">
            <v/>
          </cell>
          <cell r="AI556" t="str">
            <v/>
          </cell>
          <cell r="AJ556" t="str">
            <v/>
          </cell>
          <cell r="AK556">
            <v>0.25</v>
          </cell>
          <cell r="AL556" t="str">
            <v/>
          </cell>
          <cell r="AM556" t="str">
            <v/>
          </cell>
          <cell r="AN556">
            <v>41172</v>
          </cell>
          <cell r="AO556" t="str">
            <v/>
          </cell>
          <cell r="AP556" t="str">
            <v/>
          </cell>
          <cell r="AQ556" t="str">
            <v/>
          </cell>
          <cell r="AR556" t="str">
            <v/>
          </cell>
          <cell r="AS556" t="str">
            <v>中間</v>
          </cell>
          <cell r="AT556" t="str">
            <v/>
          </cell>
          <cell r="AU556" t="str">
            <v/>
          </cell>
          <cell r="AV556" t="str">
            <v/>
          </cell>
          <cell r="AW556" t="str">
            <v/>
          </cell>
          <cell r="AX556" t="str">
            <v/>
          </cell>
          <cell r="AY556" t="str">
            <v>岐阜県</v>
          </cell>
          <cell r="AZ556" t="str">
            <v>土岐市</v>
          </cell>
          <cell r="BA556" t="str">
            <v>泉町久尻字北山1431-22</v>
          </cell>
          <cell r="BC556" t="str">
            <v/>
          </cell>
          <cell r="BQ556" t="str">
            <v/>
          </cell>
          <cell r="BR556" t="str">
            <v/>
          </cell>
          <cell r="BS556" t="str">
            <v/>
          </cell>
          <cell r="BT556" t="str">
            <v/>
          </cell>
          <cell r="BU556" t="str">
            <v/>
          </cell>
          <cell r="BV556" t="str">
            <v/>
          </cell>
          <cell r="BW556" t="str">
            <v/>
          </cell>
          <cell r="BX556" t="str">
            <v/>
          </cell>
          <cell r="BY556" t="str">
            <v/>
          </cell>
          <cell r="BZ556" t="str">
            <v/>
          </cell>
          <cell r="CA556" t="str">
            <v/>
          </cell>
          <cell r="CB556" t="str">
            <v/>
          </cell>
          <cell r="CC556" t="str">
            <v/>
          </cell>
          <cell r="CD556" t="str">
            <v/>
          </cell>
          <cell r="CE556" t="str">
            <v/>
          </cell>
          <cell r="CF556" t="str">
            <v/>
          </cell>
          <cell r="CG556" t="str">
            <v/>
          </cell>
          <cell r="CH556" t="str">
            <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t="str">
            <v/>
          </cell>
          <cell r="DW556" t="str">
            <v/>
          </cell>
          <cell r="DX556" t="str">
            <v/>
          </cell>
          <cell r="DY556" t="str">
            <v/>
          </cell>
          <cell r="DZ556" t="str">
            <v/>
          </cell>
          <cell r="EA556" t="str">
            <v/>
          </cell>
          <cell r="EB556" t="str">
            <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岐阜県土岐市泉町久尻字北山1431-22</v>
          </cell>
          <cell r="ET556" t="str">
            <v/>
          </cell>
          <cell r="EU556" t="str">
            <v/>
          </cell>
          <cell r="EV556" t="str">
            <v/>
          </cell>
          <cell r="EW556" t="str">
            <v/>
          </cell>
          <cell r="EX556" t="str">
            <v/>
          </cell>
          <cell r="EY556" t="str">
            <v>岐阜県土岐市泉町久尻字北山1431-22</v>
          </cell>
          <cell r="EZ556" t="str">
            <v>なし</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1.グリーンイノベーション・エネルギー産業</v>
          </cell>
          <cell r="I557" t="str">
            <v>エコカー又はその部品</v>
          </cell>
          <cell r="J557" t="str">
            <v>中小企業</v>
          </cell>
          <cell r="K557" t="str">
            <v>高本</v>
          </cell>
          <cell r="L557" t="str">
            <v>米山</v>
          </cell>
          <cell r="M557" t="str">
            <v>自動車課</v>
          </cell>
          <cell r="N557" t="str">
            <v>中国</v>
          </cell>
          <cell r="O557" t="str">
            <v>株式会社ナノオプトニクス・エナジー</v>
          </cell>
          <cell r="P557" t="str">
            <v/>
          </cell>
          <cell r="Q557" t="str">
            <v>EV事業部長</v>
          </cell>
          <cell r="R557" t="str">
            <v>松田　俊介</v>
          </cell>
          <cell r="S557" t="str">
            <v>03-6431-7810</v>
          </cell>
          <cell r="T557" t="str">
            <v>matsuda@nano-opt.jp</v>
          </cell>
          <cell r="U557">
            <v>1410031</v>
          </cell>
          <cell r="V557" t="str">
            <v>東京都品川区西五反田1-18-9　五反田NTビル5F</v>
          </cell>
          <cell r="W557" t="str">
            <v>代表取締役</v>
          </cell>
          <cell r="X557" t="str">
            <v>舞原　俊憲</v>
          </cell>
          <cell r="Y557">
            <v>41353</v>
          </cell>
          <cell r="Z557">
            <v>41729</v>
          </cell>
          <cell r="AA557" t="str">
            <v/>
          </cell>
          <cell r="AC557">
            <v>576480000</v>
          </cell>
          <cell r="AD557">
            <v>0.33333333333333331</v>
          </cell>
          <cell r="AE557">
            <v>192160000</v>
          </cell>
          <cell r="AF557" t="str">
            <v/>
          </cell>
          <cell r="AG557" t="str">
            <v/>
          </cell>
          <cell r="AH557" t="str">
            <v/>
          </cell>
          <cell r="AI557" t="str">
            <v/>
          </cell>
          <cell r="AJ557" t="str">
            <v/>
          </cell>
          <cell r="AK557">
            <v>0.33333333333333331</v>
          </cell>
          <cell r="AL557" t="str">
            <v/>
          </cell>
          <cell r="AM557" t="str">
            <v/>
          </cell>
          <cell r="AN557">
            <v>41177</v>
          </cell>
          <cell r="AO557" t="str">
            <v/>
          </cell>
          <cell r="AP557" t="str">
            <v/>
          </cell>
          <cell r="AQ557" t="str">
            <v>・経理担当・藤本さんと電話。03-6431-7810
　①外部に設備発注＋改造委託。
　②交付申請書は9月中旬にメール。発注は12月ごろ。
・ハタノさん（10/9）→雇用は公募時が正しいと思う。修正中。</v>
          </cell>
          <cell r="AR557" t="str">
            <v>高本</v>
          </cell>
          <cell r="AS557" t="str">
            <v>米山</v>
          </cell>
          <cell r="AT557" t="str">
            <v/>
          </cell>
          <cell r="AU557" t="str">
            <v/>
          </cell>
          <cell r="AV557" t="str">
            <v/>
          </cell>
          <cell r="AW557" t="str">
            <v/>
          </cell>
          <cell r="AX557" t="str">
            <v/>
          </cell>
          <cell r="AY557" t="str">
            <v>鳥取県</v>
          </cell>
          <cell r="AZ557" t="str">
            <v>米子市</v>
          </cell>
          <cell r="BA557" t="str">
            <v>上福原1383番地</v>
          </cell>
          <cell r="BC557" t="str">
            <v/>
          </cell>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t="str">
            <v/>
          </cell>
          <cell r="DW557" t="str">
            <v/>
          </cell>
          <cell r="DX557" t="str">
            <v/>
          </cell>
          <cell r="DY557" t="str">
            <v/>
          </cell>
          <cell r="DZ557" t="str">
            <v/>
          </cell>
          <cell r="EA557" t="str">
            <v/>
          </cell>
          <cell r="EB557" t="str">
            <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鳥取県米子市上福原1383番地</v>
          </cell>
          <cell r="ET557" t="str">
            <v/>
          </cell>
          <cell r="EU557" t="str">
            <v/>
          </cell>
          <cell r="EV557" t="str">
            <v/>
          </cell>
          <cell r="EW557" t="str">
            <v/>
          </cell>
          <cell r="EX557" t="str">
            <v/>
          </cell>
          <cell r="EY557" t="str">
            <v>鳥取県米子市上福原1383番地</v>
          </cell>
          <cell r="EZ557" t="str">
            <v>なし</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1.グリーンイノベーション・エネルギー産業</v>
          </cell>
          <cell r="I558" t="str">
            <v>エコカー又はその部品</v>
          </cell>
          <cell r="J558" t="str">
            <v>大企業</v>
          </cell>
          <cell r="K558" t="str">
            <v>高本</v>
          </cell>
          <cell r="L558" t="str">
            <v>徳重</v>
          </cell>
          <cell r="M558" t="str">
            <v>自動車課</v>
          </cell>
          <cell r="N558" t="str">
            <v>九州</v>
          </cell>
          <cell r="O558" t="str">
            <v>ダイハツ九州株式会社</v>
          </cell>
          <cell r="P558" t="str">
            <v>経営管理部 原価管理室</v>
          </cell>
          <cell r="Q558" t="str">
            <v/>
          </cell>
          <cell r="R558" t="str">
            <v>和田 有平</v>
          </cell>
          <cell r="S558" t="str">
            <v xml:space="preserve">0979-33-1235            </v>
          </cell>
          <cell r="T558" t="str">
            <v>y-wada@daihatsu-kyushu.co.jp</v>
          </cell>
          <cell r="U558" t="str">
            <v>879-0107</v>
          </cell>
          <cell r="V558" t="str">
            <v>大分県中津市大字昭和新田１番地</v>
          </cell>
          <cell r="W558" t="str">
            <v>代表取締役社長</v>
          </cell>
          <cell r="X558" t="str">
            <v>越田 幸男</v>
          </cell>
          <cell r="Y558" t="str">
            <v>交付決定日以降</v>
          </cell>
          <cell r="Z558">
            <v>41426</v>
          </cell>
          <cell r="AA558" t="str">
            <v/>
          </cell>
          <cell r="AC558">
            <v>5624700000</v>
          </cell>
          <cell r="AD558">
            <v>0.16666666666666666</v>
          </cell>
          <cell r="AE558">
            <v>937450000</v>
          </cell>
          <cell r="AF558" t="str">
            <v>交付決定日</v>
          </cell>
          <cell r="AG558">
            <v>41638</v>
          </cell>
          <cell r="AH558" t="str">
            <v/>
          </cell>
          <cell r="AI558">
            <v>6916100000</v>
          </cell>
          <cell r="AJ558">
            <v>5624700000</v>
          </cell>
          <cell r="AK558">
            <v>0.16666666666666666</v>
          </cell>
          <cell r="AL558">
            <v>937450000</v>
          </cell>
          <cell r="AM558" t="str">
            <v/>
          </cell>
          <cell r="AN558">
            <v>41116</v>
          </cell>
          <cell r="AO558" t="str">
            <v/>
          </cell>
          <cell r="AP558" t="str">
            <v>要</v>
          </cell>
          <cell r="AQ558" t="str">
            <v/>
          </cell>
          <cell r="AR558" t="str">
            <v>高本</v>
          </cell>
          <cell r="AS558" t="str">
            <v>徳重</v>
          </cell>
          <cell r="AT558">
            <v>41138</v>
          </cell>
          <cell r="AU558">
            <v>41127</v>
          </cell>
          <cell r="AV558">
            <v>41145</v>
          </cell>
          <cell r="AW558" t="str">
            <v/>
          </cell>
          <cell r="AX558" t="str">
            <v/>
          </cell>
          <cell r="AY558" t="str">
            <v>福岡県</v>
          </cell>
          <cell r="AZ558" t="str">
            <v>久留米市</v>
          </cell>
          <cell r="BA558" t="str">
            <v>田主丸町吉本1番地</v>
          </cell>
          <cell r="BC558" t="str">
            <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t="str">
            <v/>
          </cell>
          <cell r="DW558" t="str">
            <v/>
          </cell>
          <cell r="DX558" t="str">
            <v/>
          </cell>
          <cell r="DY558" t="str">
            <v/>
          </cell>
          <cell r="DZ558" t="str">
            <v/>
          </cell>
          <cell r="EA558" t="str">
            <v/>
          </cell>
          <cell r="EB558" t="str">
            <v/>
          </cell>
          <cell r="EC558" t="str">
            <v/>
          </cell>
          <cell r="ED558" t="str">
            <v/>
          </cell>
          <cell r="EE558" t="str">
            <v/>
          </cell>
          <cell r="EF558" t="str">
            <v/>
          </cell>
          <cell r="EG558" t="str">
            <v/>
          </cell>
          <cell r="EH558" t="str">
            <v/>
          </cell>
          <cell r="EI558" t="str">
            <v/>
          </cell>
          <cell r="EJ558" t="str">
            <v/>
          </cell>
          <cell r="EK558" t="str">
            <v/>
          </cell>
          <cell r="EL558" t="str">
            <v/>
          </cell>
          <cell r="EM558" t="str">
            <v/>
          </cell>
          <cell r="EN558" t="str">
            <v/>
          </cell>
          <cell r="EO558" t="str">
            <v/>
          </cell>
          <cell r="EP558" t="str">
            <v/>
          </cell>
          <cell r="EQ558" t="str">
            <v/>
          </cell>
          <cell r="ER558" t="str">
            <v/>
          </cell>
          <cell r="ES558" t="str">
            <v>福岡県久留米市田主丸町吉本1番地</v>
          </cell>
          <cell r="ET558" t="str">
            <v/>
          </cell>
          <cell r="EU558" t="str">
            <v/>
          </cell>
          <cell r="EV558" t="str">
            <v/>
          </cell>
          <cell r="EW558" t="str">
            <v/>
          </cell>
          <cell r="EX558" t="str">
            <v/>
          </cell>
          <cell r="EY558" t="str">
            <v>福岡県久留米市田主丸町吉本1番地</v>
          </cell>
          <cell r="EZ558" t="str">
            <v>なし</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1.グリーンイノベーション・エネルギー産業</v>
          </cell>
          <cell r="I559" t="str">
            <v>太陽電池及び他の再生可能エネルギー</v>
          </cell>
          <cell r="J559" t="str">
            <v>中小企業</v>
          </cell>
          <cell r="K559" t="str">
            <v>高本</v>
          </cell>
          <cell r="L559" t="str">
            <v>米山</v>
          </cell>
          <cell r="M559" t="str">
            <v>非鉄課</v>
          </cell>
          <cell r="N559" t="str">
            <v>関東</v>
          </cell>
          <cell r="O559" t="str">
            <v>株式会社日本アレフ</v>
          </cell>
          <cell r="P559" t="str">
            <v>製造本部川崎工場</v>
          </cell>
          <cell r="Q559" t="str">
            <v>工場長</v>
          </cell>
          <cell r="R559" t="str">
            <v>榊原　和広</v>
          </cell>
          <cell r="S559" t="str">
            <v>044-344-5961</v>
          </cell>
          <cell r="T559" t="str">
            <v>k.sakakihara@nippon-aleph.co.jp</v>
          </cell>
          <cell r="U559">
            <v>2100844</v>
          </cell>
          <cell r="V559" t="str">
            <v>神奈川県川崎市川崎区渡田新町3-11-3</v>
          </cell>
          <cell r="W559" t="str">
            <v>代表取締役</v>
          </cell>
          <cell r="X559" t="str">
            <v>堀之内　保</v>
          </cell>
          <cell r="Y559">
            <v>41153</v>
          </cell>
          <cell r="Z559">
            <v>41639</v>
          </cell>
          <cell r="AA559" t="str">
            <v/>
          </cell>
          <cell r="AC559">
            <v>36500000</v>
          </cell>
          <cell r="AD559">
            <v>0.33333333333333331</v>
          </cell>
          <cell r="AE559">
            <v>12166666</v>
          </cell>
          <cell r="AF559" t="str">
            <v/>
          </cell>
          <cell r="AG559" t="str">
            <v/>
          </cell>
          <cell r="AH559" t="str">
            <v/>
          </cell>
          <cell r="AI559" t="str">
            <v/>
          </cell>
          <cell r="AJ559" t="str">
            <v/>
          </cell>
          <cell r="AK559">
            <v>0.33333333333333331</v>
          </cell>
          <cell r="AL559" t="str">
            <v/>
          </cell>
          <cell r="AM559" t="str">
            <v/>
          </cell>
          <cell r="AN559">
            <v>41183</v>
          </cell>
          <cell r="AO559" t="str">
            <v/>
          </cell>
          <cell r="AP559" t="str">
            <v/>
          </cell>
          <cell r="AQ559" t="str">
            <v/>
          </cell>
          <cell r="AR559" t="str">
            <v>高本</v>
          </cell>
          <cell r="AS559" t="str">
            <v>米山</v>
          </cell>
          <cell r="AT559" t="str">
            <v/>
          </cell>
          <cell r="AU559" t="str">
            <v/>
          </cell>
          <cell r="AV559" t="str">
            <v/>
          </cell>
          <cell r="AW559" t="str">
            <v/>
          </cell>
          <cell r="AX559" t="str">
            <v/>
          </cell>
          <cell r="AY559" t="str">
            <v>神奈川県</v>
          </cell>
          <cell r="AZ559" t="str">
            <v>川崎市</v>
          </cell>
          <cell r="BA559" t="str">
            <v>川崎区渡田新町3-11-3</v>
          </cell>
          <cell r="BC559" t="str">
            <v/>
          </cell>
          <cell r="BQ559" t="str">
            <v/>
          </cell>
          <cell r="BR559" t="str">
            <v/>
          </cell>
          <cell r="BS559" t="str">
            <v/>
          </cell>
          <cell r="BT559" t="str">
            <v/>
          </cell>
          <cell r="BU559" t="str">
            <v/>
          </cell>
          <cell r="BV559" t="str">
            <v/>
          </cell>
          <cell r="BW559" t="str">
            <v/>
          </cell>
          <cell r="BX559" t="str">
            <v/>
          </cell>
          <cell r="BY559" t="str">
            <v/>
          </cell>
          <cell r="BZ559" t="str">
            <v/>
          </cell>
          <cell r="CA559" t="str">
            <v/>
          </cell>
          <cell r="CB559" t="str">
            <v/>
          </cell>
          <cell r="CC559" t="str">
            <v/>
          </cell>
          <cell r="CD559" t="str">
            <v/>
          </cell>
          <cell r="CE559" t="str">
            <v/>
          </cell>
          <cell r="CF559" t="str">
            <v/>
          </cell>
          <cell r="CG559" t="str">
            <v/>
          </cell>
          <cell r="CH559" t="str">
            <v/>
          </cell>
          <cell r="CI559" t="str">
            <v/>
          </cell>
          <cell r="CJ559" t="str">
            <v/>
          </cell>
          <cell r="CK559" t="str">
            <v/>
          </cell>
          <cell r="CL559" t="str">
            <v/>
          </cell>
          <cell r="CM559" t="str">
            <v/>
          </cell>
          <cell r="CN559" t="str">
            <v/>
          </cell>
          <cell r="CO559" t="str">
            <v/>
          </cell>
          <cell r="CP559" t="str">
            <v/>
          </cell>
          <cell r="CQ559" t="str">
            <v/>
          </cell>
          <cell r="CR559" t="str">
            <v/>
          </cell>
          <cell r="CS559" t="str">
            <v/>
          </cell>
          <cell r="CT559" t="str">
            <v/>
          </cell>
          <cell r="CU559" t="str">
            <v/>
          </cell>
          <cell r="CV559" t="str">
            <v/>
          </cell>
          <cell r="CW559" t="str">
            <v/>
          </cell>
          <cell r="CX559" t="str">
            <v/>
          </cell>
          <cell r="CY559" t="str">
            <v/>
          </cell>
          <cell r="CZ559" t="str">
            <v/>
          </cell>
          <cell r="DA559" t="str">
            <v/>
          </cell>
          <cell r="DB559" t="str">
            <v/>
          </cell>
          <cell r="DC559" t="str">
            <v/>
          </cell>
          <cell r="DD559" t="str">
            <v/>
          </cell>
          <cell r="DE559" t="str">
            <v/>
          </cell>
          <cell r="DF559" t="str">
            <v/>
          </cell>
          <cell r="DG559" t="str">
            <v/>
          </cell>
          <cell r="DH559" t="str">
            <v/>
          </cell>
          <cell r="DI559" t="str">
            <v/>
          </cell>
          <cell r="DJ559" t="str">
            <v/>
          </cell>
          <cell r="DK559" t="str">
            <v/>
          </cell>
          <cell r="DL559" t="str">
            <v/>
          </cell>
          <cell r="DM559" t="str">
            <v/>
          </cell>
          <cell r="DN559" t="str">
            <v/>
          </cell>
          <cell r="DO559" t="str">
            <v/>
          </cell>
          <cell r="DP559" t="str">
            <v/>
          </cell>
          <cell r="DQ559" t="str">
            <v/>
          </cell>
          <cell r="DR559" t="str">
            <v/>
          </cell>
          <cell r="DS559" t="str">
            <v/>
          </cell>
          <cell r="DT559" t="str">
            <v/>
          </cell>
          <cell r="DU559" t="str">
            <v/>
          </cell>
          <cell r="DV559" t="str">
            <v/>
          </cell>
          <cell r="DW559" t="str">
            <v/>
          </cell>
          <cell r="DX559" t="str">
            <v/>
          </cell>
          <cell r="DY559" t="str">
            <v/>
          </cell>
          <cell r="DZ559" t="str">
            <v/>
          </cell>
          <cell r="EA559" t="str">
            <v/>
          </cell>
          <cell r="EB559" t="str">
            <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神奈川県川崎市川崎区渡田新町3-11-3</v>
          </cell>
          <cell r="ET559" t="str">
            <v/>
          </cell>
          <cell r="EU559" t="str">
            <v/>
          </cell>
          <cell r="EV559" t="str">
            <v/>
          </cell>
          <cell r="EW559" t="str">
            <v/>
          </cell>
          <cell r="EX559" t="str">
            <v/>
          </cell>
          <cell r="EY559" t="str">
            <v>神奈川県川崎市川崎区渡田新町3-11-3</v>
          </cell>
          <cell r="EZ559" t="str">
            <v>なし</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3.その他先端分野</v>
          </cell>
          <cell r="I560" t="str">
            <v>その他</v>
          </cell>
          <cell r="J560" t="str">
            <v>中小企業</v>
          </cell>
          <cell r="K560" t="str">
            <v>米山</v>
          </cell>
          <cell r="L560" t="str">
            <v>中間</v>
          </cell>
          <cell r="M560" t="str">
            <v>産機課</v>
          </cell>
          <cell r="N560" t="str">
            <v>九州</v>
          </cell>
          <cell r="O560" t="str">
            <v>株式会社モック</v>
          </cell>
          <cell r="P560" t="str">
            <v/>
          </cell>
          <cell r="Q560" t="str">
            <v>代表取締役</v>
          </cell>
          <cell r="R560" t="str">
            <v>山口　浩ニ</v>
          </cell>
          <cell r="S560" t="str">
            <v>03-5746-5600</v>
          </cell>
          <cell r="T560" t="str">
            <v>yamaguchi@mokku.info</v>
          </cell>
          <cell r="U560">
            <v>1400014</v>
          </cell>
          <cell r="V560" t="str">
            <v>東京都品川区大井4-4-2</v>
          </cell>
          <cell r="W560" t="str">
            <v>代表取締役</v>
          </cell>
          <cell r="X560" t="str">
            <v>山口　浩ニ</v>
          </cell>
          <cell r="Y560">
            <v>41167</v>
          </cell>
          <cell r="Z560">
            <v>41729</v>
          </cell>
          <cell r="AA560" t="str">
            <v/>
          </cell>
          <cell r="AC560">
            <v>549050000</v>
          </cell>
          <cell r="AD560">
            <v>0.4</v>
          </cell>
          <cell r="AE560">
            <v>219620000</v>
          </cell>
          <cell r="AF560">
            <v>41167</v>
          </cell>
          <cell r="AG560">
            <v>41729</v>
          </cell>
          <cell r="AH560" t="str">
            <v/>
          </cell>
          <cell r="AI560">
            <v>867050000</v>
          </cell>
          <cell r="AJ560">
            <v>549050000</v>
          </cell>
          <cell r="AK560">
            <v>0.4</v>
          </cell>
          <cell r="AL560">
            <v>219620000</v>
          </cell>
          <cell r="AM560">
            <v>41131</v>
          </cell>
          <cell r="AN560">
            <v>41142</v>
          </cell>
          <cell r="AO560" t="str">
            <v/>
          </cell>
          <cell r="AP560" t="str">
            <v>不要</v>
          </cell>
          <cell r="AQ560" t="str">
            <v>申請日付誤り。修正依頼中。
⇒差し替え済</v>
          </cell>
          <cell r="AR560" t="str">
            <v>米山</v>
          </cell>
          <cell r="AS560" t="str">
            <v>中間</v>
          </cell>
          <cell r="AT560">
            <v>41200</v>
          </cell>
          <cell r="AU560">
            <v>41184</v>
          </cell>
          <cell r="AV560">
            <v>41204</v>
          </cell>
          <cell r="AW560" t="str">
            <v/>
          </cell>
          <cell r="AX560" t="str">
            <v/>
          </cell>
          <cell r="AY560" t="str">
            <v>鹿児島県</v>
          </cell>
          <cell r="AZ560" t="str">
            <v>薩摩川内市</v>
          </cell>
          <cell r="BA560" t="str">
            <v/>
          </cell>
          <cell r="BC560" t="str">
            <v/>
          </cell>
          <cell r="BQ560" t="str">
            <v/>
          </cell>
          <cell r="BR560" t="str">
            <v/>
          </cell>
          <cell r="BS560" t="str">
            <v/>
          </cell>
          <cell r="BT560" t="str">
            <v/>
          </cell>
          <cell r="BU560" t="str">
            <v/>
          </cell>
          <cell r="BV560" t="str">
            <v/>
          </cell>
          <cell r="BW560" t="str">
            <v/>
          </cell>
          <cell r="BX560" t="str">
            <v/>
          </cell>
          <cell r="BY560" t="str">
            <v/>
          </cell>
          <cell r="BZ560" t="str">
            <v/>
          </cell>
          <cell r="CA560" t="str">
            <v/>
          </cell>
          <cell r="CB560" t="str">
            <v/>
          </cell>
          <cell r="CC560" t="str">
            <v/>
          </cell>
          <cell r="CD560" t="str">
            <v/>
          </cell>
          <cell r="CE560" t="str">
            <v/>
          </cell>
          <cell r="CF560" t="str">
            <v/>
          </cell>
          <cell r="CG560" t="str">
            <v/>
          </cell>
          <cell r="CH560" t="str">
            <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cell r="DX560" t="str">
            <v/>
          </cell>
          <cell r="DY560" t="str">
            <v/>
          </cell>
          <cell r="DZ560" t="str">
            <v/>
          </cell>
          <cell r="EA560" t="str">
            <v/>
          </cell>
          <cell r="EB560" t="str">
            <v/>
          </cell>
          <cell r="EC560" t="str">
            <v/>
          </cell>
          <cell r="ED560" t="str">
            <v/>
          </cell>
          <cell r="EE560" t="str">
            <v/>
          </cell>
          <cell r="EF560" t="str">
            <v/>
          </cell>
          <cell r="EG560" t="str">
            <v/>
          </cell>
          <cell r="EH560" t="str">
            <v/>
          </cell>
          <cell r="EI560" t="str">
            <v/>
          </cell>
          <cell r="EJ560" t="str">
            <v/>
          </cell>
          <cell r="EK560" t="str">
            <v/>
          </cell>
          <cell r="EL560" t="str">
            <v/>
          </cell>
          <cell r="EM560" t="str">
            <v/>
          </cell>
          <cell r="EN560" t="str">
            <v/>
          </cell>
          <cell r="EO560" t="str">
            <v/>
          </cell>
          <cell r="EP560" t="str">
            <v/>
          </cell>
          <cell r="EQ560" t="str">
            <v/>
          </cell>
          <cell r="ER560" t="str">
            <v/>
          </cell>
          <cell r="ES560" t="str">
            <v>鹿児島県薩摩川内市</v>
          </cell>
          <cell r="ET560" t="str">
            <v/>
          </cell>
          <cell r="EU560" t="str">
            <v/>
          </cell>
          <cell r="EV560" t="str">
            <v/>
          </cell>
          <cell r="EW560" t="str">
            <v/>
          </cell>
          <cell r="EX560" t="str">
            <v/>
          </cell>
          <cell r="EY560" t="str">
            <v>鹿児島県薩摩川内市</v>
          </cell>
          <cell r="EZ560" t="str">
            <v>なし</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1.グリーンイノベーション・エネルギー産業</v>
          </cell>
          <cell r="I561" t="str">
            <v>エコカー又はその部品</v>
          </cell>
          <cell r="J561" t="str">
            <v>中小企業</v>
          </cell>
          <cell r="K561" t="str">
            <v>高本</v>
          </cell>
          <cell r="L561" t="str">
            <v>米山</v>
          </cell>
          <cell r="M561" t="str">
            <v>自動車課</v>
          </cell>
          <cell r="N561" t="str">
            <v>中国</v>
          </cell>
          <cell r="O561" t="str">
            <v>株式会社ハマダ</v>
          </cell>
          <cell r="P561" t="str">
            <v>生産技術課</v>
          </cell>
          <cell r="Q561" t="str">
            <v>課長</v>
          </cell>
          <cell r="R561" t="str">
            <v>大石　豊</v>
          </cell>
          <cell r="S561" t="str">
            <v>082-281-6341</v>
          </cell>
          <cell r="T561" t="str">
            <v>seigi-f@kk-hamada.co.jp</v>
          </cell>
          <cell r="U561">
            <v>7350029</v>
          </cell>
          <cell r="V561" t="str">
            <v>広島県安芸郡府中町茂陰1-9-41</v>
          </cell>
          <cell r="W561" t="str">
            <v>代表取締役</v>
          </cell>
          <cell r="X561" t="str">
            <v>濵田　忠彦</v>
          </cell>
          <cell r="Y561">
            <v>41122</v>
          </cell>
          <cell r="Z561">
            <v>42094</v>
          </cell>
          <cell r="AA561" t="str">
            <v>○</v>
          </cell>
          <cell r="AC561">
            <v>129700000</v>
          </cell>
          <cell r="AD561">
            <v>0.33333333333333331</v>
          </cell>
          <cell r="AE561">
            <v>43233333</v>
          </cell>
          <cell r="AF561">
            <v>41156</v>
          </cell>
          <cell r="AG561">
            <v>41547</v>
          </cell>
          <cell r="AH561" t="str">
            <v/>
          </cell>
          <cell r="AI561">
            <v>192000000</v>
          </cell>
          <cell r="AJ561">
            <v>129700000</v>
          </cell>
          <cell r="AK561">
            <v>0.33333333333333331</v>
          </cell>
          <cell r="AL561">
            <v>43233333</v>
          </cell>
          <cell r="AM561">
            <v>41150</v>
          </cell>
          <cell r="AN561" t="str">
            <v/>
          </cell>
          <cell r="AO561" t="str">
            <v/>
          </cell>
          <cell r="AP561" t="str">
            <v>不要</v>
          </cell>
          <cell r="AQ561" t="str">
            <v/>
          </cell>
          <cell r="AR561" t="str">
            <v>高本</v>
          </cell>
          <cell r="AS561" t="str">
            <v>米山</v>
          </cell>
          <cell r="AT561">
            <v>41155</v>
          </cell>
          <cell r="AU561">
            <v>41157</v>
          </cell>
          <cell r="AV561">
            <v>41159</v>
          </cell>
          <cell r="AW561" t="str">
            <v/>
          </cell>
          <cell r="AX561" t="str">
            <v/>
          </cell>
          <cell r="AY561" t="str">
            <v>広島県</v>
          </cell>
          <cell r="AZ561" t="str">
            <v>安芸郡府中町</v>
          </cell>
          <cell r="BA561" t="str">
            <v>茂陰1丁目9-41</v>
          </cell>
          <cell r="BB561" t="str">
            <v>広島県</v>
          </cell>
          <cell r="BC561" t="str">
            <v>東広島市</v>
          </cell>
          <cell r="BD561" t="str">
            <v>八本松西4丁目1-1</v>
          </cell>
          <cell r="BQ561" t="str">
            <v/>
          </cell>
          <cell r="BR561" t="str">
            <v/>
          </cell>
          <cell r="BS561" t="str">
            <v/>
          </cell>
          <cell r="BT561" t="str">
            <v/>
          </cell>
          <cell r="BU561" t="str">
            <v/>
          </cell>
          <cell r="BV561" t="str">
            <v/>
          </cell>
          <cell r="BW561" t="str">
            <v/>
          </cell>
          <cell r="BX561" t="str">
            <v/>
          </cell>
          <cell r="BY561" t="str">
            <v/>
          </cell>
          <cell r="BZ561" t="str">
            <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t="str">
            <v/>
          </cell>
          <cell r="DN561" t="str">
            <v/>
          </cell>
          <cell r="DO561" t="str">
            <v/>
          </cell>
          <cell r="DP561" t="str">
            <v/>
          </cell>
          <cell r="DQ561" t="str">
            <v/>
          </cell>
          <cell r="DR561" t="str">
            <v/>
          </cell>
          <cell r="DS561" t="str">
            <v/>
          </cell>
          <cell r="DT561" t="str">
            <v/>
          </cell>
          <cell r="DU561" t="str">
            <v/>
          </cell>
          <cell r="DV561" t="str">
            <v/>
          </cell>
          <cell r="DW561" t="str">
            <v/>
          </cell>
          <cell r="DX561" t="str">
            <v/>
          </cell>
          <cell r="DY561" t="str">
            <v/>
          </cell>
          <cell r="DZ561" t="str">
            <v/>
          </cell>
          <cell r="EA561" t="str">
            <v/>
          </cell>
          <cell r="EB561" t="str">
            <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広島県安芸郡府中町茂陰1丁目9-41</v>
          </cell>
          <cell r="ET561" t="str">
            <v>広島県東広島市八本松西4丁目1-1</v>
          </cell>
          <cell r="EU561" t="str">
            <v/>
          </cell>
          <cell r="EV561" t="str">
            <v/>
          </cell>
          <cell r="EW561" t="str">
            <v/>
          </cell>
          <cell r="EX561" t="str">
            <v/>
          </cell>
          <cell r="EY561" t="str">
            <v>広島県安芸郡府中町茂陰1丁目9-41
広島県東広島市八本松西4丁目1-1</v>
          </cell>
          <cell r="EZ561" t="str">
            <v>なし</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1.グリーンイノベーション・エネルギー産業</v>
          </cell>
          <cell r="I562" t="str">
            <v>蓄電池</v>
          </cell>
          <cell r="J562" t="str">
            <v>中小企業</v>
          </cell>
          <cell r="K562" t="str">
            <v>米山</v>
          </cell>
          <cell r="L562" t="str">
            <v>中間</v>
          </cell>
          <cell r="M562" t="str">
            <v>自動車課</v>
          </cell>
          <cell r="N562" t="str">
            <v>関東</v>
          </cell>
          <cell r="O562" t="str">
            <v>株式会社今橋製作所</v>
          </cell>
          <cell r="P562" t="str">
            <v/>
          </cell>
          <cell r="Q562" t="str">
            <v>代表取締役社長</v>
          </cell>
          <cell r="R562" t="str">
            <v>今橋　正守</v>
          </cell>
          <cell r="S562" t="str">
            <v>0294-39-1161</v>
          </cell>
          <cell r="T562" t="str">
            <v>ims@imahashi-ss.jp</v>
          </cell>
          <cell r="U562">
            <v>3191301</v>
          </cell>
          <cell r="V562" t="str">
            <v>茨城県日立市十王町伊師20-42　　　　　　　　　　　　　　　　　　　　　　　　　　　　　　　　</v>
          </cell>
          <cell r="W562" t="str">
            <v>代表取締役社長</v>
          </cell>
          <cell r="X562" t="str">
            <v>今橋　正守</v>
          </cell>
          <cell r="Y562">
            <v>41122</v>
          </cell>
          <cell r="Z562">
            <v>41274</v>
          </cell>
          <cell r="AA562" t="str">
            <v/>
          </cell>
          <cell r="AC562">
            <v>19500000</v>
          </cell>
          <cell r="AD562">
            <v>0.33333333333333331</v>
          </cell>
          <cell r="AE562">
            <v>6500000</v>
          </cell>
          <cell r="AF562" t="str">
            <v/>
          </cell>
          <cell r="AG562" t="str">
            <v/>
          </cell>
          <cell r="AH562" t="str">
            <v/>
          </cell>
          <cell r="AI562" t="str">
            <v/>
          </cell>
          <cell r="AJ562" t="str">
            <v/>
          </cell>
          <cell r="AK562">
            <v>0.33333333333333331</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茨城県</v>
          </cell>
          <cell r="AZ562" t="str">
            <v>日立市</v>
          </cell>
          <cell r="BA562" t="str">
            <v>十王町伊師20-42</v>
          </cell>
          <cell r="BC562" t="str">
            <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t="str">
            <v/>
          </cell>
          <cell r="DW562" t="str">
            <v/>
          </cell>
          <cell r="DX562" t="str">
            <v/>
          </cell>
          <cell r="DY562" t="str">
            <v/>
          </cell>
          <cell r="DZ562" t="str">
            <v/>
          </cell>
          <cell r="EA562" t="str">
            <v/>
          </cell>
          <cell r="EB562" t="str">
            <v/>
          </cell>
          <cell r="EC562" t="str">
            <v/>
          </cell>
          <cell r="ED562" t="str">
            <v/>
          </cell>
          <cell r="EE562" t="str">
            <v/>
          </cell>
          <cell r="EF562" t="str">
            <v/>
          </cell>
          <cell r="EG562" t="str">
            <v/>
          </cell>
          <cell r="EH562" t="str">
            <v/>
          </cell>
          <cell r="EI562" t="str">
            <v/>
          </cell>
          <cell r="EJ562" t="str">
            <v/>
          </cell>
          <cell r="EK562" t="str">
            <v/>
          </cell>
          <cell r="EL562" t="str">
            <v/>
          </cell>
          <cell r="EM562" t="str">
            <v/>
          </cell>
          <cell r="EN562" t="str">
            <v/>
          </cell>
          <cell r="EO562" t="str">
            <v/>
          </cell>
          <cell r="EP562" t="str">
            <v/>
          </cell>
          <cell r="EQ562" t="str">
            <v/>
          </cell>
          <cell r="ER562" t="str">
            <v/>
          </cell>
          <cell r="ES562" t="str">
            <v>茨城県日立市十王町伊師20-42</v>
          </cell>
          <cell r="ET562" t="str">
            <v/>
          </cell>
          <cell r="EU562" t="str">
            <v/>
          </cell>
          <cell r="EV562" t="str">
            <v/>
          </cell>
          <cell r="EW562" t="str">
            <v/>
          </cell>
          <cell r="EX562" t="str">
            <v/>
          </cell>
          <cell r="EY562" t="str">
            <v>茨城県日立市十王町伊師20-42</v>
          </cell>
          <cell r="EZ562" t="str">
            <v>なし</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1.グリーンイノベーション・エネルギー産業</v>
          </cell>
          <cell r="I563" t="str">
            <v>エコカー又はその部品</v>
          </cell>
          <cell r="J563" t="str">
            <v>大企業</v>
          </cell>
          <cell r="K563" t="str">
            <v>米山</v>
          </cell>
          <cell r="L563" t="str">
            <v>中間</v>
          </cell>
          <cell r="M563" t="str">
            <v>情通課</v>
          </cell>
          <cell r="N563" t="str">
            <v>東北</v>
          </cell>
          <cell r="O563" t="str">
            <v>日本ケミコン株式会社</v>
          </cell>
          <cell r="P563" t="str">
            <v/>
          </cell>
          <cell r="Q563" t="str">
            <v>第二製品開発部長</v>
          </cell>
          <cell r="R563" t="str">
            <v>仲秋健太郎</v>
          </cell>
          <cell r="S563" t="str">
            <v>0238-84-2882</v>
          </cell>
          <cell r="T563" t="str">
            <v>nakaaki@y.nippon.chemi-con.co.jp</v>
          </cell>
          <cell r="U563">
            <v>9938511</v>
          </cell>
          <cell r="V563" t="str">
            <v>山形県長井市幸町1番1号</v>
          </cell>
          <cell r="W563" t="str">
            <v>代表取締役社長</v>
          </cell>
          <cell r="X563" t="str">
            <v>内山　郁夫</v>
          </cell>
          <cell r="Y563" t="str">
            <v>交付決定日以降</v>
          </cell>
          <cell r="Z563">
            <v>41729</v>
          </cell>
          <cell r="AA563" t="str">
            <v/>
          </cell>
          <cell r="AC563">
            <v>1737500000</v>
          </cell>
          <cell r="AD563">
            <v>0.25</v>
          </cell>
          <cell r="AE563">
            <v>434375000</v>
          </cell>
          <cell r="AF563" t="str">
            <v>交付決定日</v>
          </cell>
          <cell r="AG563">
            <v>41729</v>
          </cell>
          <cell r="AH563" t="str">
            <v/>
          </cell>
          <cell r="AI563">
            <v>2095600000</v>
          </cell>
          <cell r="AJ563">
            <v>1737500000</v>
          </cell>
          <cell r="AK563">
            <v>0.25</v>
          </cell>
          <cell r="AL563">
            <v>434375000</v>
          </cell>
          <cell r="AM563">
            <v>41176</v>
          </cell>
          <cell r="AN563" t="str">
            <v/>
          </cell>
          <cell r="AO563" t="str">
            <v/>
          </cell>
          <cell r="AP563" t="str">
            <v>不要</v>
          </cell>
          <cell r="AQ563" t="str">
            <v>共同申請への切り替え（日本ケミコン＋ケミコン山形、ケミコン米沢）についてはMETI確認済。（9/12）</v>
          </cell>
          <cell r="AR563" t="str">
            <v/>
          </cell>
          <cell r="AS563" t="str">
            <v/>
          </cell>
          <cell r="AT563">
            <v>41200</v>
          </cell>
          <cell r="AU563">
            <v>41178</v>
          </cell>
          <cell r="AV563">
            <v>41204</v>
          </cell>
          <cell r="AW563" t="str">
            <v/>
          </cell>
          <cell r="AX563" t="str">
            <v/>
          </cell>
          <cell r="AY563" t="str">
            <v>山形県</v>
          </cell>
          <cell r="AZ563" t="str">
            <v>長井市</v>
          </cell>
          <cell r="BA563" t="str">
            <v>幸町1-1</v>
          </cell>
          <cell r="BB563" t="str">
            <v>山形県</v>
          </cell>
          <cell r="BC563" t="str">
            <v>東置賜郡川西町</v>
          </cell>
          <cell r="BD563" t="str">
            <v>大字上小松2465番地</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山形県長井市幸町1-1</v>
          </cell>
          <cell r="ET563" t="str">
            <v>山形県東置賜郡川西町大字上小松2465番地</v>
          </cell>
          <cell r="EU563" t="str">
            <v/>
          </cell>
          <cell r="EV563" t="str">
            <v/>
          </cell>
          <cell r="EW563" t="str">
            <v/>
          </cell>
          <cell r="EX563" t="str">
            <v/>
          </cell>
          <cell r="EY563" t="str">
            <v>山形県長井市幸町1-1
山形県東置賜郡川西町大字上小松2465番地</v>
          </cell>
          <cell r="EZ563" t="str">
            <v>なし</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1.グリーンイノベーション・エネルギー産業</v>
          </cell>
          <cell r="I564" t="str">
            <v>蓄電池</v>
          </cell>
          <cell r="J564" t="str">
            <v>大企業</v>
          </cell>
          <cell r="K564" t="str">
            <v>高本</v>
          </cell>
          <cell r="L564" t="str">
            <v>米山</v>
          </cell>
          <cell r="M564" t="str">
            <v>情通課</v>
          </cell>
          <cell r="N564" t="str">
            <v>関東</v>
          </cell>
          <cell r="O564" t="str">
            <v>TOCキャパシタ株式会社</v>
          </cell>
          <cell r="P564" t="str">
            <v>岡谷電機産業株式会社</v>
          </cell>
          <cell r="Q564" t="str">
            <v>経営企画室長</v>
          </cell>
          <cell r="R564" t="str">
            <v>斉藤　忠</v>
          </cell>
          <cell r="S564" t="str">
            <v>03-4544-7000</v>
          </cell>
          <cell r="T564" t="str">
            <v>Tadashi.Saitou@okayaelec.co.jp</v>
          </cell>
          <cell r="U564">
            <v>1588543</v>
          </cell>
          <cell r="V564" t="str">
            <v>東京都世田谷区等々力6-16-9</v>
          </cell>
          <cell r="W564" t="str">
            <v>代表取締役社長</v>
          </cell>
          <cell r="X564" t="str">
            <v>丸山　律夫</v>
          </cell>
          <cell r="Y564">
            <v>41113</v>
          </cell>
          <cell r="Z564">
            <v>41639</v>
          </cell>
          <cell r="AA564" t="str">
            <v/>
          </cell>
          <cell r="AC564">
            <v>264000000</v>
          </cell>
          <cell r="AD564">
            <v>0.25</v>
          </cell>
          <cell r="AE564">
            <v>66000000</v>
          </cell>
          <cell r="AF564">
            <v>41127</v>
          </cell>
          <cell r="AG564">
            <v>41364</v>
          </cell>
          <cell r="AH564" t="str">
            <v/>
          </cell>
          <cell r="AI564">
            <v>264000000</v>
          </cell>
          <cell r="AJ564">
            <v>264000000</v>
          </cell>
          <cell r="AK564">
            <v>0.25</v>
          </cell>
          <cell r="AL564">
            <v>66000000</v>
          </cell>
          <cell r="AM564" t="str">
            <v/>
          </cell>
          <cell r="AN564" t="str">
            <v/>
          </cell>
          <cell r="AO564" t="str">
            <v/>
          </cell>
          <cell r="AP564" t="str">
            <v>不要</v>
          </cell>
          <cell r="AQ564" t="str">
            <v>・平成23年度のみ決算実績あり（申請書上は見込みとなっているが実績）。赤字のため収益納付必要なしと判断。
【１回目の支払完了連絡　→　10月ごろ中間検査】</v>
          </cell>
          <cell r="AR564" t="str">
            <v>高本</v>
          </cell>
          <cell r="AS564" t="str">
            <v>米山</v>
          </cell>
          <cell r="AT564">
            <v>41138</v>
          </cell>
          <cell r="AU564">
            <v>41127</v>
          </cell>
          <cell r="AV564">
            <v>41145</v>
          </cell>
          <cell r="AW564" t="str">
            <v/>
          </cell>
          <cell r="AX564" t="str">
            <v/>
          </cell>
          <cell r="AY564" t="str">
            <v>長野県</v>
          </cell>
          <cell r="AZ564" t="str">
            <v>岡谷市</v>
          </cell>
          <cell r="BA564" t="str">
            <v>天竜町3-20-32</v>
          </cell>
          <cell r="BC564" t="str">
            <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長野県岡谷市天竜町3-20-32</v>
          </cell>
          <cell r="ET564" t="str">
            <v/>
          </cell>
          <cell r="EU564" t="str">
            <v/>
          </cell>
          <cell r="EV564" t="str">
            <v/>
          </cell>
          <cell r="EW564" t="str">
            <v/>
          </cell>
          <cell r="EX564" t="str">
            <v/>
          </cell>
          <cell r="EY564" t="str">
            <v>長野県岡谷市天竜町3-20-32</v>
          </cell>
          <cell r="EZ564" t="str">
            <v>なし</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2.ライフイノベーション</v>
          </cell>
          <cell r="I565" t="str">
            <v>医薬品・医療機器</v>
          </cell>
          <cell r="J565" t="str">
            <v>大企業</v>
          </cell>
          <cell r="K565" t="str">
            <v>米山</v>
          </cell>
          <cell r="L565" t="str">
            <v>中間</v>
          </cell>
          <cell r="M565" t="str">
            <v>バイオ課</v>
          </cell>
          <cell r="N565" t="str">
            <v>近畿</v>
          </cell>
          <cell r="O565" t="str">
            <v>大地化成株式会社</v>
          </cell>
          <cell r="P565" t="str">
            <v/>
          </cell>
          <cell r="Q565" t="str">
            <v>管理部長</v>
          </cell>
          <cell r="R565" t="str">
            <v>上林　由宝</v>
          </cell>
          <cell r="S565" t="str">
            <v>079-266-5568</v>
          </cell>
          <cell r="T565" t="str">
            <v>y-kanbayashi@towayakuhin.co.jp</v>
          </cell>
          <cell r="U565">
            <v>6712244</v>
          </cell>
          <cell r="V565" t="str">
            <v>兵庫県姫路市実法寺336-2</v>
          </cell>
          <cell r="W565" t="str">
            <v>代表取締役</v>
          </cell>
          <cell r="X565" t="str">
            <v>猪熊　俊</v>
          </cell>
          <cell r="Y565">
            <v>41197</v>
          </cell>
          <cell r="Z565">
            <v>42094</v>
          </cell>
          <cell r="AA565" t="str">
            <v>○</v>
          </cell>
          <cell r="AC565">
            <v>2615430000</v>
          </cell>
          <cell r="AD565">
            <v>0.16666666666666666</v>
          </cell>
          <cell r="AE565">
            <v>435905000</v>
          </cell>
          <cell r="AF565" t="str">
            <v/>
          </cell>
          <cell r="AG565" t="str">
            <v/>
          </cell>
          <cell r="AH565" t="str">
            <v/>
          </cell>
          <cell r="AI565" t="str">
            <v/>
          </cell>
          <cell r="AJ565" t="str">
            <v/>
          </cell>
          <cell r="AK565">
            <v>0.16666666666666666</v>
          </cell>
          <cell r="AL565" t="str">
            <v/>
          </cell>
          <cell r="AM565" t="str">
            <v/>
          </cell>
          <cell r="AN565">
            <v>41179</v>
          </cell>
          <cell r="AO565" t="str">
            <v/>
          </cell>
          <cell r="AP565" t="str">
            <v>不要</v>
          </cell>
          <cell r="AQ565" t="str">
            <v/>
          </cell>
          <cell r="AR565" t="str">
            <v/>
          </cell>
          <cell r="AS565" t="str">
            <v>中間</v>
          </cell>
          <cell r="AT565" t="str">
            <v/>
          </cell>
          <cell r="AU565" t="str">
            <v/>
          </cell>
          <cell r="AV565" t="str">
            <v/>
          </cell>
          <cell r="AW565" t="str">
            <v/>
          </cell>
          <cell r="AX565" t="str">
            <v/>
          </cell>
          <cell r="AY565" t="str">
            <v>兵庫県</v>
          </cell>
          <cell r="AZ565" t="str">
            <v>神崎郡福崎町</v>
          </cell>
          <cell r="BA565" t="str">
            <v>大貫</v>
          </cell>
          <cell r="BC565" t="str">
            <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兵庫県神崎郡福崎町大貫</v>
          </cell>
          <cell r="ET565" t="str">
            <v/>
          </cell>
          <cell r="EU565" t="str">
            <v/>
          </cell>
          <cell r="EV565" t="str">
            <v/>
          </cell>
          <cell r="EW565" t="str">
            <v/>
          </cell>
          <cell r="EX565" t="str">
            <v/>
          </cell>
          <cell r="EY565" t="str">
            <v>兵庫県神崎郡福崎町大貫</v>
          </cell>
          <cell r="EZ565" t="str">
            <v>なし</v>
          </cell>
        </row>
        <row r="566">
          <cell r="A566" t="str">
            <v>B21500</v>
          </cell>
          <cell r="B566" t="str">
            <v>B2150</v>
          </cell>
          <cell r="C566">
            <v>0</v>
          </cell>
          <cell r="D566" t="str">
            <v>B</v>
          </cell>
          <cell r="E566" t="str">
            <v>二次</v>
          </cell>
          <cell r="F566" t="str">
            <v>株式会社アヤボ</v>
          </cell>
          <cell r="G566" t="str">
            <v>再生可能エネルギー分野および原子力発電分野等で用いられる高精度深穴ＢＴＡ工具およびソリッド・刃先交換式ドリルの製造・リサイクル処理の事業化</v>
          </cell>
          <cell r="H566" t="str">
            <v>1.グリーンイノベーション・エネルギー産業</v>
          </cell>
          <cell r="I566" t="str">
            <v>太陽電池及び他の再生可能エネルギー</v>
          </cell>
          <cell r="J566" t="str">
            <v>中小企業</v>
          </cell>
          <cell r="K566" t="str">
            <v>高本</v>
          </cell>
          <cell r="L566" t="str">
            <v>米山</v>
          </cell>
          <cell r="M566" t="str">
            <v>産機課</v>
          </cell>
          <cell r="N566" t="str">
            <v>中部</v>
          </cell>
          <cell r="O566" t="str">
            <v>株式会社アヤボ</v>
          </cell>
          <cell r="P566" t="str">
            <v/>
          </cell>
          <cell r="Q566" t="str">
            <v>代表取締役社長兼ＡＴＧマネージャ</v>
          </cell>
          <cell r="R566" t="str">
            <v>塚本　恵三
戸名　正英</v>
          </cell>
          <cell r="S566" t="str">
            <v>0566-71-1060</v>
          </cell>
          <cell r="T566" t="str">
            <v>keizo@ayabo.com
masahide@ayabo.com</v>
          </cell>
          <cell r="U566">
            <v>4460045</v>
          </cell>
          <cell r="V566" t="str">
            <v>愛知県安城市横山町赤子1番地71</v>
          </cell>
          <cell r="W566" t="str">
            <v>代表取締役社長</v>
          </cell>
          <cell r="X566" t="str">
            <v>塚本　恵三</v>
          </cell>
          <cell r="Y566" t="str">
            <v>交付決定日以降</v>
          </cell>
          <cell r="Z566">
            <v>41364</v>
          </cell>
          <cell r="AA566" t="str">
            <v/>
          </cell>
          <cell r="AC566">
            <v>278800000</v>
          </cell>
          <cell r="AD566">
            <v>0.33333333333333331</v>
          </cell>
          <cell r="AE566">
            <v>92933333</v>
          </cell>
          <cell r="AF566">
            <v>41169</v>
          </cell>
          <cell r="AG566">
            <v>41364</v>
          </cell>
          <cell r="AH566" t="str">
            <v/>
          </cell>
          <cell r="AI566">
            <v>448494000</v>
          </cell>
          <cell r="AJ566">
            <v>278800000</v>
          </cell>
          <cell r="AK566">
            <v>0.33333333333333331</v>
          </cell>
          <cell r="AL566">
            <v>92933333</v>
          </cell>
          <cell r="AM566">
            <v>41165</v>
          </cell>
          <cell r="AN566">
            <v>41143</v>
          </cell>
          <cell r="AO566">
            <v>41170</v>
          </cell>
          <cell r="AP566" t="str">
            <v>不要</v>
          </cell>
          <cell r="AQ566" t="str">
            <v>・METI・田枝様の要請により、事業名を修正。</v>
          </cell>
          <cell r="AR566" t="str">
            <v>高本</v>
          </cell>
          <cell r="AS566" t="str">
            <v>（代）中間</v>
          </cell>
          <cell r="AT566">
            <v>41170</v>
          </cell>
          <cell r="AU566">
            <v>41172</v>
          </cell>
          <cell r="AV566">
            <v>41176</v>
          </cell>
          <cell r="AW566" t="str">
            <v/>
          </cell>
          <cell r="AX566" t="str">
            <v/>
          </cell>
          <cell r="AY566" t="str">
            <v>愛知県</v>
          </cell>
          <cell r="AZ566" t="str">
            <v>安城市</v>
          </cell>
          <cell r="BA566" t="str">
            <v>福釜町細湫1番地</v>
          </cell>
          <cell r="BC566" t="str">
            <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愛知県安城市福釜町細湫1番地</v>
          </cell>
          <cell r="ET566" t="str">
            <v/>
          </cell>
          <cell r="EU566" t="str">
            <v/>
          </cell>
          <cell r="EV566" t="str">
            <v/>
          </cell>
          <cell r="EW566" t="str">
            <v/>
          </cell>
          <cell r="EX566" t="str">
            <v/>
          </cell>
          <cell r="EY566" t="str">
            <v>愛知県安城市福釜町細湫1番地</v>
          </cell>
          <cell r="EZ566" t="str">
            <v>なし</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1.グリーンイノベーション・エネルギー産業</v>
          </cell>
          <cell r="I567" t="str">
            <v>次世代照明又はその材料</v>
          </cell>
          <cell r="J567" t="str">
            <v>中小企業</v>
          </cell>
          <cell r="K567" t="str">
            <v>高本</v>
          </cell>
          <cell r="L567" t="str">
            <v>徳重</v>
          </cell>
          <cell r="M567" t="str">
            <v>情通課</v>
          </cell>
          <cell r="N567" t="str">
            <v>中国</v>
          </cell>
          <cell r="O567" t="str">
            <v>グラフィカ株式会社</v>
          </cell>
          <cell r="P567" t="str">
            <v/>
          </cell>
          <cell r="Q567" t="str">
            <v>専務取締役</v>
          </cell>
          <cell r="R567" t="str">
            <v>坂本　隆</v>
          </cell>
          <cell r="S567" t="str">
            <v>086-239-0010</v>
          </cell>
          <cell r="T567" t="str">
            <v>t-sakamoto@graphica.ne.jp</v>
          </cell>
          <cell r="U567">
            <v>7038265</v>
          </cell>
          <cell r="V567" t="str">
            <v>岡山県岡山市中区倉田295-15</v>
          </cell>
          <cell r="W567" t="str">
            <v>代表取締役</v>
          </cell>
          <cell r="X567" t="str">
            <v>坂本　眞一</v>
          </cell>
          <cell r="Y567">
            <v>41153</v>
          </cell>
          <cell r="Z567">
            <v>41729</v>
          </cell>
          <cell r="AA567" t="str">
            <v/>
          </cell>
          <cell r="AC567">
            <v>380275000</v>
          </cell>
          <cell r="AD567">
            <v>0.33333333333333331</v>
          </cell>
          <cell r="AE567">
            <v>126758333</v>
          </cell>
          <cell r="AF567">
            <v>41183</v>
          </cell>
          <cell r="AG567">
            <v>41729</v>
          </cell>
          <cell r="AH567" t="str">
            <v/>
          </cell>
          <cell r="AI567">
            <v>1076770000</v>
          </cell>
          <cell r="AJ567">
            <v>380275000</v>
          </cell>
          <cell r="AK567">
            <v>0.33333333333333331</v>
          </cell>
          <cell r="AL567">
            <v>126758328</v>
          </cell>
          <cell r="AM567">
            <v>41180</v>
          </cell>
          <cell r="AN567">
            <v>41166</v>
          </cell>
          <cell r="AO567" t="str">
            <v/>
          </cell>
          <cell r="AP567" t="str">
            <v>要</v>
          </cell>
          <cell r="AQ567" t="str">
            <v>・「組み立てライン用机、ドリルドライバー等」は補助対象外。
・実質的な事業主体であるグラフィカが全期黒字のため、収益納付対象として判断。</v>
          </cell>
          <cell r="AR567" t="str">
            <v>高本</v>
          </cell>
          <cell r="AS567" t="str">
            <v>徳重</v>
          </cell>
          <cell r="AT567">
            <v>41200</v>
          </cell>
          <cell r="AU567">
            <v>41191</v>
          </cell>
          <cell r="AV567">
            <v>41204</v>
          </cell>
          <cell r="AW567" t="str">
            <v/>
          </cell>
          <cell r="AX567" t="str">
            <v/>
          </cell>
          <cell r="AY567" t="str">
            <v>山口県</v>
          </cell>
          <cell r="AZ567" t="str">
            <v>宇部市</v>
          </cell>
          <cell r="BA567" t="str">
            <v>あすとぴあ二丁目1-1</v>
          </cell>
          <cell r="BC567" t="str">
            <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山口県宇部市あすとぴあ二丁目1-1</v>
          </cell>
          <cell r="ET567" t="str">
            <v/>
          </cell>
          <cell r="EU567" t="str">
            <v/>
          </cell>
          <cell r="EV567" t="str">
            <v/>
          </cell>
          <cell r="EW567" t="str">
            <v/>
          </cell>
          <cell r="EX567" t="str">
            <v/>
          </cell>
          <cell r="EY567" t="str">
            <v>山口県宇部市あすとぴあ二丁目1-1</v>
          </cell>
          <cell r="EZ567" t="str">
            <v>なし</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1.グリーンイノベーション・エネルギー産業</v>
          </cell>
          <cell r="I568" t="str">
            <v>次世代照明又はその材料</v>
          </cell>
          <cell r="J568" t="str">
            <v>中小企業</v>
          </cell>
          <cell r="K568" t="str">
            <v>高本</v>
          </cell>
          <cell r="L568" t="str">
            <v>徳重</v>
          </cell>
          <cell r="M568" t="str">
            <v>情通課</v>
          </cell>
          <cell r="N568" t="str">
            <v>中国</v>
          </cell>
          <cell r="O568" t="str">
            <v>ブルーウェーブテクノロジーズ株式会社</v>
          </cell>
          <cell r="P568" t="str">
            <v/>
          </cell>
          <cell r="Q568" t="str">
            <v>取締役</v>
          </cell>
          <cell r="R568" t="str">
            <v>西川　八弘</v>
          </cell>
          <cell r="S568" t="str">
            <v>03-6423-0292</v>
          </cell>
          <cell r="T568" t="str">
            <v>y-nishikawa2@bluewave-technologies.com</v>
          </cell>
          <cell r="U568" t="str">
            <v/>
          </cell>
          <cell r="V568" t="str">
            <v/>
          </cell>
          <cell r="W568" t="str">
            <v>代表取締役</v>
          </cell>
          <cell r="X568" t="str">
            <v>坂本　眞一</v>
          </cell>
          <cell r="Y568">
            <v>41153</v>
          </cell>
          <cell r="Z568">
            <v>41729</v>
          </cell>
          <cell r="AA568" t="str">
            <v/>
          </cell>
          <cell r="AC568">
            <v>380275000</v>
          </cell>
          <cell r="AD568">
            <v>0.33333333333333331</v>
          </cell>
          <cell r="AE568">
            <v>126758333</v>
          </cell>
          <cell r="AF568">
            <v>41183</v>
          </cell>
          <cell r="AG568">
            <v>41729</v>
          </cell>
          <cell r="AH568" t="str">
            <v/>
          </cell>
          <cell r="AI568">
            <v>1076770000</v>
          </cell>
          <cell r="AJ568">
            <v>380275000</v>
          </cell>
          <cell r="AK568">
            <v>0.33333333333333331</v>
          </cell>
          <cell r="AL568">
            <v>126758328</v>
          </cell>
          <cell r="AM568">
            <v>41180</v>
          </cell>
          <cell r="AN568">
            <v>41166</v>
          </cell>
          <cell r="AO568" t="str">
            <v/>
          </cell>
          <cell r="AP568" t="str">
            <v>要</v>
          </cell>
          <cell r="AQ568" t="str">
            <v>・「組み立てライン用机、ドリルドライバー等」は補助対象外。
・実質的な事業主体であるグラフィカが全期黒字のため、収益納付対象として判断。</v>
          </cell>
          <cell r="AR568" t="str">
            <v>高本</v>
          </cell>
          <cell r="AS568" t="str">
            <v>徳重</v>
          </cell>
          <cell r="AT568">
            <v>41200</v>
          </cell>
          <cell r="AU568">
            <v>41191</v>
          </cell>
          <cell r="AV568">
            <v>41204</v>
          </cell>
          <cell r="AW568" t="str">
            <v/>
          </cell>
          <cell r="AX568" t="str">
            <v/>
          </cell>
          <cell r="AY568" t="str">
            <v>山口県</v>
          </cell>
          <cell r="AZ568" t="str">
            <v>宇部市</v>
          </cell>
          <cell r="BA568" t="str">
            <v>あすとぴあ二丁目1-1</v>
          </cell>
          <cell r="BC568" t="str">
            <v/>
          </cell>
          <cell r="BQ568" t="str">
            <v/>
          </cell>
          <cell r="BR568" t="str">
            <v/>
          </cell>
          <cell r="BS568" t="str">
            <v/>
          </cell>
          <cell r="BT568" t="str">
            <v/>
          </cell>
          <cell r="BU568" t="str">
            <v/>
          </cell>
          <cell r="BV568" t="str">
            <v/>
          </cell>
          <cell r="BW568" t="str">
            <v/>
          </cell>
          <cell r="BX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山口県宇部市あすとぴあ二丁目1-1</v>
          </cell>
          <cell r="ET568" t="str">
            <v/>
          </cell>
          <cell r="EU568" t="str">
            <v/>
          </cell>
          <cell r="EV568" t="str">
            <v/>
          </cell>
          <cell r="EW568" t="str">
            <v/>
          </cell>
          <cell r="EX568" t="str">
            <v/>
          </cell>
          <cell r="EY568" t="str">
            <v>山口県宇部市あすとぴあ二丁目1-1</v>
          </cell>
          <cell r="EZ568" t="str">
            <v>なし</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1.グリーンイノベーション・エネルギー産業</v>
          </cell>
          <cell r="I569" t="str">
            <v>省エネルギー型情報機器又は関連部品</v>
          </cell>
          <cell r="J569" t="str">
            <v>中小企業</v>
          </cell>
          <cell r="K569" t="str">
            <v>米山</v>
          </cell>
          <cell r="L569" t="str">
            <v>高本</v>
          </cell>
          <cell r="M569" t="str">
            <v>情通課
（情経課、省エネ課）</v>
          </cell>
          <cell r="N569" t="str">
            <v>関東</v>
          </cell>
          <cell r="O569" t="str">
            <v>杉原エス・イー・アイ株式会社</v>
          </cell>
          <cell r="P569" t="str">
            <v xml:space="preserve">
経営企画室</v>
          </cell>
          <cell r="Q569" t="str">
            <v xml:space="preserve">代表取締役社長
</v>
          </cell>
          <cell r="R569" t="str">
            <v>杉原 徹樹
岩田 頌平</v>
          </cell>
          <cell r="S569" t="str">
            <v>0270-25-8101</v>
          </cell>
          <cell r="T569" t="str">
            <v>tetsuki-sugihara@ssei.co.jp
s-iwata@ssei.co.jp</v>
          </cell>
          <cell r="U569">
            <v>3720823</v>
          </cell>
          <cell r="V569" t="str">
            <v>群馬県伊勢崎市今井町313番地</v>
          </cell>
          <cell r="W569" t="str">
            <v>代表取締役社長</v>
          </cell>
          <cell r="X569" t="str">
            <v>杉原　徹樹</v>
          </cell>
          <cell r="Y569">
            <v>41131</v>
          </cell>
          <cell r="Z569">
            <v>41729</v>
          </cell>
          <cell r="AA569" t="str">
            <v/>
          </cell>
          <cell r="AC569">
            <v>250000000</v>
          </cell>
          <cell r="AD569">
            <v>0.33333333333333331</v>
          </cell>
          <cell r="AE569">
            <v>83333333</v>
          </cell>
          <cell r="AF569" t="str">
            <v/>
          </cell>
          <cell r="AG569" t="str">
            <v/>
          </cell>
          <cell r="AH569" t="str">
            <v/>
          </cell>
          <cell r="AI569" t="str">
            <v/>
          </cell>
          <cell r="AJ569" t="str">
            <v/>
          </cell>
          <cell r="AK569">
            <v>0.33333333333333331</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cell r="AX569" t="str">
            <v/>
          </cell>
          <cell r="AY569" t="str">
            <v>群馬県</v>
          </cell>
          <cell r="AZ569" t="str">
            <v>伊勢崎市</v>
          </cell>
          <cell r="BA569" t="str">
            <v>三和町2727-2</v>
          </cell>
          <cell r="BC569" t="str">
            <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群馬県伊勢崎市三和町2727-2</v>
          </cell>
          <cell r="ET569" t="str">
            <v/>
          </cell>
          <cell r="EU569" t="str">
            <v/>
          </cell>
          <cell r="EV569" t="str">
            <v/>
          </cell>
          <cell r="EW569" t="str">
            <v/>
          </cell>
          <cell r="EX569" t="str">
            <v/>
          </cell>
          <cell r="EY569" t="str">
            <v>群馬県伊勢崎市三和町2727-2</v>
          </cell>
          <cell r="EZ569" t="str">
            <v>なし</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3.その他先端分野</v>
          </cell>
          <cell r="I570" t="str">
            <v>ファッション</v>
          </cell>
          <cell r="J570" t="str">
            <v>大企業</v>
          </cell>
          <cell r="K570" t="str">
            <v>米山</v>
          </cell>
          <cell r="L570" t="str">
            <v>中間</v>
          </cell>
          <cell r="M570" t="str">
            <v>繊維課</v>
          </cell>
          <cell r="N570" t="str">
            <v>九州</v>
          </cell>
          <cell r="O570" t="str">
            <v>旭化成せんい株式会社</v>
          </cell>
          <cell r="P570" t="str">
            <v>技術開発室</v>
          </cell>
          <cell r="Q570" t="str">
            <v>室長</v>
          </cell>
          <cell r="R570" t="str">
            <v>塩田　英治</v>
          </cell>
          <cell r="S570" t="str">
            <v>0982-22-4201</v>
          </cell>
          <cell r="T570" t="str">
            <v>shiota.eb@om.asahi-kasei.co.jp</v>
          </cell>
          <cell r="U570">
            <v>8820847</v>
          </cell>
          <cell r="V570" t="str">
            <v>宮崎県延岡市旭町四丁目3400番1号</v>
          </cell>
          <cell r="W570" t="str">
            <v>代表取締役社長</v>
          </cell>
          <cell r="X570" t="str">
            <v>高梨　利雄</v>
          </cell>
          <cell r="Y570">
            <v>41183</v>
          </cell>
          <cell r="Z570">
            <v>41729</v>
          </cell>
          <cell r="AA570" t="str">
            <v/>
          </cell>
          <cell r="AC570">
            <v>2720000000</v>
          </cell>
          <cell r="AD570">
            <v>0.16666666666666666</v>
          </cell>
          <cell r="AE570">
            <v>453333333</v>
          </cell>
          <cell r="AF570" t="str">
            <v/>
          </cell>
          <cell r="AG570" t="str">
            <v/>
          </cell>
          <cell r="AH570" t="str">
            <v/>
          </cell>
          <cell r="AI570" t="str">
            <v/>
          </cell>
          <cell r="AJ570" t="str">
            <v/>
          </cell>
          <cell r="AK570">
            <v>0.16666666666666666</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cell r="AX570" t="str">
            <v/>
          </cell>
          <cell r="AY570" t="str">
            <v>宮崎県</v>
          </cell>
          <cell r="AZ570" t="str">
            <v>延岡市</v>
          </cell>
          <cell r="BA570" t="str">
            <v>旭町四丁目3400番1号</v>
          </cell>
          <cell r="BC570" t="str">
            <v/>
          </cell>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t="str">
            <v/>
          </cell>
          <cell r="DW570" t="str">
            <v/>
          </cell>
          <cell r="DX570" t="str">
            <v/>
          </cell>
          <cell r="DY570" t="str">
            <v/>
          </cell>
          <cell r="DZ570" t="str">
            <v/>
          </cell>
          <cell r="EA570" t="str">
            <v/>
          </cell>
          <cell r="EB570" t="str">
            <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宮崎県延岡市旭町四丁目3400番1号</v>
          </cell>
          <cell r="ET570" t="str">
            <v/>
          </cell>
          <cell r="EU570" t="str">
            <v/>
          </cell>
          <cell r="EV570" t="str">
            <v/>
          </cell>
          <cell r="EW570" t="str">
            <v/>
          </cell>
          <cell r="EX570" t="str">
            <v/>
          </cell>
          <cell r="EY570" t="str">
            <v>宮崎県延岡市旭町四丁目3400番1号</v>
          </cell>
          <cell r="EZ570" t="str">
            <v>なし</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1.グリーンイノベーション・エネルギー産業</v>
          </cell>
          <cell r="I571" t="str">
            <v>太陽電池及び他の再生可能エネルギー</v>
          </cell>
          <cell r="J571" t="str">
            <v>中小企業</v>
          </cell>
          <cell r="K571" t="str">
            <v>高本</v>
          </cell>
          <cell r="L571" t="str">
            <v>米山</v>
          </cell>
          <cell r="M571" t="str">
            <v>情通課</v>
          </cell>
          <cell r="N571" t="str">
            <v>近畿</v>
          </cell>
          <cell r="O571" t="str">
            <v>フジプレアム株式会社</v>
          </cell>
          <cell r="P571" t="str">
            <v/>
          </cell>
          <cell r="Q571" t="str">
            <v>常務取締役兼ソーラープロセス事業部事業部長</v>
          </cell>
          <cell r="R571" t="str">
            <v>澁谷　尚</v>
          </cell>
          <cell r="S571" t="str">
            <v>0791-59-8118</v>
          </cell>
          <cell r="T571" t="str">
            <v>shibuya.h@fujipream.co.jp</v>
          </cell>
          <cell r="U571">
            <v>6795165</v>
          </cell>
          <cell r="V571" t="str">
            <v>兵庫県たつの市新宮町光都1丁目490-19</v>
          </cell>
          <cell r="W571" t="str">
            <v>代表取締役社長</v>
          </cell>
          <cell r="X571" t="str">
            <v>松本　倫長</v>
          </cell>
          <cell r="Y571">
            <v>41122</v>
          </cell>
          <cell r="Z571">
            <v>41729</v>
          </cell>
          <cell r="AA571" t="str">
            <v/>
          </cell>
          <cell r="AC571">
            <v>554000000</v>
          </cell>
          <cell r="AD571">
            <v>0.33333333333333331</v>
          </cell>
          <cell r="AE571">
            <v>184666666</v>
          </cell>
          <cell r="AF571" t="str">
            <v/>
          </cell>
          <cell r="AG571" t="str">
            <v/>
          </cell>
          <cell r="AH571" t="str">
            <v/>
          </cell>
          <cell r="AI571" t="str">
            <v/>
          </cell>
          <cell r="AJ571" t="str">
            <v/>
          </cell>
          <cell r="AK571">
            <v>0.33333333333333331</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cell r="AX571" t="str">
            <v/>
          </cell>
          <cell r="AY571" t="str">
            <v>兵庫県</v>
          </cell>
          <cell r="AZ571" t="str">
            <v>たつの市</v>
          </cell>
          <cell r="BA571" t="str">
            <v>新宮町光都1丁目419-1</v>
          </cell>
          <cell r="BC571" t="str">
            <v/>
          </cell>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兵庫県たつの市新宮町光都1丁目419-1</v>
          </cell>
          <cell r="ET571" t="str">
            <v/>
          </cell>
          <cell r="EU571" t="str">
            <v/>
          </cell>
          <cell r="EV571" t="str">
            <v/>
          </cell>
          <cell r="EW571" t="str">
            <v/>
          </cell>
          <cell r="EX571" t="str">
            <v/>
          </cell>
          <cell r="EY571" t="str">
            <v>兵庫県たつの市新宮町光都1丁目419-1</v>
          </cell>
          <cell r="EZ571" t="str">
            <v>なし</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1.グリーンイノベーション・エネルギー産業</v>
          </cell>
          <cell r="I572" t="str">
            <v>エコカー又はその部品</v>
          </cell>
          <cell r="J572" t="str">
            <v>大企業</v>
          </cell>
          <cell r="K572" t="str">
            <v>米山</v>
          </cell>
          <cell r="L572" t="str">
            <v>高本</v>
          </cell>
          <cell r="M572" t="str">
            <v>素形材室</v>
          </cell>
          <cell r="N572" t="str">
            <v>関東</v>
          </cell>
          <cell r="O572" t="str">
            <v>理研鍛造株式会社</v>
          </cell>
          <cell r="P572" t="str">
            <v>経営管理部</v>
          </cell>
          <cell r="Q572" t="str">
            <v>部長代理</v>
          </cell>
          <cell r="R572" t="str">
            <v>石岡　利彦</v>
          </cell>
          <cell r="S572" t="str">
            <v>027-251-1831</v>
          </cell>
          <cell r="T572" t="str">
            <v>t.ishioka@riken-forge.co.jp</v>
          </cell>
          <cell r="U572">
            <v>3710846</v>
          </cell>
          <cell r="V572" t="str">
            <v>群馬県前橋市元総社町395-3</v>
          </cell>
          <cell r="W572" t="str">
            <v>代表取締役</v>
          </cell>
          <cell r="X572" t="str">
            <v>古閑　則和</v>
          </cell>
          <cell r="Y572">
            <v>41275</v>
          </cell>
          <cell r="Z572">
            <v>41912</v>
          </cell>
          <cell r="AA572" t="str">
            <v>○</v>
          </cell>
          <cell r="AC572">
            <v>190000000</v>
          </cell>
          <cell r="AD572">
            <v>0.16666666666666666</v>
          </cell>
          <cell r="AE572">
            <v>31666666</v>
          </cell>
          <cell r="AF572" t="str">
            <v/>
          </cell>
          <cell r="AG572" t="str">
            <v/>
          </cell>
          <cell r="AH572" t="str">
            <v/>
          </cell>
          <cell r="AI572" t="str">
            <v/>
          </cell>
          <cell r="AJ572" t="str">
            <v/>
          </cell>
          <cell r="AK572">
            <v>0.16666666666666666</v>
          </cell>
          <cell r="AL572" t="str">
            <v/>
          </cell>
          <cell r="AM572" t="str">
            <v/>
          </cell>
          <cell r="AN572">
            <v>41180</v>
          </cell>
          <cell r="AO572" t="str">
            <v/>
          </cell>
          <cell r="AP572" t="str">
            <v/>
          </cell>
          <cell r="AQ572" t="str">
            <v/>
          </cell>
          <cell r="AR572" t="str">
            <v>米山</v>
          </cell>
          <cell r="AS572" t="str">
            <v>高本</v>
          </cell>
          <cell r="AT572" t="str">
            <v/>
          </cell>
          <cell r="AU572" t="str">
            <v/>
          </cell>
          <cell r="AV572" t="str">
            <v/>
          </cell>
          <cell r="AW572" t="str">
            <v/>
          </cell>
          <cell r="AX572" t="str">
            <v/>
          </cell>
          <cell r="AY572" t="str">
            <v>群馬県</v>
          </cell>
          <cell r="AZ572" t="str">
            <v>前橋市</v>
          </cell>
          <cell r="BA572" t="str">
            <v>元総社町395-3</v>
          </cell>
          <cell r="BC572" t="str">
            <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t="str">
            <v/>
          </cell>
          <cell r="DW572" t="str">
            <v/>
          </cell>
          <cell r="DX572" t="str">
            <v/>
          </cell>
          <cell r="DY572" t="str">
            <v/>
          </cell>
          <cell r="DZ572" t="str">
            <v/>
          </cell>
          <cell r="EA572" t="str">
            <v/>
          </cell>
          <cell r="EB572" t="str">
            <v/>
          </cell>
          <cell r="EC572" t="str">
            <v/>
          </cell>
          <cell r="ED572" t="str">
            <v/>
          </cell>
          <cell r="EE572" t="str">
            <v/>
          </cell>
          <cell r="EF572" t="str">
            <v/>
          </cell>
          <cell r="EG572" t="str">
            <v/>
          </cell>
          <cell r="EH572" t="str">
            <v/>
          </cell>
          <cell r="EI572" t="str">
            <v/>
          </cell>
          <cell r="EJ572" t="str">
            <v/>
          </cell>
          <cell r="EK572" t="str">
            <v/>
          </cell>
          <cell r="EL572" t="str">
            <v/>
          </cell>
          <cell r="EM572" t="str">
            <v/>
          </cell>
          <cell r="EN572" t="str">
            <v/>
          </cell>
          <cell r="EO572" t="str">
            <v/>
          </cell>
          <cell r="EP572" t="str">
            <v/>
          </cell>
          <cell r="EQ572" t="str">
            <v/>
          </cell>
          <cell r="ER572" t="str">
            <v/>
          </cell>
          <cell r="ES572" t="str">
            <v>群馬県前橋市元総社町395-3</v>
          </cell>
          <cell r="ET572" t="str">
            <v/>
          </cell>
          <cell r="EU572" t="str">
            <v/>
          </cell>
          <cell r="EV572" t="str">
            <v/>
          </cell>
          <cell r="EW572" t="str">
            <v/>
          </cell>
          <cell r="EX572" t="str">
            <v/>
          </cell>
          <cell r="EY572" t="str">
            <v>群馬県前橋市元総社町395-3</v>
          </cell>
          <cell r="EZ572" t="str">
            <v>なし</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1.グリーンイノベーション・エネルギー産業</v>
          </cell>
          <cell r="I573" t="str">
            <v>省エネ素材</v>
          </cell>
          <cell r="J573" t="str">
            <v>中小企業</v>
          </cell>
          <cell r="K573" t="str">
            <v>高本</v>
          </cell>
          <cell r="L573" t="str">
            <v>米山</v>
          </cell>
          <cell r="M573" t="str">
            <v>非鉄課</v>
          </cell>
          <cell r="N573" t="str">
            <v>近畿</v>
          </cell>
          <cell r="O573" t="str">
            <v>株式会社きしろ</v>
          </cell>
          <cell r="P573" t="str">
            <v>経理部</v>
          </cell>
          <cell r="Q573" t="str">
            <v>部長</v>
          </cell>
          <cell r="R573" t="str">
            <v>高畑　健</v>
          </cell>
          <cell r="S573" t="str">
            <v>078-917-1223</v>
          </cell>
          <cell r="T573" t="str">
            <v>k-talcahata@kishiro-g.co.jp</v>
          </cell>
          <cell r="U573">
            <v>6730881</v>
          </cell>
          <cell r="V573" t="str">
            <v>兵庫県明石市天文町2丁目3-20</v>
          </cell>
          <cell r="W573" t="str">
            <v>代表取締役社長</v>
          </cell>
          <cell r="X573" t="str">
            <v>松本　好隆</v>
          </cell>
          <cell r="Y573">
            <v>41153</v>
          </cell>
          <cell r="Z573">
            <v>41729</v>
          </cell>
          <cell r="AA573" t="str">
            <v/>
          </cell>
          <cell r="AC573">
            <v>120000000</v>
          </cell>
          <cell r="AD573">
            <v>0.33333333333333331</v>
          </cell>
          <cell r="AE573">
            <v>40000000</v>
          </cell>
          <cell r="AF573">
            <v>41197</v>
          </cell>
          <cell r="AG573">
            <v>41639</v>
          </cell>
          <cell r="AH573" t="str">
            <v/>
          </cell>
          <cell r="AI573">
            <v>130000000</v>
          </cell>
          <cell r="AJ573">
            <v>120000000</v>
          </cell>
          <cell r="AK573">
            <v>0.33333333333333331</v>
          </cell>
          <cell r="AL573">
            <v>40000000</v>
          </cell>
          <cell r="AM573">
            <v>41177</v>
          </cell>
          <cell r="AN573">
            <v>41170</v>
          </cell>
          <cell r="AO573">
            <v>41193</v>
          </cell>
          <cell r="AP573" t="str">
            <v>要</v>
          </cell>
          <cell r="AQ573" t="str">
            <v/>
          </cell>
          <cell r="AR573" t="str">
            <v>高本</v>
          </cell>
          <cell r="AS573" t="str">
            <v>米山</v>
          </cell>
          <cell r="AT573">
            <v>41207</v>
          </cell>
          <cell r="AU573">
            <v>41197</v>
          </cell>
          <cell r="AV573" t="str">
            <v/>
          </cell>
          <cell r="AW573" t="str">
            <v/>
          </cell>
          <cell r="AX573" t="str">
            <v/>
          </cell>
          <cell r="AY573" t="str">
            <v>兵庫県</v>
          </cell>
          <cell r="AZ573" t="str">
            <v>加古郡播磨町</v>
          </cell>
          <cell r="BA573" t="str">
            <v>新島12-2</v>
          </cell>
          <cell r="BC573" t="str">
            <v/>
          </cell>
          <cell r="BQ573" t="str">
            <v/>
          </cell>
          <cell r="BR573" t="str">
            <v/>
          </cell>
          <cell r="BS573" t="str">
            <v/>
          </cell>
          <cell r="BT573" t="str">
            <v/>
          </cell>
          <cell r="BU573" t="str">
            <v/>
          </cell>
          <cell r="BV573" t="str">
            <v/>
          </cell>
          <cell r="BW573" t="str">
            <v/>
          </cell>
          <cell r="BX573" t="str">
            <v/>
          </cell>
          <cell r="BY573" t="str">
            <v/>
          </cell>
          <cell r="BZ573" t="str">
            <v/>
          </cell>
          <cell r="CA573" t="str">
            <v/>
          </cell>
          <cell r="CB573" t="str">
            <v/>
          </cell>
          <cell r="CC573" t="str">
            <v/>
          </cell>
          <cell r="CD573" t="str">
            <v/>
          </cell>
          <cell r="CE573" t="str">
            <v/>
          </cell>
          <cell r="CF573" t="str">
            <v/>
          </cell>
          <cell r="CG573" t="str">
            <v/>
          </cell>
          <cell r="CH573" t="str">
            <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兵庫県加古郡播磨町新島12-2</v>
          </cell>
          <cell r="ET573" t="str">
            <v/>
          </cell>
          <cell r="EU573" t="str">
            <v/>
          </cell>
          <cell r="EV573" t="str">
            <v/>
          </cell>
          <cell r="EW573" t="str">
            <v/>
          </cell>
          <cell r="EX573" t="str">
            <v/>
          </cell>
          <cell r="EY573" t="str">
            <v>兵庫県加古郡播磨町新島12-2</v>
          </cell>
          <cell r="EZ573" t="str">
            <v>なし</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1.グリーンイノベーション・エネルギー産業</v>
          </cell>
          <cell r="I574" t="str">
            <v>エコカー又はその部品</v>
          </cell>
          <cell r="J574" t="str">
            <v>大企業</v>
          </cell>
          <cell r="K574" t="str">
            <v>米山</v>
          </cell>
          <cell r="L574" t="str">
            <v>中間</v>
          </cell>
          <cell r="M574" t="str">
            <v>自動車課</v>
          </cell>
          <cell r="N574" t="str">
            <v>関東</v>
          </cell>
          <cell r="O574" t="str">
            <v>富士重工業株式会社</v>
          </cell>
          <cell r="P574" t="str">
            <v>経営企画部</v>
          </cell>
          <cell r="Q574" t="str">
            <v>担当</v>
          </cell>
          <cell r="R574" t="str">
            <v>高橋　秀明</v>
          </cell>
          <cell r="S574" t="str">
            <v>03-3347-2033</v>
          </cell>
          <cell r="T574" t="str">
            <v>takahashihid@ho.subaru-fhi.co.jp</v>
          </cell>
          <cell r="U574">
            <v>1608316</v>
          </cell>
          <cell r="V574" t="str">
            <v>東京都新宿区西新宿1-7-2　スバルビル</v>
          </cell>
          <cell r="W574" t="str">
            <v>代表取締役社長</v>
          </cell>
          <cell r="X574" t="str">
            <v>吉永　泰之</v>
          </cell>
          <cell r="Y574">
            <v>41115</v>
          </cell>
          <cell r="Z574">
            <v>41729</v>
          </cell>
          <cell r="AA574" t="str">
            <v/>
          </cell>
          <cell r="AC574">
            <v>500000000</v>
          </cell>
          <cell r="AD574">
            <v>0.25</v>
          </cell>
          <cell r="AE574">
            <v>125000000</v>
          </cell>
          <cell r="AF574">
            <v>41115</v>
          </cell>
          <cell r="AG574">
            <v>41729</v>
          </cell>
          <cell r="AH574" t="str">
            <v/>
          </cell>
          <cell r="AI574">
            <v>8466000000</v>
          </cell>
          <cell r="AJ574">
            <v>500000000</v>
          </cell>
          <cell r="AK574">
            <v>0.25</v>
          </cell>
          <cell r="AL574">
            <v>125000000</v>
          </cell>
          <cell r="AM574">
            <v>41113</v>
          </cell>
          <cell r="AN574" t="str">
            <v/>
          </cell>
          <cell r="AO574" t="str">
            <v/>
          </cell>
          <cell r="AP574" t="str">
            <v/>
          </cell>
          <cell r="AQ574" t="str">
            <v/>
          </cell>
          <cell r="AR574" t="str">
            <v/>
          </cell>
          <cell r="AS574" t="str">
            <v/>
          </cell>
          <cell r="AT574">
            <v>41127</v>
          </cell>
          <cell r="AU574">
            <v>41114</v>
          </cell>
          <cell r="AV574">
            <v>41128</v>
          </cell>
          <cell r="AW574" t="str">
            <v>・交付決定日7/24で事前に連絡していたが、8/7で決定通知を送付してしまう⇒返送を御願いし、再発行することを連絡</v>
          </cell>
          <cell r="AX574" t="str">
            <v/>
          </cell>
          <cell r="AY574" t="str">
            <v>群馬県</v>
          </cell>
          <cell r="AZ574" t="str">
            <v>邑楽郡大泉町</v>
          </cell>
          <cell r="BA574" t="str">
            <v>いずみ1丁目1番1号</v>
          </cell>
          <cell r="BC574" t="str">
            <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群馬県邑楽郡大泉町いずみ1丁目1番1号</v>
          </cell>
          <cell r="ET574" t="str">
            <v/>
          </cell>
          <cell r="EU574" t="str">
            <v/>
          </cell>
          <cell r="EV574" t="str">
            <v/>
          </cell>
          <cell r="EW574" t="str">
            <v/>
          </cell>
          <cell r="EX574" t="str">
            <v/>
          </cell>
          <cell r="EY574" t="str">
            <v>群馬県邑楽郡大泉町いずみ1丁目1番1号</v>
          </cell>
          <cell r="EZ574" t="str">
            <v>なし</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1.グリーンイノベーション・エネルギー産業</v>
          </cell>
          <cell r="I575" t="str">
            <v>パワーデバイス</v>
          </cell>
          <cell r="J575" t="str">
            <v>中小企業</v>
          </cell>
          <cell r="K575" t="str">
            <v>高本</v>
          </cell>
          <cell r="L575" t="str">
            <v>米山</v>
          </cell>
          <cell r="M575" t="str">
            <v>非鉄課</v>
          </cell>
          <cell r="N575" t="str">
            <v>中部</v>
          </cell>
          <cell r="O575" t="str">
            <v>明光工業株式会社</v>
          </cell>
          <cell r="P575" t="str">
            <v/>
          </cell>
          <cell r="Q575" t="str">
            <v>代表取締役</v>
          </cell>
          <cell r="R575" t="str">
            <v>笠間　俊介</v>
          </cell>
          <cell r="S575" t="str">
            <v>0586-76-5811</v>
          </cell>
          <cell r="T575" t="str">
            <v>shun@meiko-web.com</v>
          </cell>
          <cell r="U575">
            <v>4910823</v>
          </cell>
          <cell r="V575" t="str">
            <v>愛知県一宮市丹陽町</v>
          </cell>
          <cell r="W575" t="str">
            <v>代表取締役</v>
          </cell>
          <cell r="X575" t="str">
            <v>笠間　俊介</v>
          </cell>
          <cell r="Y575" t="str">
            <v>交付決定日以降</v>
          </cell>
          <cell r="Z575">
            <v>41639</v>
          </cell>
          <cell r="AA575" t="str">
            <v/>
          </cell>
          <cell r="AC575">
            <v>70000000</v>
          </cell>
          <cell r="AD575">
            <v>0.33333333333333331</v>
          </cell>
          <cell r="AE575">
            <v>23333333</v>
          </cell>
          <cell r="AF575" t="str">
            <v/>
          </cell>
          <cell r="AG575" t="str">
            <v/>
          </cell>
          <cell r="AH575" t="str">
            <v/>
          </cell>
          <cell r="AI575" t="str">
            <v/>
          </cell>
          <cell r="AJ575" t="str">
            <v/>
          </cell>
          <cell r="AK575">
            <v>0.33333333333333331</v>
          </cell>
          <cell r="AL575" t="str">
            <v/>
          </cell>
          <cell r="AM575" t="str">
            <v/>
          </cell>
          <cell r="AN575">
            <v>41194</v>
          </cell>
          <cell r="AO575" t="str">
            <v/>
          </cell>
          <cell r="AP575" t="str">
            <v/>
          </cell>
          <cell r="AQ575" t="str">
            <v/>
          </cell>
          <cell r="AR575" t="str">
            <v>高本</v>
          </cell>
          <cell r="AS575" t="str">
            <v>米山</v>
          </cell>
          <cell r="AT575" t="str">
            <v/>
          </cell>
          <cell r="AU575" t="str">
            <v/>
          </cell>
          <cell r="AV575" t="str">
            <v/>
          </cell>
          <cell r="AW575" t="str">
            <v/>
          </cell>
          <cell r="AX575" t="str">
            <v/>
          </cell>
          <cell r="AY575" t="str">
            <v>愛知県</v>
          </cell>
          <cell r="AZ575" t="str">
            <v>一宮市</v>
          </cell>
          <cell r="BA575" t="str">
            <v>丹陽町五日市場本地45番地</v>
          </cell>
          <cell r="BC575" t="str">
            <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愛知県一宮市丹陽町五日市場本地45番地</v>
          </cell>
          <cell r="ET575" t="str">
            <v/>
          </cell>
          <cell r="EU575" t="str">
            <v/>
          </cell>
          <cell r="EV575" t="str">
            <v/>
          </cell>
          <cell r="EW575" t="str">
            <v/>
          </cell>
          <cell r="EX575" t="str">
            <v/>
          </cell>
          <cell r="EY575" t="str">
            <v>愛知県一宮市丹陽町五日市場本地45番地</v>
          </cell>
          <cell r="EZ575" t="str">
            <v>なし</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1.グリーンイノベーション・エネルギー産業</v>
          </cell>
          <cell r="I576" t="str">
            <v>エコカー又はその部品</v>
          </cell>
          <cell r="J576" t="str">
            <v>中小企業</v>
          </cell>
          <cell r="K576" t="str">
            <v>米山</v>
          </cell>
          <cell r="L576" t="str">
            <v>中間</v>
          </cell>
          <cell r="M576" t="str">
            <v>自動車課</v>
          </cell>
          <cell r="N576" t="str">
            <v>関東</v>
          </cell>
          <cell r="O576" t="str">
            <v>株式会社ワーテックス</v>
          </cell>
          <cell r="P576" t="str">
            <v/>
          </cell>
          <cell r="Q576" t="str">
            <v>管理部長</v>
          </cell>
          <cell r="R576" t="str">
            <v>岡部　道和</v>
          </cell>
          <cell r="S576" t="str">
            <v>0276-25-3788</v>
          </cell>
          <cell r="T576" t="str">
            <v>m_okabe@watex-net.com</v>
          </cell>
          <cell r="U576">
            <v>3730015</v>
          </cell>
          <cell r="V576" t="str">
            <v>群馬県太田市東新町32番</v>
          </cell>
          <cell r="W576" t="str">
            <v>代表取締役社長</v>
          </cell>
          <cell r="X576" t="str">
            <v>安　俊典</v>
          </cell>
          <cell r="Y576">
            <v>41244</v>
          </cell>
          <cell r="Z576">
            <v>42094</v>
          </cell>
          <cell r="AA576" t="str">
            <v>○</v>
          </cell>
          <cell r="AC576">
            <v>33063700</v>
          </cell>
          <cell r="AD576">
            <v>0.33333333333333331</v>
          </cell>
          <cell r="AE576">
            <v>11021233</v>
          </cell>
          <cell r="AF576" t="str">
            <v/>
          </cell>
          <cell r="AG576" t="str">
            <v/>
          </cell>
          <cell r="AH576" t="str">
            <v/>
          </cell>
          <cell r="AI576" t="str">
            <v/>
          </cell>
          <cell r="AJ576" t="str">
            <v/>
          </cell>
          <cell r="AK576">
            <v>0.33333333333333331</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cell r="AX576" t="str">
            <v/>
          </cell>
          <cell r="AY576" t="str">
            <v>群馬県</v>
          </cell>
          <cell r="AZ576" t="str">
            <v>太田市</v>
          </cell>
          <cell r="BA576" t="str">
            <v>強戸町162-13</v>
          </cell>
          <cell r="BC576" t="str">
            <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群馬県太田市強戸町162-13</v>
          </cell>
          <cell r="ET576" t="str">
            <v/>
          </cell>
          <cell r="EU576" t="str">
            <v/>
          </cell>
          <cell r="EV576" t="str">
            <v/>
          </cell>
          <cell r="EW576" t="str">
            <v/>
          </cell>
          <cell r="EX576" t="str">
            <v/>
          </cell>
          <cell r="EY576" t="str">
            <v>群馬県太田市強戸町162-13</v>
          </cell>
          <cell r="EZ576" t="str">
            <v>なし</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1.グリーンイノベーション・エネルギー産業</v>
          </cell>
          <cell r="I577" t="str">
            <v>その他</v>
          </cell>
          <cell r="J577" t="str">
            <v>中小企業</v>
          </cell>
          <cell r="K577" t="str">
            <v>米山</v>
          </cell>
          <cell r="L577" t="str">
            <v>中間</v>
          </cell>
          <cell r="M577" t="str">
            <v>産機課</v>
          </cell>
          <cell r="N577" t="str">
            <v>東北</v>
          </cell>
          <cell r="O577" t="str">
            <v>北日本造船株式会社</v>
          </cell>
          <cell r="P577" t="str">
            <v/>
          </cell>
          <cell r="Q577" t="str">
            <v>総務部長　　</v>
          </cell>
          <cell r="R577" t="str">
            <v>二部和久</v>
          </cell>
          <cell r="S577" t="str">
            <v xml:space="preserve">0178-24-4171 </v>
          </cell>
          <cell r="T577" t="str">
            <v>nibe@kitanihonshi.com</v>
          </cell>
          <cell r="U577">
            <v>310801</v>
          </cell>
          <cell r="V577" t="str">
            <v>青森県八戸市江陽三丁目1番25号</v>
          </cell>
          <cell r="W577" t="str">
            <v>代表取締役　</v>
          </cell>
          <cell r="X577" t="str">
            <v>東　徹</v>
          </cell>
          <cell r="Y577" t="str">
            <v>交付決定日以降</v>
          </cell>
          <cell r="Z577">
            <v>41618</v>
          </cell>
          <cell r="AA577" t="str">
            <v/>
          </cell>
          <cell r="AC577">
            <v>1400000000</v>
          </cell>
          <cell r="AD577">
            <v>0.33333333333333331</v>
          </cell>
          <cell r="AE577">
            <v>466666666</v>
          </cell>
          <cell r="AF577" t="str">
            <v/>
          </cell>
          <cell r="AG577" t="str">
            <v/>
          </cell>
          <cell r="AH577" t="str">
            <v/>
          </cell>
          <cell r="AI577" t="str">
            <v/>
          </cell>
          <cell r="AJ577" t="str">
            <v/>
          </cell>
          <cell r="AK577">
            <v>0.33333333333333331</v>
          </cell>
          <cell r="AL577" t="str">
            <v/>
          </cell>
          <cell r="AM577" t="str">
            <v/>
          </cell>
          <cell r="AN577">
            <v>41155</v>
          </cell>
          <cell r="AO577">
            <v>41204</v>
          </cell>
          <cell r="AP577" t="str">
            <v/>
          </cell>
          <cell r="AQ577" t="str">
            <v/>
          </cell>
          <cell r="AR577" t="str">
            <v/>
          </cell>
          <cell r="AS577" t="str">
            <v/>
          </cell>
          <cell r="AT577" t="str">
            <v/>
          </cell>
          <cell r="AU577" t="str">
            <v/>
          </cell>
          <cell r="AV577" t="str">
            <v/>
          </cell>
          <cell r="AW577" t="str">
            <v/>
          </cell>
          <cell r="AX577" t="str">
            <v/>
          </cell>
          <cell r="AY577" t="str">
            <v>青森県</v>
          </cell>
          <cell r="AZ577" t="str">
            <v>八戸市</v>
          </cell>
          <cell r="BA577" t="str">
            <v>江陽三丁目1-25</v>
          </cell>
          <cell r="BB577" t="str">
            <v>青森県</v>
          </cell>
          <cell r="BC577" t="str">
            <v>八戸市</v>
          </cell>
          <cell r="BD577" t="str">
            <v>豊洲7-4-1</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青森県八戸市江陽三丁目1-25</v>
          </cell>
          <cell r="ET577" t="str">
            <v>青森県八戸市豊洲7-4-1</v>
          </cell>
          <cell r="EU577" t="str">
            <v/>
          </cell>
          <cell r="EV577" t="str">
            <v/>
          </cell>
          <cell r="EW577" t="str">
            <v/>
          </cell>
          <cell r="EX577" t="str">
            <v/>
          </cell>
          <cell r="EY577" t="str">
            <v>青森県八戸市江陽三丁目1-25
青森県八戸市豊洲7-4-1</v>
          </cell>
          <cell r="EZ577" t="str">
            <v>なし</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I578" t="str">
            <v>翼その他の中核部品・材料</v>
          </cell>
          <cell r="J578" t="str">
            <v>中小企業</v>
          </cell>
          <cell r="K578" t="str">
            <v>宮田</v>
          </cell>
          <cell r="L578" t="str">
            <v>中田</v>
          </cell>
          <cell r="M578" t="str">
            <v/>
          </cell>
          <cell r="N578" t="str">
            <v/>
          </cell>
          <cell r="O578" t="str">
            <v>新中央工業株式会社</v>
          </cell>
          <cell r="P578" t="str">
            <v/>
          </cell>
          <cell r="Q578" t="str">
            <v>取締役営業部長（兼）技術部長　</v>
          </cell>
          <cell r="R578" t="str">
            <v>萬　宏己</v>
          </cell>
          <cell r="S578" t="str">
            <v xml:space="preserve">082-433-2984 </v>
          </cell>
          <cell r="T578" t="str">
            <v>yorozu@shinchuo.co.jp</v>
          </cell>
          <cell r="U578">
            <v>7390268</v>
          </cell>
          <cell r="V578" t="str">
            <v>広島県東広島市八本松町宗吉1051番地</v>
          </cell>
          <cell r="W578" t="str">
            <v>代表取締役社長</v>
          </cell>
          <cell r="X578" t="str">
            <v>中西　忠彦</v>
          </cell>
          <cell r="Y578">
            <v>41115</v>
          </cell>
          <cell r="Z578">
            <v>41729</v>
          </cell>
          <cell r="AA578" t="str">
            <v/>
          </cell>
          <cell r="AC578">
            <v>225900000</v>
          </cell>
          <cell r="AD578">
            <v>0.66666666666666663</v>
          </cell>
          <cell r="AE578">
            <v>150600000</v>
          </cell>
          <cell r="AF578">
            <v>41115</v>
          </cell>
          <cell r="AG578">
            <v>41729</v>
          </cell>
          <cell r="AH578" t="str">
            <v/>
          </cell>
          <cell r="AI578">
            <v>241100000</v>
          </cell>
          <cell r="AJ578">
            <v>225900000</v>
          </cell>
          <cell r="AK578">
            <v>0.66666666666666663</v>
          </cell>
          <cell r="AL578">
            <v>150600000</v>
          </cell>
          <cell r="AM578">
            <v>41131</v>
          </cell>
          <cell r="AN578">
            <v>41134</v>
          </cell>
          <cell r="AO578">
            <v>41170</v>
          </cell>
          <cell r="AP578" t="str">
            <v>不要</v>
          </cell>
          <cell r="AQ578" t="str">
            <v>交付決定日は9月18日以前を希望。</v>
          </cell>
          <cell r="AR578" t="str">
            <v/>
          </cell>
          <cell r="AS578" t="str">
            <v/>
          </cell>
          <cell r="AT578">
            <v>41170</v>
          </cell>
          <cell r="AU578">
            <v>41166</v>
          </cell>
          <cell r="AV578">
            <v>41176</v>
          </cell>
          <cell r="AW578" t="str">
            <v/>
          </cell>
          <cell r="AX578" t="str">
            <v/>
          </cell>
          <cell r="AY578" t="str">
            <v>広島県</v>
          </cell>
          <cell r="AZ578" t="str">
            <v>東広島市</v>
          </cell>
          <cell r="BA578" t="str">
            <v>八本松町大字宗吉1051</v>
          </cell>
          <cell r="BB578" t="str">
            <v>石川県</v>
          </cell>
          <cell r="BC578" t="str">
            <v>白山市</v>
          </cell>
          <cell r="BD578" t="str">
            <v>横江町1843-7</v>
          </cell>
          <cell r="BE578" t="str">
            <v>石川県</v>
          </cell>
          <cell r="BF578" t="str">
            <v>金沢市</v>
          </cell>
          <cell r="BG578" t="str">
            <v>町ホ16-1</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広島県東広島市八本松町大字宗吉1051</v>
          </cell>
          <cell r="ET578" t="str">
            <v>石川県白山市横江町1843-7</v>
          </cell>
          <cell r="EU578" t="str">
            <v>石川県金沢市町ホ16-1</v>
          </cell>
          <cell r="EV578" t="str">
            <v/>
          </cell>
          <cell r="EW578" t="str">
            <v/>
          </cell>
          <cell r="EX578" t="str">
            <v/>
          </cell>
          <cell r="EY578" t="str">
            <v>広島県東広島市八本松町大字宗吉1051
石川県白山市横江町1843-7
石川県金沢市町ホ16-1</v>
          </cell>
          <cell r="EZ578" t="str">
            <v>なし</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I579" t="str">
            <v>翼その他の中核部品・材料</v>
          </cell>
          <cell r="J579" t="str">
            <v>中小企業</v>
          </cell>
          <cell r="K579" t="str">
            <v>宮田</v>
          </cell>
          <cell r="L579" t="str">
            <v>中田</v>
          </cell>
          <cell r="M579" t="str">
            <v/>
          </cell>
          <cell r="N579" t="str">
            <v/>
          </cell>
          <cell r="O579" t="str">
            <v>株式会社高林製作所</v>
          </cell>
          <cell r="P579" t="str">
            <v/>
          </cell>
          <cell r="Q579" t="str">
            <v>専務取締役　</v>
          </cell>
          <cell r="R579" t="str">
            <v>高林　秀樹</v>
          </cell>
          <cell r="S579" t="str">
            <v>076-258-1340</v>
          </cell>
          <cell r="T579" t="str">
            <v>h.takabayashi@takabayashi-mfg.co.jp</v>
          </cell>
          <cell r="U579">
            <v>9203134</v>
          </cell>
          <cell r="V579" t="str">
            <v>石川県金沢市金市町ニ25</v>
          </cell>
          <cell r="W579" t="str">
            <v>代表取締役社長</v>
          </cell>
          <cell r="X579" t="str">
            <v>高林　健一</v>
          </cell>
          <cell r="Y579">
            <v>41115</v>
          </cell>
          <cell r="Z579">
            <v>41729</v>
          </cell>
          <cell r="AA579" t="str">
            <v/>
          </cell>
          <cell r="AC579">
            <v>225900000</v>
          </cell>
          <cell r="AD579">
            <v>0.66666666666666663</v>
          </cell>
          <cell r="AE579">
            <v>150600000</v>
          </cell>
          <cell r="AF579">
            <v>41115</v>
          </cell>
          <cell r="AG579">
            <v>41729</v>
          </cell>
          <cell r="AH579" t="str">
            <v/>
          </cell>
          <cell r="AI579">
            <v>241100000</v>
          </cell>
          <cell r="AJ579">
            <v>225900000</v>
          </cell>
          <cell r="AK579">
            <v>0.66666666666666663</v>
          </cell>
          <cell r="AL579">
            <v>150600000</v>
          </cell>
          <cell r="AM579">
            <v>41131</v>
          </cell>
          <cell r="AN579">
            <v>41134</v>
          </cell>
          <cell r="AO579">
            <v>41170</v>
          </cell>
          <cell r="AP579" t="str">
            <v>不要</v>
          </cell>
          <cell r="AQ579" t="str">
            <v>交付決定日は9月18日以前を希望。</v>
          </cell>
          <cell r="AR579" t="str">
            <v/>
          </cell>
          <cell r="AS579" t="str">
            <v/>
          </cell>
          <cell r="AT579">
            <v>41170</v>
          </cell>
          <cell r="AU579">
            <v>41166</v>
          </cell>
          <cell r="AV579">
            <v>41176</v>
          </cell>
          <cell r="AW579" t="str">
            <v/>
          </cell>
          <cell r="AX579" t="str">
            <v/>
          </cell>
          <cell r="AY579" t="str">
            <v>広島県</v>
          </cell>
          <cell r="AZ579" t="str">
            <v>東広島市</v>
          </cell>
          <cell r="BA579" t="str">
            <v>八本松町大字宗吉1051</v>
          </cell>
          <cell r="BB579" t="str">
            <v>石川県</v>
          </cell>
          <cell r="BC579" t="str">
            <v>白山市</v>
          </cell>
          <cell r="BD579" t="str">
            <v>横江町1843-7</v>
          </cell>
          <cell r="BE579" t="str">
            <v>石川県</v>
          </cell>
          <cell r="BF579" t="str">
            <v>金沢市</v>
          </cell>
          <cell r="BG579" t="str">
            <v>町ホ16-1</v>
          </cell>
          <cell r="BQ579" t="str">
            <v/>
          </cell>
          <cell r="BR579" t="str">
            <v/>
          </cell>
          <cell r="BS579" t="str">
            <v/>
          </cell>
          <cell r="BT579" t="str">
            <v/>
          </cell>
          <cell r="BU579" t="str">
            <v/>
          </cell>
          <cell r="BV579" t="str">
            <v/>
          </cell>
          <cell r="BW579" t="str">
            <v/>
          </cell>
          <cell r="BX579" t="str">
            <v/>
          </cell>
          <cell r="BY579" t="str">
            <v/>
          </cell>
          <cell r="BZ579" t="str">
            <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広島県東広島市八本松町大字宗吉1051</v>
          </cell>
          <cell r="ET579" t="str">
            <v>石川県白山市横江町1843-7</v>
          </cell>
          <cell r="EU579" t="str">
            <v>石川県金沢市町ホ16-1</v>
          </cell>
          <cell r="EV579" t="str">
            <v/>
          </cell>
          <cell r="EW579" t="str">
            <v/>
          </cell>
          <cell r="EX579" t="str">
            <v/>
          </cell>
          <cell r="EY579" t="str">
            <v>広島県東広島市八本松町大字宗吉1051
石川県白山市横江町1843-7
石川県金沢市町ホ16-1</v>
          </cell>
          <cell r="EZ579" t="str">
            <v>なし</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I580" t="str">
            <v>翼その他の中核部品・材料</v>
          </cell>
          <cell r="J580" t="str">
            <v>中小企業</v>
          </cell>
          <cell r="K580" t="str">
            <v>宮田</v>
          </cell>
          <cell r="L580" t="str">
            <v>中田</v>
          </cell>
          <cell r="M580" t="str">
            <v/>
          </cell>
          <cell r="N580" t="str">
            <v/>
          </cell>
          <cell r="O580" t="str">
            <v>浅下鍍金株式会社</v>
          </cell>
          <cell r="P580" t="str">
            <v/>
          </cell>
          <cell r="Q580" t="str">
            <v>代表取締役　</v>
          </cell>
          <cell r="R580" t="str">
            <v>浅下　秀昭</v>
          </cell>
          <cell r="S580" t="str">
            <v xml:space="preserve">076-276-3115            </v>
          </cell>
          <cell r="T580" t="str">
            <v>asashitamekki@nifty.com</v>
          </cell>
          <cell r="U580">
            <v>9240011</v>
          </cell>
          <cell r="V580" t="str">
            <v>石川県白山市横江町1843-7</v>
          </cell>
          <cell r="W580" t="str">
            <v>代表取締役</v>
          </cell>
          <cell r="X580" t="str">
            <v>浅下　秀昭</v>
          </cell>
          <cell r="Y580">
            <v>41115</v>
          </cell>
          <cell r="Z580">
            <v>41729</v>
          </cell>
          <cell r="AA580" t="str">
            <v/>
          </cell>
          <cell r="AC580">
            <v>225900000</v>
          </cell>
          <cell r="AD580">
            <v>0.66666666666666663</v>
          </cell>
          <cell r="AE580">
            <v>150600000</v>
          </cell>
          <cell r="AF580">
            <v>41115</v>
          </cell>
          <cell r="AG580">
            <v>41729</v>
          </cell>
          <cell r="AH580" t="str">
            <v/>
          </cell>
          <cell r="AI580">
            <v>241100000</v>
          </cell>
          <cell r="AJ580">
            <v>225900000</v>
          </cell>
          <cell r="AK580">
            <v>0.66666666666666663</v>
          </cell>
          <cell r="AL580">
            <v>150600000</v>
          </cell>
          <cell r="AM580">
            <v>41131</v>
          </cell>
          <cell r="AN580">
            <v>41134</v>
          </cell>
          <cell r="AO580">
            <v>41170</v>
          </cell>
          <cell r="AP580" t="str">
            <v>不要</v>
          </cell>
          <cell r="AQ580" t="str">
            <v>交付決定日は9月18日以前を希望。</v>
          </cell>
          <cell r="AR580" t="str">
            <v/>
          </cell>
          <cell r="AS580" t="str">
            <v/>
          </cell>
          <cell r="AT580">
            <v>41170</v>
          </cell>
          <cell r="AU580">
            <v>41166</v>
          </cell>
          <cell r="AV580">
            <v>41176</v>
          </cell>
          <cell r="AW580" t="str">
            <v/>
          </cell>
          <cell r="AX580" t="str">
            <v/>
          </cell>
          <cell r="AY580" t="str">
            <v>広島県</v>
          </cell>
          <cell r="AZ580" t="str">
            <v>東広島市</v>
          </cell>
          <cell r="BA580" t="str">
            <v>八本松町大字宗吉1051</v>
          </cell>
          <cell r="BB580" t="str">
            <v>石川県</v>
          </cell>
          <cell r="BC580" t="str">
            <v>白山市</v>
          </cell>
          <cell r="BD580" t="str">
            <v>横江町1843-7</v>
          </cell>
          <cell r="BE580" t="str">
            <v>石川県</v>
          </cell>
          <cell r="BF580" t="str">
            <v>金沢市</v>
          </cell>
          <cell r="BG580" t="str">
            <v>町ホ16-1</v>
          </cell>
          <cell r="BQ580" t="str">
            <v/>
          </cell>
          <cell r="BR580" t="str">
            <v/>
          </cell>
          <cell r="BS580" t="str">
            <v/>
          </cell>
          <cell r="BT580" t="str">
            <v/>
          </cell>
          <cell r="BU580" t="str">
            <v/>
          </cell>
          <cell r="BV580" t="str">
            <v/>
          </cell>
          <cell r="BW580" t="str">
            <v/>
          </cell>
          <cell r="BX580" t="str">
            <v/>
          </cell>
          <cell r="BY580" t="str">
            <v/>
          </cell>
          <cell r="BZ580" t="str">
            <v/>
          </cell>
          <cell r="CA580" t="str">
            <v/>
          </cell>
          <cell r="CB580" t="str">
            <v/>
          </cell>
          <cell r="CC580" t="str">
            <v/>
          </cell>
          <cell r="CD580" t="str">
            <v/>
          </cell>
          <cell r="CE580" t="str">
            <v/>
          </cell>
          <cell r="CF580" t="str">
            <v/>
          </cell>
          <cell r="CG580" t="str">
            <v/>
          </cell>
          <cell r="CH580" t="str">
            <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広島県東広島市八本松町大字宗吉1051</v>
          </cell>
          <cell r="ET580" t="str">
            <v>石川県白山市横江町1843-7</v>
          </cell>
          <cell r="EU580" t="str">
            <v>石川県金沢市町ホ16-1</v>
          </cell>
          <cell r="EV580" t="str">
            <v/>
          </cell>
          <cell r="EW580" t="str">
            <v/>
          </cell>
          <cell r="EX580" t="str">
            <v/>
          </cell>
          <cell r="EY580" t="str">
            <v>広島県東広島市八本松町大字宗吉1051
石川県白山市横江町1843-7
石川県金沢市町ホ16-1</v>
          </cell>
          <cell r="EZ580" t="str">
            <v>なし</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I581" t="str">
            <v>翼その他の中核部品・材料</v>
          </cell>
          <cell r="J581" t="str">
            <v>中小企業</v>
          </cell>
          <cell r="K581" t="str">
            <v>宮田</v>
          </cell>
          <cell r="L581" t="str">
            <v>中田</v>
          </cell>
          <cell r="M581" t="str">
            <v/>
          </cell>
          <cell r="N581" t="str">
            <v>関東</v>
          </cell>
          <cell r="O581" t="str">
            <v>多摩川精機株式会社</v>
          </cell>
          <cell r="P581" t="str">
            <v/>
          </cell>
          <cell r="Q581" t="str">
            <v>常務取締役</v>
          </cell>
          <cell r="R581" t="str">
            <v>熊谷秀夫</v>
          </cell>
          <cell r="S581" t="str">
            <v>0265-21-1811</v>
          </cell>
          <cell r="T581" t="str">
            <v>hideo-kumagai@tamagawa-seiki.co.jp</v>
          </cell>
          <cell r="U581">
            <v>3958515</v>
          </cell>
          <cell r="V581" t="str">
            <v>長野県飯田市大休1879番地</v>
          </cell>
          <cell r="W581" t="str">
            <v>代表取締役</v>
          </cell>
          <cell r="X581" t="str">
            <v>萩本　範文</v>
          </cell>
          <cell r="Y581">
            <v>41122</v>
          </cell>
          <cell r="Z581">
            <v>41729</v>
          </cell>
          <cell r="AA581" t="str">
            <v/>
          </cell>
          <cell r="AC581">
            <v>1072200000</v>
          </cell>
          <cell r="AD581">
            <v>0.66666666666666663</v>
          </cell>
          <cell r="AE581">
            <v>714800000</v>
          </cell>
          <cell r="AF581">
            <v>41141</v>
          </cell>
          <cell r="AG581">
            <v>41729</v>
          </cell>
          <cell r="AH581" t="str">
            <v/>
          </cell>
          <cell r="AI581">
            <v>1112200000</v>
          </cell>
          <cell r="AJ581">
            <v>1072200000</v>
          </cell>
          <cell r="AK581">
            <v>0.66666666666666663</v>
          </cell>
          <cell r="AL581">
            <v>714800000</v>
          </cell>
          <cell r="AM581" t="str">
            <v/>
          </cell>
          <cell r="AN581">
            <v>41134</v>
          </cell>
          <cell r="AO581">
            <v>41134</v>
          </cell>
          <cell r="AP581" t="str">
            <v>不要</v>
          </cell>
          <cell r="AQ581" t="str">
            <v/>
          </cell>
          <cell r="AR581" t="str">
            <v/>
          </cell>
          <cell r="AS581" t="str">
            <v/>
          </cell>
          <cell r="AT581">
            <v>41138</v>
          </cell>
          <cell r="AU581">
            <v>41141</v>
          </cell>
          <cell r="AV581">
            <v>41145</v>
          </cell>
          <cell r="AW581" t="str">
            <v/>
          </cell>
          <cell r="AX581" t="str">
            <v/>
          </cell>
          <cell r="AY581" t="str">
            <v>長野県</v>
          </cell>
          <cell r="AZ581" t="str">
            <v>飯田市</v>
          </cell>
          <cell r="BA581" t="str">
            <v/>
          </cell>
          <cell r="BC581" t="str">
            <v/>
          </cell>
          <cell r="BE581" t="str">
            <v/>
          </cell>
          <cell r="BF581" t="str">
            <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cell r="DX581" t="str">
            <v/>
          </cell>
          <cell r="DY581" t="str">
            <v/>
          </cell>
          <cell r="DZ581" t="str">
            <v/>
          </cell>
          <cell r="EA581" t="str">
            <v/>
          </cell>
          <cell r="EB581" t="str">
            <v/>
          </cell>
          <cell r="EC581" t="str">
            <v/>
          </cell>
          <cell r="ED581" t="str">
            <v/>
          </cell>
          <cell r="EE581" t="str">
            <v/>
          </cell>
          <cell r="EF581" t="str">
            <v/>
          </cell>
          <cell r="EG581" t="str">
            <v/>
          </cell>
          <cell r="EH581" t="str">
            <v/>
          </cell>
          <cell r="EI581" t="str">
            <v/>
          </cell>
          <cell r="EJ581" t="str">
            <v/>
          </cell>
          <cell r="EK581" t="str">
            <v/>
          </cell>
          <cell r="EL581" t="str">
            <v/>
          </cell>
          <cell r="EM581" t="str">
            <v/>
          </cell>
          <cell r="EN581" t="str">
            <v/>
          </cell>
          <cell r="EO581" t="str">
            <v/>
          </cell>
          <cell r="EP581" t="str">
            <v/>
          </cell>
          <cell r="EQ581" t="str">
            <v/>
          </cell>
          <cell r="ER581" t="str">
            <v/>
          </cell>
          <cell r="ES581" t="str">
            <v>長野県飯田市</v>
          </cell>
          <cell r="ET581" t="str">
            <v/>
          </cell>
          <cell r="EU581" t="str">
            <v/>
          </cell>
          <cell r="EV581" t="str">
            <v/>
          </cell>
          <cell r="EW581" t="str">
            <v/>
          </cell>
          <cell r="EX581" t="str">
            <v/>
          </cell>
          <cell r="EY581" t="str">
            <v>長野県飯田市</v>
          </cell>
          <cell r="EZ581" t="str">
            <v>なし</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I582" t="str">
            <v>翼その他の中核部品・材料</v>
          </cell>
          <cell r="J582" t="str">
            <v>中小企業</v>
          </cell>
          <cell r="K582" t="str">
            <v>宮田</v>
          </cell>
          <cell r="L582" t="str">
            <v>中田</v>
          </cell>
          <cell r="M582" t="str">
            <v/>
          </cell>
          <cell r="N582" t="str">
            <v>関東</v>
          </cell>
          <cell r="O582" t="str">
            <v>株式会社赤羽製作所</v>
          </cell>
          <cell r="P582" t="str">
            <v/>
          </cell>
          <cell r="Q582" t="str">
            <v>代表取締役</v>
          </cell>
          <cell r="R582" t="str">
            <v>赤羽　徹</v>
          </cell>
          <cell r="S582" t="str">
            <v>0265-26-1320</v>
          </cell>
          <cell r="T582" t="str">
            <v>info@akaba-seisakujyo.co.jp</v>
          </cell>
          <cell r="U582">
            <v>3992565</v>
          </cell>
          <cell r="V582" t="str">
            <v>長野県飯田市桐林2254番地293</v>
          </cell>
          <cell r="W582" t="str">
            <v>代表取締役</v>
          </cell>
          <cell r="X582" t="str">
            <v>赤羽　徹</v>
          </cell>
          <cell r="Y582">
            <v>41122</v>
          </cell>
          <cell r="Z582">
            <v>41729</v>
          </cell>
          <cell r="AA582" t="str">
            <v/>
          </cell>
          <cell r="AC582">
            <v>1072200000</v>
          </cell>
          <cell r="AD582">
            <v>0.66666666666666663</v>
          </cell>
          <cell r="AE582">
            <v>714800000</v>
          </cell>
          <cell r="AF582">
            <v>41141</v>
          </cell>
          <cell r="AG582">
            <v>41729</v>
          </cell>
          <cell r="AH582" t="str">
            <v/>
          </cell>
          <cell r="AI582">
            <v>1112200000</v>
          </cell>
          <cell r="AJ582">
            <v>1072200000</v>
          </cell>
          <cell r="AK582">
            <v>0.66666666666666663</v>
          </cell>
          <cell r="AL582">
            <v>714800000</v>
          </cell>
          <cell r="AM582" t="str">
            <v/>
          </cell>
          <cell r="AN582">
            <v>41134</v>
          </cell>
          <cell r="AO582">
            <v>41134</v>
          </cell>
          <cell r="AP582" t="str">
            <v>不要</v>
          </cell>
          <cell r="AQ582" t="str">
            <v/>
          </cell>
          <cell r="AR582" t="str">
            <v/>
          </cell>
          <cell r="AS582" t="str">
            <v/>
          </cell>
          <cell r="AT582">
            <v>41138</v>
          </cell>
          <cell r="AU582">
            <v>41141</v>
          </cell>
          <cell r="AV582">
            <v>41145</v>
          </cell>
          <cell r="AW582" t="str">
            <v/>
          </cell>
          <cell r="AX582" t="str">
            <v/>
          </cell>
          <cell r="AY582" t="str">
            <v>長野県</v>
          </cell>
          <cell r="AZ582" t="str">
            <v>飯田市</v>
          </cell>
          <cell r="BA582" t="str">
            <v/>
          </cell>
          <cell r="BC582" t="str">
            <v/>
          </cell>
          <cell r="BE582" t="str">
            <v/>
          </cell>
          <cell r="BF582" t="str">
            <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長野県飯田市</v>
          </cell>
          <cell r="ET582" t="str">
            <v/>
          </cell>
          <cell r="EU582" t="str">
            <v/>
          </cell>
          <cell r="EV582" t="str">
            <v/>
          </cell>
          <cell r="EW582" t="str">
            <v/>
          </cell>
          <cell r="EX582" t="str">
            <v/>
          </cell>
          <cell r="EY582" t="str">
            <v>長野県飯田市</v>
          </cell>
          <cell r="EZ582" t="str">
            <v>なし</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I583" t="str">
            <v>翼その他の中核部品・材料</v>
          </cell>
          <cell r="J583" t="str">
            <v>中小企業</v>
          </cell>
          <cell r="K583" t="str">
            <v>宮田</v>
          </cell>
          <cell r="L583" t="str">
            <v>中田</v>
          </cell>
          <cell r="M583" t="str">
            <v/>
          </cell>
          <cell r="N583" t="str">
            <v>関東</v>
          </cell>
          <cell r="O583" t="str">
            <v>株式会社エヌ・イー</v>
          </cell>
          <cell r="P583" t="str">
            <v/>
          </cell>
          <cell r="Q583" t="str">
            <v>総務部長</v>
          </cell>
          <cell r="R583" t="str">
            <v>矢澤　博文</v>
          </cell>
          <cell r="S583" t="str">
            <v>0265-25-5567</v>
          </cell>
          <cell r="T583" t="str">
            <v>h_yazawa@ne-co.jp</v>
          </cell>
          <cell r="U583">
            <v>3950154</v>
          </cell>
          <cell r="V583" t="str">
            <v>長野県飯田市下殿岡51番地6</v>
          </cell>
          <cell r="W583" t="str">
            <v>代表取締役</v>
          </cell>
          <cell r="X583" t="str">
            <v>金田　功治</v>
          </cell>
          <cell r="Y583">
            <v>41122</v>
          </cell>
          <cell r="Z583">
            <v>41729</v>
          </cell>
          <cell r="AA583" t="str">
            <v/>
          </cell>
          <cell r="AC583">
            <v>1072200000</v>
          </cell>
          <cell r="AD583">
            <v>0.66666666666666663</v>
          </cell>
          <cell r="AE583">
            <v>714800000</v>
          </cell>
          <cell r="AF583">
            <v>41141</v>
          </cell>
          <cell r="AG583">
            <v>41729</v>
          </cell>
          <cell r="AH583" t="str">
            <v/>
          </cell>
          <cell r="AI583">
            <v>1112200000</v>
          </cell>
          <cell r="AJ583">
            <v>1072200000</v>
          </cell>
          <cell r="AK583">
            <v>0.66666666666666663</v>
          </cell>
          <cell r="AL583">
            <v>714800000</v>
          </cell>
          <cell r="AM583" t="str">
            <v/>
          </cell>
          <cell r="AN583">
            <v>41134</v>
          </cell>
          <cell r="AO583">
            <v>41134</v>
          </cell>
          <cell r="AP583" t="str">
            <v>不要</v>
          </cell>
          <cell r="AQ583" t="str">
            <v/>
          </cell>
          <cell r="AR583" t="str">
            <v/>
          </cell>
          <cell r="AS583" t="str">
            <v/>
          </cell>
          <cell r="AT583">
            <v>41138</v>
          </cell>
          <cell r="AU583">
            <v>41141</v>
          </cell>
          <cell r="AV583">
            <v>41145</v>
          </cell>
          <cell r="AW583" t="str">
            <v/>
          </cell>
          <cell r="AX583" t="str">
            <v/>
          </cell>
          <cell r="AY583" t="str">
            <v>長野県</v>
          </cell>
          <cell r="AZ583" t="str">
            <v>飯田市</v>
          </cell>
          <cell r="BA583" t="str">
            <v/>
          </cell>
          <cell r="BC583" t="str">
            <v/>
          </cell>
          <cell r="BE583" t="str">
            <v/>
          </cell>
          <cell r="BF583" t="str">
            <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長野県飯田市</v>
          </cell>
          <cell r="ET583" t="str">
            <v/>
          </cell>
          <cell r="EU583" t="str">
            <v/>
          </cell>
          <cell r="EV583" t="str">
            <v/>
          </cell>
          <cell r="EW583" t="str">
            <v/>
          </cell>
          <cell r="EX583" t="str">
            <v/>
          </cell>
          <cell r="EY583" t="str">
            <v>長野県飯田市</v>
          </cell>
          <cell r="EZ583" t="str">
            <v>なし</v>
          </cell>
        </row>
        <row r="584">
          <cell r="A584" t="str">
            <v>C30040</v>
          </cell>
          <cell r="B584" t="str">
            <v>C3004</v>
          </cell>
          <cell r="C584">
            <v>0</v>
          </cell>
          <cell r="D584" t="str">
            <v>C</v>
          </cell>
          <cell r="E584" t="str">
            <v>二次</v>
          </cell>
          <cell r="F584" t="str">
            <v>東北電子工業株式会社</v>
          </cell>
          <cell r="G584" t="str">
            <v>自動車内装品の製造設備の導入①ヒ-ターコントローラー②レジスタ</v>
          </cell>
          <cell r="I584" t="str">
            <v>排ガス装置及び車体・内装品又はその材料</v>
          </cell>
          <cell r="J584" t="str">
            <v>中小企業</v>
          </cell>
          <cell r="K584" t="str">
            <v>宮田</v>
          </cell>
          <cell r="L584" t="str">
            <v>中田</v>
          </cell>
          <cell r="M584" t="str">
            <v/>
          </cell>
          <cell r="N584" t="str">
            <v>東北</v>
          </cell>
          <cell r="O584" t="str">
            <v>東北電子工業株式会社</v>
          </cell>
          <cell r="P584" t="str">
            <v/>
          </cell>
          <cell r="Q584" t="str">
            <v>取締役管理部長</v>
          </cell>
          <cell r="R584" t="str">
            <v>茂貫　孝子</v>
          </cell>
          <cell r="S584" t="str">
            <v>0225-86-6007</v>
          </cell>
          <cell r="T584" t="str">
            <v>monuki@satorick.co.jp</v>
          </cell>
          <cell r="U584">
            <v>9871103</v>
          </cell>
          <cell r="V584" t="str">
            <v>宮城県石巻市北村字俵庭五18</v>
          </cell>
          <cell r="W584" t="str">
            <v>代表取締役社長</v>
          </cell>
          <cell r="X584" t="str">
            <v>渡邉　篤</v>
          </cell>
          <cell r="Y584" t="str">
            <v>交付決定日以降</v>
          </cell>
          <cell r="Z584">
            <v>41274</v>
          </cell>
          <cell r="AA584" t="str">
            <v/>
          </cell>
          <cell r="AC584">
            <v>407383000</v>
          </cell>
          <cell r="AD584">
            <v>0.66666666666666663</v>
          </cell>
          <cell r="AE584">
            <v>271588666</v>
          </cell>
          <cell r="AF584" t="str">
            <v>交付決定日</v>
          </cell>
          <cell r="AG584">
            <v>41364</v>
          </cell>
          <cell r="AH584" t="str">
            <v/>
          </cell>
          <cell r="AI584">
            <v>466733000</v>
          </cell>
          <cell r="AJ584">
            <v>407383000</v>
          </cell>
          <cell r="AK584">
            <v>0.66666666666666663</v>
          </cell>
          <cell r="AL584">
            <v>271588645</v>
          </cell>
          <cell r="AM584">
            <v>41122</v>
          </cell>
          <cell r="AN584">
            <v>41134</v>
          </cell>
          <cell r="AO584">
            <v>41159</v>
          </cell>
          <cell r="AP584" t="str">
            <v>不要</v>
          </cell>
          <cell r="AQ584"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4" t="str">
            <v/>
          </cell>
          <cell r="AS584" t="str">
            <v/>
          </cell>
          <cell r="AT584">
            <v>41170</v>
          </cell>
          <cell r="AU584">
            <v>41155</v>
          </cell>
          <cell r="AV584">
            <v>41176</v>
          </cell>
          <cell r="AW584" t="str">
            <v/>
          </cell>
          <cell r="AX584" t="str">
            <v/>
          </cell>
          <cell r="AY584" t="str">
            <v>宮城県</v>
          </cell>
          <cell r="AZ584" t="str">
            <v>石巻市</v>
          </cell>
          <cell r="BA584" t="str">
            <v/>
          </cell>
          <cell r="BB584" t="str">
            <v>宮城県</v>
          </cell>
          <cell r="BC584" t="str">
            <v>大崎市</v>
          </cell>
          <cell r="BD584" t="str">
            <v>岩出山字東御名掛77</v>
          </cell>
          <cell r="BE584" t="str">
            <v/>
          </cell>
          <cell r="BF584" t="str">
            <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宮城県石巻市</v>
          </cell>
          <cell r="ET584" t="str">
            <v>宮城県大崎市岩出山字東御名掛77</v>
          </cell>
          <cell r="EU584" t="str">
            <v/>
          </cell>
          <cell r="EV584" t="str">
            <v/>
          </cell>
          <cell r="EW584" t="str">
            <v/>
          </cell>
          <cell r="EX584" t="str">
            <v/>
          </cell>
          <cell r="EY584" t="str">
            <v>宮城県石巻市
宮城県大崎市岩出山字東御名掛77</v>
          </cell>
          <cell r="EZ584" t="str">
            <v>なし</v>
          </cell>
        </row>
        <row r="585">
          <cell r="A585" t="str">
            <v>C30041</v>
          </cell>
          <cell r="B585" t="str">
            <v>C3004</v>
          </cell>
          <cell r="C585">
            <v>1</v>
          </cell>
          <cell r="D585" t="str">
            <v>C</v>
          </cell>
          <cell r="E585" t="str">
            <v>二次</v>
          </cell>
          <cell r="F585" t="str">
            <v>株式会社緒方製作所</v>
          </cell>
          <cell r="G585" t="str">
            <v>自動車内装品の製造設備の導入①ヒ-ターコントローラー</v>
          </cell>
          <cell r="I585" t="str">
            <v>排ガス装置及び車体・内装品又はその材料</v>
          </cell>
          <cell r="J585" t="str">
            <v>中小企業</v>
          </cell>
          <cell r="K585" t="str">
            <v>宮田</v>
          </cell>
          <cell r="L585" t="str">
            <v>中田</v>
          </cell>
          <cell r="M585" t="str">
            <v/>
          </cell>
          <cell r="N585" t="str">
            <v>東北</v>
          </cell>
          <cell r="O585" t="str">
            <v>株式会社緒方製作所</v>
          </cell>
          <cell r="P585" t="str">
            <v/>
          </cell>
          <cell r="Q585" t="str">
            <v>取締役管理部長</v>
          </cell>
          <cell r="R585" t="str">
            <v>小林　輝隆</v>
          </cell>
          <cell r="S585" t="str">
            <v>0229-39-0532</v>
          </cell>
          <cell r="T585" t="str">
            <v>terutaka.kobayashi@ogata-ss.jp</v>
          </cell>
          <cell r="U585">
            <v>9894415</v>
          </cell>
          <cell r="V585" t="str">
            <v>宮城県大崎市田尻字町尻15番地の1</v>
          </cell>
          <cell r="W585" t="str">
            <v>代表取締役</v>
          </cell>
          <cell r="X585" t="str">
            <v>高橋　一宏</v>
          </cell>
          <cell r="Y585" t="str">
            <v>交付決定日以降</v>
          </cell>
          <cell r="Z585">
            <v>41274</v>
          </cell>
          <cell r="AA585" t="str">
            <v/>
          </cell>
          <cell r="AC585">
            <v>407383000</v>
          </cell>
          <cell r="AD585">
            <v>0.66666666666666663</v>
          </cell>
          <cell r="AE585">
            <v>271588666</v>
          </cell>
          <cell r="AF585" t="str">
            <v>交付決定日</v>
          </cell>
          <cell r="AG585">
            <v>41364</v>
          </cell>
          <cell r="AH585" t="str">
            <v/>
          </cell>
          <cell r="AI585">
            <v>466733000</v>
          </cell>
          <cell r="AJ585">
            <v>407383000</v>
          </cell>
          <cell r="AK585">
            <v>0.66666666666666663</v>
          </cell>
          <cell r="AL585">
            <v>271588645</v>
          </cell>
          <cell r="AM585">
            <v>41122</v>
          </cell>
          <cell r="AN585">
            <v>41134</v>
          </cell>
          <cell r="AO585">
            <v>41159</v>
          </cell>
          <cell r="AP585" t="str">
            <v>不要</v>
          </cell>
          <cell r="AQ585"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5" t="str">
            <v/>
          </cell>
          <cell r="AS585" t="str">
            <v/>
          </cell>
          <cell r="AT585">
            <v>41170</v>
          </cell>
          <cell r="AU585">
            <v>41155</v>
          </cell>
          <cell r="AV585">
            <v>41176</v>
          </cell>
          <cell r="AW585" t="str">
            <v/>
          </cell>
          <cell r="AX585" t="str">
            <v/>
          </cell>
          <cell r="AY585" t="str">
            <v>宮城県</v>
          </cell>
          <cell r="AZ585" t="str">
            <v>石巻市</v>
          </cell>
          <cell r="BA585" t="str">
            <v/>
          </cell>
          <cell r="BB585" t="str">
            <v>宮城県</v>
          </cell>
          <cell r="BC585" t="str">
            <v>大崎市</v>
          </cell>
          <cell r="BD585" t="str">
            <v>岩出山字東御名掛77</v>
          </cell>
          <cell r="BE585" t="str">
            <v/>
          </cell>
          <cell r="BF585" t="str">
            <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宮城県石巻市</v>
          </cell>
          <cell r="ET585" t="str">
            <v>宮城県大崎市岩出山字東御名掛77</v>
          </cell>
          <cell r="EU585" t="str">
            <v/>
          </cell>
          <cell r="EV585" t="str">
            <v/>
          </cell>
          <cell r="EW585" t="str">
            <v/>
          </cell>
          <cell r="EX585" t="str">
            <v/>
          </cell>
          <cell r="EY585" t="str">
            <v>宮城県石巻市
宮城県大崎市岩出山字東御名掛77</v>
          </cell>
          <cell r="EZ585" t="str">
            <v>なし</v>
          </cell>
        </row>
        <row r="586">
          <cell r="A586" t="str">
            <v>C30042</v>
          </cell>
          <cell r="B586" t="str">
            <v>C3004</v>
          </cell>
          <cell r="C586">
            <v>2</v>
          </cell>
          <cell r="D586" t="str">
            <v>C</v>
          </cell>
          <cell r="E586" t="str">
            <v>二次</v>
          </cell>
          <cell r="F586" t="str">
            <v>東北レジスタ株式会社</v>
          </cell>
          <cell r="G586" t="str">
            <v>自動車内装品の製造設備の導入②レジスタ</v>
          </cell>
          <cell r="I586" t="str">
            <v>排ガス装置及び車体・内装品又はその材料</v>
          </cell>
          <cell r="J586" t="str">
            <v>中小企業</v>
          </cell>
          <cell r="K586" t="str">
            <v>宮田</v>
          </cell>
          <cell r="L586" t="str">
            <v>中田</v>
          </cell>
          <cell r="M586" t="str">
            <v/>
          </cell>
          <cell r="N586" t="str">
            <v>東北</v>
          </cell>
          <cell r="O586" t="str">
            <v>東北レジスタ株式会社</v>
          </cell>
          <cell r="P586" t="str">
            <v/>
          </cell>
          <cell r="Q586" t="str">
            <v>取締役　</v>
          </cell>
          <cell r="R586" t="str">
            <v>奥谷　伝</v>
          </cell>
          <cell r="S586" t="str">
            <v>0225-62-3474</v>
          </cell>
          <cell r="T586" t="str">
            <v>okuya.108@satorick.co.jp</v>
          </cell>
          <cell r="U586">
            <v>9860103</v>
          </cell>
          <cell r="V586" t="str">
            <v>宮城県石巻市中島字新石湊71番地</v>
          </cell>
          <cell r="W586" t="str">
            <v>取締役社長</v>
          </cell>
          <cell r="X586" t="str">
            <v>奥谷　伝</v>
          </cell>
          <cell r="Y586" t="str">
            <v>交付決定日以降</v>
          </cell>
          <cell r="Z586">
            <v>41274</v>
          </cell>
          <cell r="AA586" t="str">
            <v/>
          </cell>
          <cell r="AC586">
            <v>407383000</v>
          </cell>
          <cell r="AD586">
            <v>0.66666666666666663</v>
          </cell>
          <cell r="AE586">
            <v>271588666</v>
          </cell>
          <cell r="AF586" t="str">
            <v>交付決定日</v>
          </cell>
          <cell r="AG586">
            <v>41364</v>
          </cell>
          <cell r="AH586" t="str">
            <v/>
          </cell>
          <cell r="AI586">
            <v>466733000</v>
          </cell>
          <cell r="AJ586">
            <v>407383000</v>
          </cell>
          <cell r="AK586">
            <v>0.66666666666666663</v>
          </cell>
          <cell r="AL586">
            <v>271588645</v>
          </cell>
          <cell r="AM586">
            <v>41122</v>
          </cell>
          <cell r="AN586">
            <v>41134</v>
          </cell>
          <cell r="AO586">
            <v>41159</v>
          </cell>
          <cell r="AP586" t="str">
            <v>不要</v>
          </cell>
          <cell r="AQ586"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6" t="str">
            <v/>
          </cell>
          <cell r="AS586" t="str">
            <v/>
          </cell>
          <cell r="AT586">
            <v>41170</v>
          </cell>
          <cell r="AU586">
            <v>41155</v>
          </cell>
          <cell r="AV586">
            <v>41176</v>
          </cell>
          <cell r="AW586" t="str">
            <v/>
          </cell>
          <cell r="AX586" t="str">
            <v/>
          </cell>
          <cell r="AY586" t="str">
            <v>宮城県</v>
          </cell>
          <cell r="AZ586" t="str">
            <v>石巻市</v>
          </cell>
          <cell r="BA586" t="str">
            <v/>
          </cell>
          <cell r="BB586" t="str">
            <v>宮城県</v>
          </cell>
          <cell r="BC586" t="str">
            <v>大崎市</v>
          </cell>
          <cell r="BD586" t="str">
            <v>岩出山字東御名掛77</v>
          </cell>
          <cell r="BE586" t="str">
            <v/>
          </cell>
          <cell r="BF586" t="str">
            <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宮城県石巻市</v>
          </cell>
          <cell r="ET586" t="str">
            <v>宮城県大崎市岩出山字東御名掛77</v>
          </cell>
          <cell r="EU586" t="str">
            <v/>
          </cell>
          <cell r="EV586" t="str">
            <v/>
          </cell>
          <cell r="EW586" t="str">
            <v/>
          </cell>
          <cell r="EX586" t="str">
            <v/>
          </cell>
          <cell r="EY586" t="str">
            <v>宮城県石巻市
宮城県大崎市岩出山字東御名掛77</v>
          </cell>
          <cell r="EZ586" t="str">
            <v>なし</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I587" t="str">
            <v>金型又はその材料</v>
          </cell>
          <cell r="J587" t="str">
            <v>中小企業</v>
          </cell>
          <cell r="K587" t="str">
            <v>宮田</v>
          </cell>
          <cell r="L587" t="str">
            <v>中田</v>
          </cell>
          <cell r="M587" t="str">
            <v/>
          </cell>
          <cell r="N587" t="str">
            <v>東北</v>
          </cell>
          <cell r="O587" t="str">
            <v>有限会社渡辺鋳造所</v>
          </cell>
          <cell r="P587" t="str">
            <v/>
          </cell>
          <cell r="Q587" t="str">
            <v>専務取締役</v>
          </cell>
          <cell r="R587" t="str">
            <v>渡辺　隆介</v>
          </cell>
          <cell r="S587" t="str">
            <v>023-643-7010</v>
          </cell>
          <cell r="T587" t="str">
            <v>ryu_watanabe@apost.plala.or.jp</v>
          </cell>
          <cell r="U587">
            <v>9902351</v>
          </cell>
          <cell r="V587" t="str">
            <v>山形県山形市鋳物町21番地</v>
          </cell>
          <cell r="W587" t="str">
            <v>代表取締役</v>
          </cell>
          <cell r="X587" t="str">
            <v>渡辺　利隆</v>
          </cell>
          <cell r="Y587">
            <v>41122</v>
          </cell>
          <cell r="Z587">
            <v>41729</v>
          </cell>
          <cell r="AA587" t="str">
            <v/>
          </cell>
          <cell r="AC587">
            <v>115700000</v>
          </cell>
          <cell r="AD587">
            <v>0.66666666666666663</v>
          </cell>
          <cell r="AE587">
            <v>77133333</v>
          </cell>
          <cell r="AF587" t="str">
            <v/>
          </cell>
          <cell r="AG587" t="str">
            <v/>
          </cell>
          <cell r="AH587" t="str">
            <v/>
          </cell>
          <cell r="AI587" t="str">
            <v/>
          </cell>
          <cell r="AJ587" t="str">
            <v/>
          </cell>
          <cell r="AK587">
            <v>0.66666666666666663</v>
          </cell>
          <cell r="AL587" t="str">
            <v/>
          </cell>
          <cell r="AM587" t="str">
            <v/>
          </cell>
          <cell r="AN587">
            <v>41170</v>
          </cell>
          <cell r="AO587">
            <v>41179</v>
          </cell>
          <cell r="AP587" t="str">
            <v/>
          </cell>
          <cell r="AQ587" t="str">
            <v/>
          </cell>
          <cell r="AR587" t="str">
            <v>宮田</v>
          </cell>
          <cell r="AS587" t="str">
            <v/>
          </cell>
          <cell r="AT587" t="str">
            <v/>
          </cell>
          <cell r="AU587" t="str">
            <v/>
          </cell>
          <cell r="AV587" t="str">
            <v/>
          </cell>
          <cell r="AW587" t="str">
            <v/>
          </cell>
          <cell r="AX587" t="str">
            <v/>
          </cell>
          <cell r="AY587" t="str">
            <v>山形県</v>
          </cell>
          <cell r="AZ587" t="str">
            <v>山形市</v>
          </cell>
          <cell r="BA587" t="str">
            <v/>
          </cell>
          <cell r="BC587" t="str">
            <v/>
          </cell>
          <cell r="BE587" t="str">
            <v/>
          </cell>
          <cell r="BF587" t="str">
            <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山形県山形市</v>
          </cell>
          <cell r="ET587" t="str">
            <v/>
          </cell>
          <cell r="EU587" t="str">
            <v/>
          </cell>
          <cell r="EV587" t="str">
            <v/>
          </cell>
          <cell r="EW587" t="str">
            <v/>
          </cell>
          <cell r="EX587" t="str">
            <v/>
          </cell>
          <cell r="EY587" t="str">
            <v>山形県山形市</v>
          </cell>
          <cell r="EZ587" t="str">
            <v>なし</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I588" t="str">
            <v>金型又はその材料</v>
          </cell>
          <cell r="J588" t="str">
            <v>中小企業</v>
          </cell>
          <cell r="K588" t="str">
            <v>宮田</v>
          </cell>
          <cell r="L588" t="str">
            <v>中田</v>
          </cell>
          <cell r="M588" t="str">
            <v/>
          </cell>
          <cell r="N588" t="str">
            <v>東北</v>
          </cell>
          <cell r="O588" t="str">
            <v>株式会社ナガセ</v>
          </cell>
          <cell r="P588" t="str">
            <v/>
          </cell>
          <cell r="Q588" t="str">
            <v>常務取締役</v>
          </cell>
          <cell r="R588" t="str">
            <v>長瀬　真一</v>
          </cell>
          <cell r="S588" t="str">
            <v>023-645-5211</v>
          </cell>
          <cell r="T588" t="str">
            <v>info@c-nagase.co.jp</v>
          </cell>
          <cell r="U588">
            <v>9902345</v>
          </cell>
          <cell r="V588" t="str">
            <v>山形県山形市富神台10番地</v>
          </cell>
          <cell r="W588" t="str">
            <v>代表取締役</v>
          </cell>
          <cell r="X588" t="str">
            <v>長瀬　健一</v>
          </cell>
          <cell r="Y588">
            <v>41122</v>
          </cell>
          <cell r="Z588">
            <v>41729</v>
          </cell>
          <cell r="AA588" t="str">
            <v/>
          </cell>
          <cell r="AC588">
            <v>115700000</v>
          </cell>
          <cell r="AD588">
            <v>0.66666666666666663</v>
          </cell>
          <cell r="AE588">
            <v>77133333</v>
          </cell>
          <cell r="AF588" t="str">
            <v/>
          </cell>
          <cell r="AG588" t="str">
            <v/>
          </cell>
          <cell r="AH588" t="str">
            <v/>
          </cell>
          <cell r="AI588" t="str">
            <v/>
          </cell>
          <cell r="AJ588" t="str">
            <v/>
          </cell>
          <cell r="AK588">
            <v>0.66666666666666663</v>
          </cell>
          <cell r="AL588" t="str">
            <v/>
          </cell>
          <cell r="AM588" t="str">
            <v/>
          </cell>
          <cell r="AN588">
            <v>41170</v>
          </cell>
          <cell r="AO588">
            <v>41179</v>
          </cell>
          <cell r="AP588" t="str">
            <v/>
          </cell>
          <cell r="AQ588" t="str">
            <v/>
          </cell>
          <cell r="AR588" t="str">
            <v>宮田</v>
          </cell>
          <cell r="AS588" t="str">
            <v/>
          </cell>
          <cell r="AT588" t="str">
            <v/>
          </cell>
          <cell r="AU588" t="str">
            <v/>
          </cell>
          <cell r="AV588" t="str">
            <v/>
          </cell>
          <cell r="AW588" t="str">
            <v/>
          </cell>
          <cell r="AX588" t="str">
            <v/>
          </cell>
          <cell r="AY588" t="str">
            <v>山形県</v>
          </cell>
          <cell r="AZ588" t="str">
            <v>山形市</v>
          </cell>
          <cell r="BA588" t="str">
            <v/>
          </cell>
          <cell r="BC588" t="str">
            <v/>
          </cell>
          <cell r="BE588" t="str">
            <v/>
          </cell>
          <cell r="BF588" t="str">
            <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山形県山形市</v>
          </cell>
          <cell r="ET588" t="str">
            <v/>
          </cell>
          <cell r="EU588" t="str">
            <v/>
          </cell>
          <cell r="EV588" t="str">
            <v/>
          </cell>
          <cell r="EW588" t="str">
            <v/>
          </cell>
          <cell r="EX588" t="str">
            <v/>
          </cell>
          <cell r="EY588" t="str">
            <v>山形県山形市</v>
          </cell>
          <cell r="EZ588" t="str">
            <v>なし</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I589" t="str">
            <v>その他</v>
          </cell>
          <cell r="J589" t="str">
            <v>中小企業</v>
          </cell>
          <cell r="K589" t="str">
            <v>中田</v>
          </cell>
          <cell r="L589" t="str">
            <v>宮田</v>
          </cell>
          <cell r="M589" t="str">
            <v/>
          </cell>
          <cell r="N589" t="str">
            <v>九州</v>
          </cell>
          <cell r="O589" t="str">
            <v>オリンピア工業株式会社</v>
          </cell>
          <cell r="P589" t="str">
            <v/>
          </cell>
          <cell r="Q589" t="str">
            <v>常務取締役</v>
          </cell>
          <cell r="R589" t="str">
            <v>竹内　祥晃</v>
          </cell>
          <cell r="S589" t="str">
            <v>042-525-3421</v>
          </cell>
          <cell r="T589" t="str">
            <v>yoshi_takeuchi@olympia-burner.co.jp</v>
          </cell>
          <cell r="U589">
            <v>1900013</v>
          </cell>
          <cell r="V589" t="str">
            <v>東京都立川市富士見町7-33-28</v>
          </cell>
          <cell r="W589" t="str">
            <v>代表取締役社長</v>
          </cell>
          <cell r="X589" t="str">
            <v>宮原　英輔</v>
          </cell>
          <cell r="Y589">
            <v>41121</v>
          </cell>
          <cell r="Z589">
            <v>41486</v>
          </cell>
          <cell r="AA589" t="str">
            <v/>
          </cell>
          <cell r="AC589">
            <v>313090477</v>
          </cell>
          <cell r="AD589">
            <v>0.5</v>
          </cell>
          <cell r="AE589">
            <v>156545238</v>
          </cell>
          <cell r="AF589">
            <v>41152</v>
          </cell>
          <cell r="AG589">
            <v>41333</v>
          </cell>
          <cell r="AH589" t="str">
            <v/>
          </cell>
          <cell r="AI589">
            <v>411565740</v>
          </cell>
          <cell r="AJ589">
            <v>281565740</v>
          </cell>
          <cell r="AK589">
            <v>0.5</v>
          </cell>
          <cell r="AL589">
            <v>140782870</v>
          </cell>
          <cell r="AM589">
            <v>41129</v>
          </cell>
          <cell r="AN589">
            <v>41123</v>
          </cell>
          <cell r="AO589">
            <v>41134</v>
          </cell>
          <cell r="AP589" t="str">
            <v>要</v>
          </cell>
          <cell r="AQ589"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89" t="str">
            <v>中田</v>
          </cell>
          <cell r="AS589" t="str">
            <v/>
          </cell>
          <cell r="AT589">
            <v>41155</v>
          </cell>
          <cell r="AU589">
            <v>41151</v>
          </cell>
          <cell r="AV589">
            <v>41159</v>
          </cell>
          <cell r="AW589" t="str">
            <v/>
          </cell>
          <cell r="AX589" t="str">
            <v/>
          </cell>
          <cell r="AY589" t="str">
            <v>宮崎県</v>
          </cell>
          <cell r="AZ589" t="str">
            <v>西都市</v>
          </cell>
          <cell r="BA589" t="str">
            <v/>
          </cell>
          <cell r="BB589" t="str">
            <v>宮崎県</v>
          </cell>
          <cell r="BC589" t="str">
            <v>東諸県郡国富町</v>
          </cell>
          <cell r="BD589" t="str">
            <v/>
          </cell>
          <cell r="BE589" t="str">
            <v/>
          </cell>
          <cell r="BF589" t="str">
            <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t="str">
            <v/>
          </cell>
          <cell r="DV589" t="str">
            <v/>
          </cell>
          <cell r="DW589" t="str">
            <v/>
          </cell>
          <cell r="DX589" t="str">
            <v/>
          </cell>
          <cell r="DY589" t="str">
            <v/>
          </cell>
          <cell r="DZ589" t="str">
            <v/>
          </cell>
          <cell r="EA589" t="str">
            <v/>
          </cell>
          <cell r="EB589" t="str">
            <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宮崎県西都市</v>
          </cell>
          <cell r="ET589" t="str">
            <v>宮崎県東諸県郡国富町</v>
          </cell>
          <cell r="EU589" t="str">
            <v/>
          </cell>
          <cell r="EV589" t="str">
            <v/>
          </cell>
          <cell r="EW589" t="str">
            <v/>
          </cell>
          <cell r="EX589" t="str">
            <v/>
          </cell>
          <cell r="EY589" t="str">
            <v>宮崎県西都市
宮崎県東諸県郡国富町</v>
          </cell>
          <cell r="EZ589" t="str">
            <v>なし</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I590" t="str">
            <v>その他</v>
          </cell>
          <cell r="J590" t="str">
            <v>中小企業</v>
          </cell>
          <cell r="K590" t="str">
            <v>中田</v>
          </cell>
          <cell r="L590" t="str">
            <v>宮田</v>
          </cell>
          <cell r="M590" t="str">
            <v/>
          </cell>
          <cell r="N590" t="str">
            <v>九州</v>
          </cell>
          <cell r="O590" t="str">
            <v>九州オリンピア工業株式会社</v>
          </cell>
          <cell r="P590" t="str">
            <v/>
          </cell>
          <cell r="Q590" t="str">
            <v>総務課長</v>
          </cell>
          <cell r="R590" t="str">
            <v>竹内　一晃</v>
          </cell>
          <cell r="S590" t="str">
            <v>0985-75-8281</v>
          </cell>
          <cell r="T590" t="str">
            <v>kazuaki_takeuchi@olympia-burner.co.jp</v>
          </cell>
          <cell r="U590">
            <v>8801106</v>
          </cell>
          <cell r="V590" t="str">
            <v>宮崎県東諸県郡国富町森永2964-5</v>
          </cell>
          <cell r="W590" t="str">
            <v>代表取締役社長</v>
          </cell>
          <cell r="X590" t="str">
            <v>宮原　英輔</v>
          </cell>
          <cell r="Y590">
            <v>41121</v>
          </cell>
          <cell r="Z590">
            <v>41486</v>
          </cell>
          <cell r="AA590" t="str">
            <v/>
          </cell>
          <cell r="AC590">
            <v>313090477</v>
          </cell>
          <cell r="AD590">
            <v>0.5</v>
          </cell>
          <cell r="AE590">
            <v>156545238</v>
          </cell>
          <cell r="AF590">
            <v>41152</v>
          </cell>
          <cell r="AG590">
            <v>41333</v>
          </cell>
          <cell r="AH590" t="str">
            <v/>
          </cell>
          <cell r="AI590">
            <v>411565740</v>
          </cell>
          <cell r="AJ590">
            <v>281565740</v>
          </cell>
          <cell r="AK590">
            <v>0.5</v>
          </cell>
          <cell r="AL590">
            <v>140782870</v>
          </cell>
          <cell r="AM590">
            <v>41129</v>
          </cell>
          <cell r="AN590">
            <v>41123</v>
          </cell>
          <cell r="AO590">
            <v>41134</v>
          </cell>
          <cell r="AP590" t="str">
            <v>要</v>
          </cell>
          <cell r="AQ590"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0" t="str">
            <v>中田</v>
          </cell>
          <cell r="AS590" t="str">
            <v/>
          </cell>
          <cell r="AT590">
            <v>41155</v>
          </cell>
          <cell r="AU590">
            <v>41151</v>
          </cell>
          <cell r="AV590">
            <v>41159</v>
          </cell>
          <cell r="AW590" t="str">
            <v/>
          </cell>
          <cell r="AX590" t="str">
            <v/>
          </cell>
          <cell r="AY590" t="str">
            <v>宮崎県</v>
          </cell>
          <cell r="AZ590" t="str">
            <v>西都市</v>
          </cell>
          <cell r="BA590" t="str">
            <v/>
          </cell>
          <cell r="BB590" t="str">
            <v>宮崎県</v>
          </cell>
          <cell r="BC590" t="str">
            <v>東諸県郡国富町</v>
          </cell>
          <cell r="BD590" t="str">
            <v/>
          </cell>
          <cell r="BE590" t="str">
            <v/>
          </cell>
          <cell r="BF590" t="str">
            <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宮崎県西都市</v>
          </cell>
          <cell r="ET590" t="str">
            <v>宮崎県東諸県郡国富町</v>
          </cell>
          <cell r="EU590" t="str">
            <v/>
          </cell>
          <cell r="EV590" t="str">
            <v/>
          </cell>
          <cell r="EW590" t="str">
            <v/>
          </cell>
          <cell r="EX590" t="str">
            <v/>
          </cell>
          <cell r="EY590" t="str">
            <v>宮崎県西都市
宮崎県東諸県郡国富町</v>
          </cell>
          <cell r="EZ590" t="str">
            <v>なし</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I591" t="str">
            <v>その他</v>
          </cell>
          <cell r="J591" t="str">
            <v>中小企業</v>
          </cell>
          <cell r="K591" t="str">
            <v>中田</v>
          </cell>
          <cell r="L591" t="str">
            <v>宮田</v>
          </cell>
          <cell r="M591" t="str">
            <v/>
          </cell>
          <cell r="N591" t="str">
            <v>九州</v>
          </cell>
          <cell r="O591" t="str">
            <v>三菱電機クレジット株式会社</v>
          </cell>
          <cell r="P591" t="str">
            <v>九州支店　第一営業課</v>
          </cell>
          <cell r="Q591" t="str">
            <v/>
          </cell>
          <cell r="R591" t="str">
            <v>坂本　知昭</v>
          </cell>
          <cell r="S591" t="str">
            <v>092-721-2325</v>
          </cell>
          <cell r="T591" t="str">
            <v>sakamotot@credit.co.jp</v>
          </cell>
          <cell r="U591">
            <v>8100001</v>
          </cell>
          <cell r="V591" t="str">
            <v>福岡市中央区天神2-12-1（天神ビル4Ｆ）</v>
          </cell>
          <cell r="W591" t="str">
            <v>代表取締役社長</v>
          </cell>
          <cell r="X591" t="str">
            <v>井口　弘義</v>
          </cell>
          <cell r="Y591">
            <v>41121</v>
          </cell>
          <cell r="Z591">
            <v>41486</v>
          </cell>
          <cell r="AA591" t="str">
            <v/>
          </cell>
          <cell r="AC591">
            <v>313090477</v>
          </cell>
          <cell r="AD591">
            <v>0.5</v>
          </cell>
          <cell r="AE591">
            <v>156545238</v>
          </cell>
          <cell r="AF591">
            <v>41152</v>
          </cell>
          <cell r="AG591">
            <v>41333</v>
          </cell>
          <cell r="AH591" t="str">
            <v/>
          </cell>
          <cell r="AI591">
            <v>411565740</v>
          </cell>
          <cell r="AJ591">
            <v>281565740</v>
          </cell>
          <cell r="AK591">
            <v>0.5</v>
          </cell>
          <cell r="AL591">
            <v>140782870</v>
          </cell>
          <cell r="AM591">
            <v>41129</v>
          </cell>
          <cell r="AN591">
            <v>41123</v>
          </cell>
          <cell r="AO591">
            <v>41134</v>
          </cell>
          <cell r="AP591" t="str">
            <v>要</v>
          </cell>
          <cell r="AQ59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1" t="str">
            <v>中田</v>
          </cell>
          <cell r="AS591" t="str">
            <v/>
          </cell>
          <cell r="AT591">
            <v>41155</v>
          </cell>
          <cell r="AU591">
            <v>41151</v>
          </cell>
          <cell r="AV591">
            <v>41159</v>
          </cell>
          <cell r="AW591" t="str">
            <v/>
          </cell>
          <cell r="AX591" t="str">
            <v/>
          </cell>
          <cell r="AY591" t="str">
            <v>宮崎県</v>
          </cell>
          <cell r="AZ591" t="str">
            <v>西都市</v>
          </cell>
          <cell r="BA591" t="str">
            <v/>
          </cell>
          <cell r="BB591" t="str">
            <v>宮崎県</v>
          </cell>
          <cell r="BC591" t="str">
            <v>東諸県郡国富町</v>
          </cell>
          <cell r="BD591" t="str">
            <v/>
          </cell>
          <cell r="BE591" t="str">
            <v/>
          </cell>
          <cell r="BF591" t="str">
            <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宮崎県西都市</v>
          </cell>
          <cell r="ET591" t="str">
            <v>宮崎県東諸県郡国富町</v>
          </cell>
          <cell r="EU591" t="str">
            <v/>
          </cell>
          <cell r="EV591" t="str">
            <v/>
          </cell>
          <cell r="EW591" t="str">
            <v/>
          </cell>
          <cell r="EX591" t="str">
            <v/>
          </cell>
          <cell r="EY591" t="str">
            <v>宮崎県西都市
宮崎県東諸県郡国富町</v>
          </cell>
          <cell r="EZ591" t="str">
            <v>なし</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I592" t="str">
            <v>その他</v>
          </cell>
          <cell r="J592" t="str">
            <v>中小企業</v>
          </cell>
          <cell r="K592" t="str">
            <v>中田</v>
          </cell>
          <cell r="L592" t="str">
            <v>宮田</v>
          </cell>
          <cell r="M592" t="str">
            <v/>
          </cell>
          <cell r="N592" t="str">
            <v/>
          </cell>
          <cell r="O592" t="str">
            <v>共栄エンジニアリング株式会社</v>
          </cell>
          <cell r="P592" t="str">
            <v/>
          </cell>
          <cell r="Q592" t="str">
            <v>取締役</v>
          </cell>
          <cell r="R592" t="str">
            <v>小出　英則</v>
          </cell>
          <cell r="S592" t="str">
            <v>0250-61-2400</v>
          </cell>
          <cell r="T592" t="str">
            <v>h-koide@kyoeieng.co.jp</v>
          </cell>
          <cell r="U592">
            <v>9591961</v>
          </cell>
          <cell r="V592" t="str">
            <v>新潟県阿賀野市山倉1912-2</v>
          </cell>
          <cell r="W592" t="str">
            <v>代表取締役</v>
          </cell>
          <cell r="X592" t="str">
            <v>安倍　佳照</v>
          </cell>
          <cell r="Y592">
            <v>41214</v>
          </cell>
          <cell r="Z592">
            <v>41729</v>
          </cell>
          <cell r="AA592" t="str">
            <v/>
          </cell>
          <cell r="AC592">
            <v>567200000</v>
          </cell>
          <cell r="AD592">
            <v>0.66666666666666663</v>
          </cell>
          <cell r="AE592">
            <v>378133333</v>
          </cell>
          <cell r="AF592" t="str">
            <v/>
          </cell>
          <cell r="AG592" t="str">
            <v/>
          </cell>
          <cell r="AH592" t="str">
            <v/>
          </cell>
          <cell r="AI592" t="str">
            <v/>
          </cell>
          <cell r="AJ592" t="str">
            <v/>
          </cell>
          <cell r="AK592">
            <v>0.66666666666666663</v>
          </cell>
          <cell r="AL592" t="str">
            <v/>
          </cell>
          <cell r="AM592" t="str">
            <v/>
          </cell>
          <cell r="AN592">
            <v>41158</v>
          </cell>
          <cell r="AO592">
            <v>41176</v>
          </cell>
          <cell r="AP592" t="str">
            <v/>
          </cell>
          <cell r="AQ592" t="str">
            <v>9/26土地減額について、中企庁照会</v>
          </cell>
          <cell r="AR592" t="str">
            <v>中田</v>
          </cell>
          <cell r="AS592" t="str">
            <v/>
          </cell>
          <cell r="AT592" t="str">
            <v/>
          </cell>
          <cell r="AU592" t="str">
            <v/>
          </cell>
          <cell r="AV592" t="str">
            <v/>
          </cell>
          <cell r="AW592" t="str">
            <v/>
          </cell>
          <cell r="AX592" t="str">
            <v/>
          </cell>
          <cell r="AY592" t="str">
            <v>福島県</v>
          </cell>
          <cell r="AZ592" t="str">
            <v>南相馬市</v>
          </cell>
          <cell r="BA592" t="str">
            <v>鹿島区小池字善徳242-1</v>
          </cell>
          <cell r="BB592" t="str">
            <v>沖縄県</v>
          </cell>
          <cell r="BC592" t="str">
            <v>うるま市</v>
          </cell>
          <cell r="BD592" t="str">
            <v>州崎（沖縄特別自由貿易地域内）</v>
          </cell>
          <cell r="BE592" t="str">
            <v/>
          </cell>
          <cell r="BF592" t="str">
            <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t="str">
            <v/>
          </cell>
          <cell r="DW592" t="str">
            <v/>
          </cell>
          <cell r="DX592" t="str">
            <v/>
          </cell>
          <cell r="DY592" t="str">
            <v/>
          </cell>
          <cell r="DZ592" t="str">
            <v/>
          </cell>
          <cell r="EA592" t="str">
            <v/>
          </cell>
          <cell r="EB592" t="str">
            <v/>
          </cell>
          <cell r="EC592" t="str">
            <v/>
          </cell>
          <cell r="ED592" t="str">
            <v/>
          </cell>
          <cell r="EE592" t="str">
            <v/>
          </cell>
          <cell r="EF592" t="str">
            <v/>
          </cell>
          <cell r="EG592" t="str">
            <v/>
          </cell>
          <cell r="EH592" t="str">
            <v/>
          </cell>
          <cell r="EI592" t="str">
            <v/>
          </cell>
          <cell r="EJ592" t="str">
            <v/>
          </cell>
          <cell r="EK592" t="str">
            <v/>
          </cell>
          <cell r="EL592" t="str">
            <v/>
          </cell>
          <cell r="EM592" t="str">
            <v/>
          </cell>
          <cell r="EN592" t="str">
            <v/>
          </cell>
          <cell r="EO592" t="str">
            <v/>
          </cell>
          <cell r="EP592" t="str">
            <v/>
          </cell>
          <cell r="EQ592" t="str">
            <v/>
          </cell>
          <cell r="ER592" t="str">
            <v/>
          </cell>
          <cell r="ES592" t="str">
            <v>福島県南相馬市鹿島区小池字善徳242-1</v>
          </cell>
          <cell r="ET592" t="str">
            <v>沖縄県うるま市州崎（沖縄特別自由貿易地域内）</v>
          </cell>
          <cell r="EU592" t="str">
            <v/>
          </cell>
          <cell r="EV592" t="str">
            <v/>
          </cell>
          <cell r="EW592" t="str">
            <v/>
          </cell>
          <cell r="EX592" t="str">
            <v/>
          </cell>
          <cell r="EY592" t="str">
            <v>福島県南相馬市鹿島区小池字善徳242-1
沖縄県うるま市州崎（沖縄特別自由貿易地域内）</v>
          </cell>
          <cell r="EZ592" t="str">
            <v>なし</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I593" t="str">
            <v>その他</v>
          </cell>
          <cell r="J593" t="str">
            <v>中小企業</v>
          </cell>
          <cell r="K593" t="str">
            <v>中田</v>
          </cell>
          <cell r="L593" t="str">
            <v>宮田</v>
          </cell>
          <cell r="M593" t="str">
            <v/>
          </cell>
          <cell r="N593" t="str">
            <v/>
          </cell>
          <cell r="O593" t="str">
            <v>株式会社沖縄ウェルネス</v>
          </cell>
          <cell r="P593" t="str">
            <v/>
          </cell>
          <cell r="Q593" t="str">
            <v>監査役</v>
          </cell>
          <cell r="R593" t="str">
            <v>上林山　章</v>
          </cell>
          <cell r="S593" t="str">
            <v>098-937-8944</v>
          </cell>
          <cell r="T593" t="str">
            <v>akanbeshiyama@okinawawellness.net</v>
          </cell>
          <cell r="U593">
            <v>9000036</v>
          </cell>
          <cell r="V593" t="str">
            <v>沖縄県那覇市西二丁目16番3号2-6号</v>
          </cell>
          <cell r="W593" t="str">
            <v>代表取締役</v>
          </cell>
          <cell r="X593" t="str">
            <v>熊本　洋一</v>
          </cell>
          <cell r="Y593">
            <v>41214</v>
          </cell>
          <cell r="Z593">
            <v>41729</v>
          </cell>
          <cell r="AA593" t="str">
            <v/>
          </cell>
          <cell r="AC593">
            <v>567200000</v>
          </cell>
          <cell r="AD593">
            <v>0.66666666666666663</v>
          </cell>
          <cell r="AE593">
            <v>378133333</v>
          </cell>
          <cell r="AF593" t="str">
            <v/>
          </cell>
          <cell r="AG593" t="str">
            <v/>
          </cell>
          <cell r="AH593" t="str">
            <v/>
          </cell>
          <cell r="AI593" t="str">
            <v/>
          </cell>
          <cell r="AJ593" t="str">
            <v/>
          </cell>
          <cell r="AK593">
            <v>0.66666666666666663</v>
          </cell>
          <cell r="AL593" t="str">
            <v/>
          </cell>
          <cell r="AM593" t="str">
            <v/>
          </cell>
          <cell r="AN593">
            <v>41158</v>
          </cell>
          <cell r="AO593">
            <v>41176</v>
          </cell>
          <cell r="AP593" t="str">
            <v/>
          </cell>
          <cell r="AQ593" t="str">
            <v>9/26土地減額について、中企庁照会</v>
          </cell>
          <cell r="AR593" t="str">
            <v>中田</v>
          </cell>
          <cell r="AS593" t="str">
            <v/>
          </cell>
          <cell r="AT593" t="str">
            <v/>
          </cell>
          <cell r="AU593" t="str">
            <v/>
          </cell>
          <cell r="AV593" t="str">
            <v/>
          </cell>
          <cell r="AW593" t="str">
            <v/>
          </cell>
          <cell r="AX593" t="str">
            <v/>
          </cell>
          <cell r="AY593" t="str">
            <v>福島県</v>
          </cell>
          <cell r="AZ593" t="str">
            <v>南相馬市</v>
          </cell>
          <cell r="BA593" t="str">
            <v>鹿島区小池字善徳242-1</v>
          </cell>
          <cell r="BB593" t="str">
            <v>沖縄県</v>
          </cell>
          <cell r="BC593" t="str">
            <v>うるま市</v>
          </cell>
          <cell r="BD593" t="str">
            <v>州崎（沖縄特別自由貿易地域内）</v>
          </cell>
          <cell r="BE593" t="str">
            <v/>
          </cell>
          <cell r="BF593" t="str">
            <v/>
          </cell>
          <cell r="BQ593" t="str">
            <v/>
          </cell>
          <cell r="BR593" t="str">
            <v/>
          </cell>
          <cell r="BS593" t="str">
            <v/>
          </cell>
          <cell r="BT593" t="str">
            <v/>
          </cell>
          <cell r="BU593" t="str">
            <v/>
          </cell>
          <cell r="BV593" t="str">
            <v/>
          </cell>
          <cell r="BW593" t="str">
            <v/>
          </cell>
          <cell r="BX593" t="str">
            <v/>
          </cell>
          <cell r="BY593" t="str">
            <v/>
          </cell>
          <cell r="BZ593" t="str">
            <v/>
          </cell>
          <cell r="CA593" t="str">
            <v/>
          </cell>
          <cell r="CB593" t="str">
            <v/>
          </cell>
          <cell r="CC593" t="str">
            <v/>
          </cell>
          <cell r="CD593" t="str">
            <v/>
          </cell>
          <cell r="CE593" t="str">
            <v/>
          </cell>
          <cell r="CF593" t="str">
            <v/>
          </cell>
          <cell r="CG593" t="str">
            <v/>
          </cell>
          <cell r="CH593" t="str">
            <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福島県南相馬市鹿島区小池字善徳242-1</v>
          </cell>
          <cell r="ET593" t="str">
            <v>沖縄県うるま市州崎（沖縄特別自由貿易地域内）</v>
          </cell>
          <cell r="EU593" t="str">
            <v/>
          </cell>
          <cell r="EV593" t="str">
            <v/>
          </cell>
          <cell r="EW593" t="str">
            <v/>
          </cell>
          <cell r="EX593" t="str">
            <v/>
          </cell>
          <cell r="EY593" t="str">
            <v>福島県南相馬市鹿島区小池字善徳242-1
沖縄県うるま市州崎（沖縄特別自由貿易地域内）</v>
          </cell>
          <cell r="EZ593" t="str">
            <v>なし</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I594" t="str">
            <v>その他</v>
          </cell>
          <cell r="J594" t="str">
            <v>中小企業</v>
          </cell>
          <cell r="K594" t="str">
            <v>中田</v>
          </cell>
          <cell r="L594" t="str">
            <v>宮田</v>
          </cell>
          <cell r="M594" t="str">
            <v/>
          </cell>
          <cell r="N594" t="str">
            <v/>
          </cell>
          <cell r="O594" t="str">
            <v>株式会社ダイイチ</v>
          </cell>
          <cell r="P594" t="str">
            <v/>
          </cell>
          <cell r="Q594" t="str">
            <v>代表取締役</v>
          </cell>
          <cell r="R594" t="str">
            <v>下河邉　行高</v>
          </cell>
          <cell r="S594" t="str">
            <v>0244-26-8538</v>
          </cell>
          <cell r="T594" t="str">
            <v>yukitaka.shimokobe@daiichi-rmpc.com</v>
          </cell>
          <cell r="U594">
            <v>9792453</v>
          </cell>
          <cell r="V594" t="str">
            <v>福島県南相馬市鹿島区小池字善徳241-1</v>
          </cell>
          <cell r="W594" t="str">
            <v>代表取締役</v>
          </cell>
          <cell r="X594" t="str">
            <v>下河邉　行高</v>
          </cell>
          <cell r="Y594">
            <v>41214</v>
          </cell>
          <cell r="Z594">
            <v>41729</v>
          </cell>
          <cell r="AA594" t="str">
            <v/>
          </cell>
          <cell r="AC594">
            <v>567200000</v>
          </cell>
          <cell r="AD594">
            <v>0.66666666666666663</v>
          </cell>
          <cell r="AE594">
            <v>378133333</v>
          </cell>
          <cell r="AF594" t="str">
            <v/>
          </cell>
          <cell r="AG594" t="str">
            <v/>
          </cell>
          <cell r="AH594" t="str">
            <v/>
          </cell>
          <cell r="AI594" t="str">
            <v/>
          </cell>
          <cell r="AJ594" t="str">
            <v/>
          </cell>
          <cell r="AK594">
            <v>0.66666666666666663</v>
          </cell>
          <cell r="AL594" t="str">
            <v/>
          </cell>
          <cell r="AM594" t="str">
            <v/>
          </cell>
          <cell r="AN594">
            <v>41158</v>
          </cell>
          <cell r="AO594">
            <v>41176</v>
          </cell>
          <cell r="AP594" t="str">
            <v/>
          </cell>
          <cell r="AQ594" t="str">
            <v>9/26土地減額について、中企庁照会</v>
          </cell>
          <cell r="AR594" t="str">
            <v>中田</v>
          </cell>
          <cell r="AS594" t="str">
            <v/>
          </cell>
          <cell r="AT594" t="str">
            <v/>
          </cell>
          <cell r="AU594" t="str">
            <v/>
          </cell>
          <cell r="AV594" t="str">
            <v/>
          </cell>
          <cell r="AW594" t="str">
            <v/>
          </cell>
          <cell r="AX594" t="str">
            <v/>
          </cell>
          <cell r="AY594" t="str">
            <v>福島県</v>
          </cell>
          <cell r="AZ594" t="str">
            <v>南相馬市</v>
          </cell>
          <cell r="BA594" t="str">
            <v>鹿島区小池字善徳242-1</v>
          </cell>
          <cell r="BB594" t="str">
            <v>沖縄県</v>
          </cell>
          <cell r="BC594" t="str">
            <v>うるま市</v>
          </cell>
          <cell r="BD594" t="str">
            <v>州崎（沖縄特別自由貿易地域内）</v>
          </cell>
          <cell r="BE594" t="str">
            <v/>
          </cell>
          <cell r="BF594" t="str">
            <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t="str">
            <v/>
          </cell>
          <cell r="DW594" t="str">
            <v/>
          </cell>
          <cell r="DX594" t="str">
            <v/>
          </cell>
          <cell r="DY594" t="str">
            <v/>
          </cell>
          <cell r="DZ594" t="str">
            <v/>
          </cell>
          <cell r="EA594" t="str">
            <v/>
          </cell>
          <cell r="EB594" t="str">
            <v/>
          </cell>
          <cell r="EC594" t="str">
            <v/>
          </cell>
          <cell r="ED594" t="str">
            <v/>
          </cell>
          <cell r="EE594" t="str">
            <v/>
          </cell>
          <cell r="EF594" t="str">
            <v/>
          </cell>
          <cell r="EG594" t="str">
            <v/>
          </cell>
          <cell r="EH594" t="str">
            <v/>
          </cell>
          <cell r="EI594" t="str">
            <v/>
          </cell>
          <cell r="EJ594" t="str">
            <v/>
          </cell>
          <cell r="EK594" t="str">
            <v/>
          </cell>
          <cell r="EL594" t="str">
            <v/>
          </cell>
          <cell r="EM594" t="str">
            <v/>
          </cell>
          <cell r="EN594" t="str">
            <v/>
          </cell>
          <cell r="EO594" t="str">
            <v/>
          </cell>
          <cell r="EP594" t="str">
            <v/>
          </cell>
          <cell r="EQ594" t="str">
            <v/>
          </cell>
          <cell r="ER594" t="str">
            <v/>
          </cell>
          <cell r="ES594" t="str">
            <v>福島県南相馬市鹿島区小池字善徳242-1</v>
          </cell>
          <cell r="ET594" t="str">
            <v>沖縄県うるま市州崎（沖縄特別自由貿易地域内）</v>
          </cell>
          <cell r="EU594" t="str">
            <v/>
          </cell>
          <cell r="EV594" t="str">
            <v/>
          </cell>
          <cell r="EW594" t="str">
            <v/>
          </cell>
          <cell r="EX594" t="str">
            <v/>
          </cell>
          <cell r="EY594" t="str">
            <v>福島県南相馬市鹿島区小池字善徳242-1
沖縄県うるま市州崎（沖縄特別自由貿易地域内）</v>
          </cell>
          <cell r="EZ594" t="str">
            <v>なし</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I595" t="str">
            <v>ファッション</v>
          </cell>
          <cell r="J595" t="str">
            <v>中小企業</v>
          </cell>
          <cell r="K595" t="str">
            <v>中田</v>
          </cell>
          <cell r="L595" t="str">
            <v>宮田</v>
          </cell>
          <cell r="M595" t="str">
            <v/>
          </cell>
          <cell r="N595" t="str">
            <v/>
          </cell>
          <cell r="O595" t="str">
            <v>株式会社ベティスミス</v>
          </cell>
          <cell r="P595" t="str">
            <v>開発部</v>
          </cell>
          <cell r="Q595" t="str">
            <v/>
          </cell>
          <cell r="R595" t="str">
            <v>柏　　卓美</v>
          </cell>
          <cell r="S595" t="str">
            <v>086-473-4460</v>
          </cell>
          <cell r="T595" t="str">
            <v>betty@betty.co.jp</v>
          </cell>
          <cell r="U595">
            <v>7110906</v>
          </cell>
          <cell r="V595" t="str">
            <v>岡山県倉敷市児島下の町5-2-70</v>
          </cell>
          <cell r="W595" t="str">
            <v>代表取締役社長</v>
          </cell>
          <cell r="X595" t="str">
            <v>大島　康弘</v>
          </cell>
          <cell r="Y595">
            <v>41153</v>
          </cell>
          <cell r="Z595">
            <v>41729</v>
          </cell>
          <cell r="AA595" t="str">
            <v/>
          </cell>
          <cell r="AC595">
            <v>60370000</v>
          </cell>
          <cell r="AD595">
            <v>0.66666666666666663</v>
          </cell>
          <cell r="AE595">
            <v>40246666</v>
          </cell>
          <cell r="AF595" t="str">
            <v/>
          </cell>
          <cell r="AG595" t="str">
            <v/>
          </cell>
          <cell r="AH595" t="str">
            <v/>
          </cell>
          <cell r="AI595" t="str">
            <v/>
          </cell>
          <cell r="AJ595" t="str">
            <v/>
          </cell>
          <cell r="AK595">
            <v>0.66666666666666663</v>
          </cell>
          <cell r="AL595" t="str">
            <v/>
          </cell>
          <cell r="AM595" t="str">
            <v/>
          </cell>
          <cell r="AN595">
            <v>41170</v>
          </cell>
          <cell r="AO595">
            <v>41170</v>
          </cell>
          <cell r="AP595" t="str">
            <v/>
          </cell>
          <cell r="AQ595" t="str">
            <v/>
          </cell>
          <cell r="AR595" t="str">
            <v/>
          </cell>
          <cell r="AS595" t="str">
            <v/>
          </cell>
          <cell r="AT595" t="str">
            <v/>
          </cell>
          <cell r="AU595" t="str">
            <v/>
          </cell>
          <cell r="AV595" t="str">
            <v/>
          </cell>
          <cell r="AW595" t="str">
            <v/>
          </cell>
          <cell r="AX595" t="str">
            <v/>
          </cell>
          <cell r="AY595" t="str">
            <v>岡山県</v>
          </cell>
          <cell r="AZ595" t="str">
            <v>倉敷市</v>
          </cell>
          <cell r="BA595" t="str">
            <v>児島下の町5丁目2番70号</v>
          </cell>
          <cell r="BB595" t="str">
            <v>岡山県</v>
          </cell>
          <cell r="BC595" t="str">
            <v>岡山市</v>
          </cell>
          <cell r="BD595" t="str">
            <v>南区浜野4-22-24</v>
          </cell>
          <cell r="BE595" t="str">
            <v>徳島県</v>
          </cell>
          <cell r="BF595" t="str">
            <v>三好市</v>
          </cell>
          <cell r="BG595" t="str">
            <v>池田町字マチ2150-1</v>
          </cell>
          <cell r="BH595" t="str">
            <v>徳島県</v>
          </cell>
          <cell r="BI595" t="str">
            <v>三好郡東みよし町</v>
          </cell>
          <cell r="BJ595" t="str">
            <v>西庄字出口25番地</v>
          </cell>
          <cell r="BQ595" t="str">
            <v/>
          </cell>
          <cell r="BR595" t="str">
            <v/>
          </cell>
          <cell r="BS595" t="str">
            <v/>
          </cell>
          <cell r="BT595" t="str">
            <v/>
          </cell>
          <cell r="BU595" t="str">
            <v/>
          </cell>
          <cell r="BV595" t="str">
            <v/>
          </cell>
          <cell r="BW595" t="str">
            <v/>
          </cell>
          <cell r="BX595" t="str">
            <v/>
          </cell>
          <cell r="BY595" t="str">
            <v/>
          </cell>
          <cell r="BZ595" t="str">
            <v/>
          </cell>
          <cell r="CA595" t="str">
            <v/>
          </cell>
          <cell r="CB595" t="str">
            <v/>
          </cell>
          <cell r="CC595" t="str">
            <v/>
          </cell>
          <cell r="CD595" t="str">
            <v/>
          </cell>
          <cell r="CE595" t="str">
            <v/>
          </cell>
          <cell r="CF595" t="str">
            <v/>
          </cell>
          <cell r="CG595" t="str">
            <v/>
          </cell>
          <cell r="CH595" t="str">
            <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t="str">
            <v/>
          </cell>
          <cell r="DW595" t="str">
            <v/>
          </cell>
          <cell r="DX595" t="str">
            <v/>
          </cell>
          <cell r="DY595" t="str">
            <v/>
          </cell>
          <cell r="DZ595" t="str">
            <v/>
          </cell>
          <cell r="EA595" t="str">
            <v/>
          </cell>
          <cell r="EB595" t="str">
            <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岡山県倉敷市児島下の町5丁目2番70号</v>
          </cell>
          <cell r="ET595" t="str">
            <v>岡山県岡山市南区浜野4-22-24</v>
          </cell>
          <cell r="EU595" t="str">
            <v>徳島県三好市池田町字マチ2150-1</v>
          </cell>
          <cell r="EV595" t="str">
            <v>徳島県三好郡東みよし町西庄字出口25番地</v>
          </cell>
          <cell r="EW595" t="str">
            <v/>
          </cell>
          <cell r="EX595" t="str">
            <v/>
          </cell>
          <cell r="EY595" t="str">
            <v>岡山県倉敷市児島下の町5丁目2番70号
岡山県岡山市南区浜野4-22-24
徳島県三好市池田町字マチ2150-1
徳島県三好郡東みよし町西庄字出口25番地</v>
          </cell>
          <cell r="EZ595" t="str">
            <v>なし</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I596" t="str">
            <v>ファッション</v>
          </cell>
          <cell r="J596" t="str">
            <v>中小企業</v>
          </cell>
          <cell r="K596" t="str">
            <v>中田</v>
          </cell>
          <cell r="L596" t="str">
            <v>宮田</v>
          </cell>
          <cell r="M596" t="str">
            <v/>
          </cell>
          <cell r="N596" t="str">
            <v/>
          </cell>
          <cell r="O596" t="str">
            <v>徳島大島被服株式会社</v>
          </cell>
          <cell r="P596" t="str">
            <v/>
          </cell>
          <cell r="Q596" t="str">
            <v/>
          </cell>
          <cell r="R596" t="str">
            <v/>
          </cell>
          <cell r="S596" t="str">
            <v/>
          </cell>
          <cell r="T596" t="str">
            <v/>
          </cell>
          <cell r="U596">
            <v>7110906</v>
          </cell>
          <cell r="V596" t="str">
            <v>岡山県倉敷市児島下の町5-2-70</v>
          </cell>
          <cell r="W596" t="str">
            <v>代表取締役</v>
          </cell>
          <cell r="X596" t="str">
            <v>大島　邦雄</v>
          </cell>
          <cell r="Y596">
            <v>41153</v>
          </cell>
          <cell r="Z596">
            <v>41729</v>
          </cell>
          <cell r="AA596" t="str">
            <v/>
          </cell>
          <cell r="AC596">
            <v>60370000</v>
          </cell>
          <cell r="AD596">
            <v>0.66666666666666663</v>
          </cell>
          <cell r="AE596">
            <v>40246666</v>
          </cell>
          <cell r="AF596" t="str">
            <v/>
          </cell>
          <cell r="AG596" t="str">
            <v/>
          </cell>
          <cell r="AH596" t="str">
            <v/>
          </cell>
          <cell r="AI596" t="str">
            <v/>
          </cell>
          <cell r="AJ596" t="str">
            <v/>
          </cell>
          <cell r="AK596">
            <v>0.66666666666666663</v>
          </cell>
          <cell r="AL596" t="str">
            <v/>
          </cell>
          <cell r="AM596" t="str">
            <v/>
          </cell>
          <cell r="AN596">
            <v>41170</v>
          </cell>
          <cell r="AO596">
            <v>41170</v>
          </cell>
          <cell r="AP596" t="str">
            <v/>
          </cell>
          <cell r="AQ596" t="str">
            <v/>
          </cell>
          <cell r="AR596" t="str">
            <v/>
          </cell>
          <cell r="AS596" t="str">
            <v/>
          </cell>
          <cell r="AT596" t="str">
            <v/>
          </cell>
          <cell r="AU596" t="str">
            <v/>
          </cell>
          <cell r="AV596" t="str">
            <v/>
          </cell>
          <cell r="AW596" t="str">
            <v/>
          </cell>
          <cell r="AX596" t="str">
            <v/>
          </cell>
          <cell r="AY596" t="str">
            <v>岡山県</v>
          </cell>
          <cell r="AZ596" t="str">
            <v>倉敷市</v>
          </cell>
          <cell r="BA596" t="str">
            <v>児島下の町5丁目2番70号</v>
          </cell>
          <cell r="BB596" t="str">
            <v>岡山県</v>
          </cell>
          <cell r="BC596" t="str">
            <v>岡山市</v>
          </cell>
          <cell r="BD596" t="str">
            <v>南区浜野4-22-24</v>
          </cell>
          <cell r="BE596" t="str">
            <v>徳島県</v>
          </cell>
          <cell r="BF596" t="str">
            <v>三好市</v>
          </cell>
          <cell r="BG596" t="str">
            <v>池田町字マチ2150-1</v>
          </cell>
          <cell r="BH596" t="str">
            <v>徳島県</v>
          </cell>
          <cell r="BI596" t="str">
            <v>三好郡東みよし町</v>
          </cell>
          <cell r="BJ596" t="str">
            <v>西庄字出口25番地</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岡山県倉敷市児島下の町5丁目2番70号</v>
          </cell>
          <cell r="ET596" t="str">
            <v>岡山県岡山市南区浜野4-22-24</v>
          </cell>
          <cell r="EU596" t="str">
            <v>徳島県三好市池田町字マチ2150-1</v>
          </cell>
          <cell r="EV596" t="str">
            <v>徳島県三好郡東みよし町西庄字出口25番地</v>
          </cell>
          <cell r="EW596" t="str">
            <v/>
          </cell>
          <cell r="EX596" t="str">
            <v/>
          </cell>
          <cell r="EY596" t="str">
            <v>岡山県倉敷市児島下の町5丁目2番70号
岡山県岡山市南区浜野4-22-24
徳島県三好市池田町字マチ2150-1
徳島県三好郡東みよし町西庄字出口25番地</v>
          </cell>
          <cell r="EZ596" t="str">
            <v>なし</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I597" t="str">
            <v>ファッション</v>
          </cell>
          <cell r="J597" t="str">
            <v>中小企業</v>
          </cell>
          <cell r="K597" t="str">
            <v>中田</v>
          </cell>
          <cell r="L597" t="str">
            <v>宮田</v>
          </cell>
          <cell r="M597" t="str">
            <v/>
          </cell>
          <cell r="N597" t="str">
            <v/>
          </cell>
          <cell r="O597" t="str">
            <v>徳島三加茂ソーイング株式会社</v>
          </cell>
          <cell r="P597" t="str">
            <v/>
          </cell>
          <cell r="Q597" t="str">
            <v/>
          </cell>
          <cell r="R597" t="str">
            <v/>
          </cell>
          <cell r="S597" t="str">
            <v/>
          </cell>
          <cell r="T597" t="str">
            <v/>
          </cell>
          <cell r="U597">
            <v>7110906</v>
          </cell>
          <cell r="V597" t="str">
            <v>岡山県倉敷市児島下の町5-2-70</v>
          </cell>
          <cell r="W597" t="str">
            <v>代表取締役</v>
          </cell>
          <cell r="X597" t="str">
            <v>大島　康弘</v>
          </cell>
          <cell r="Y597">
            <v>41153</v>
          </cell>
          <cell r="Z597">
            <v>41729</v>
          </cell>
          <cell r="AA597" t="str">
            <v/>
          </cell>
          <cell r="AC597">
            <v>60370000</v>
          </cell>
          <cell r="AD597">
            <v>0.66666666666666663</v>
          </cell>
          <cell r="AE597">
            <v>40246666</v>
          </cell>
          <cell r="AF597" t="str">
            <v/>
          </cell>
          <cell r="AG597" t="str">
            <v/>
          </cell>
          <cell r="AH597" t="str">
            <v/>
          </cell>
          <cell r="AI597" t="str">
            <v/>
          </cell>
          <cell r="AJ597" t="str">
            <v/>
          </cell>
          <cell r="AK597">
            <v>0.66666666666666663</v>
          </cell>
          <cell r="AL597" t="str">
            <v/>
          </cell>
          <cell r="AM597" t="str">
            <v/>
          </cell>
          <cell r="AN597">
            <v>41170</v>
          </cell>
          <cell r="AO597">
            <v>41170</v>
          </cell>
          <cell r="AP597" t="str">
            <v/>
          </cell>
          <cell r="AQ597" t="str">
            <v/>
          </cell>
          <cell r="AR597" t="str">
            <v/>
          </cell>
          <cell r="AS597" t="str">
            <v/>
          </cell>
          <cell r="AT597" t="str">
            <v/>
          </cell>
          <cell r="AU597" t="str">
            <v/>
          </cell>
          <cell r="AV597" t="str">
            <v/>
          </cell>
          <cell r="AW597" t="str">
            <v/>
          </cell>
          <cell r="AX597" t="str">
            <v/>
          </cell>
          <cell r="AY597" t="str">
            <v>岡山県</v>
          </cell>
          <cell r="AZ597" t="str">
            <v>倉敷市</v>
          </cell>
          <cell r="BA597" t="str">
            <v>児島下の町5丁目2番70号</v>
          </cell>
          <cell r="BB597" t="str">
            <v>岡山県</v>
          </cell>
          <cell r="BC597" t="str">
            <v>岡山市</v>
          </cell>
          <cell r="BD597" t="str">
            <v>南区浜野4-22-24</v>
          </cell>
          <cell r="BE597" t="str">
            <v>徳島県</v>
          </cell>
          <cell r="BF597" t="str">
            <v>三好市</v>
          </cell>
          <cell r="BG597" t="str">
            <v>池田町字マチ2150-1</v>
          </cell>
          <cell r="BH597" t="str">
            <v>徳島県</v>
          </cell>
          <cell r="BI597" t="str">
            <v>三好郡東みよし町</v>
          </cell>
          <cell r="BJ597" t="str">
            <v>西庄字出口25番地</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岡山県倉敷市児島下の町5丁目2番70号</v>
          </cell>
          <cell r="ET597" t="str">
            <v>岡山県岡山市南区浜野4-22-24</v>
          </cell>
          <cell r="EU597" t="str">
            <v>徳島県三好市池田町字マチ2150-1</v>
          </cell>
          <cell r="EV597" t="str">
            <v>徳島県三好郡東みよし町西庄字出口25番地</v>
          </cell>
          <cell r="EW597" t="str">
            <v/>
          </cell>
          <cell r="EX597" t="str">
            <v/>
          </cell>
          <cell r="EY597" t="str">
            <v>岡山県倉敷市児島下の町5丁目2番70号
岡山県岡山市南区浜野4-22-24
徳島県三好市池田町字マチ2150-1
徳島県三好郡東みよし町西庄字出口25番地</v>
          </cell>
          <cell r="EZ597" t="str">
            <v>なし</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I598" t="str">
            <v>ファッション</v>
          </cell>
          <cell r="J598" t="str">
            <v>中小企業</v>
          </cell>
          <cell r="K598" t="str">
            <v>中田</v>
          </cell>
          <cell r="L598" t="str">
            <v>宮田</v>
          </cell>
          <cell r="M598" t="str">
            <v/>
          </cell>
          <cell r="N598" t="str">
            <v/>
          </cell>
          <cell r="O598" t="str">
            <v>株式会社ウエルズ</v>
          </cell>
          <cell r="P598" t="str">
            <v/>
          </cell>
          <cell r="Q598" t="str">
            <v/>
          </cell>
          <cell r="R598" t="str">
            <v/>
          </cell>
          <cell r="S598" t="str">
            <v/>
          </cell>
          <cell r="T598" t="str">
            <v/>
          </cell>
          <cell r="U598">
            <v>7110906</v>
          </cell>
          <cell r="V598" t="str">
            <v>岡山県倉敷市児島下の町5-2-70</v>
          </cell>
          <cell r="W598" t="str">
            <v>代表取締役社長</v>
          </cell>
          <cell r="X598" t="str">
            <v>山下　宏平</v>
          </cell>
          <cell r="Y598">
            <v>41153</v>
          </cell>
          <cell r="Z598">
            <v>41729</v>
          </cell>
          <cell r="AA598" t="str">
            <v/>
          </cell>
          <cell r="AC598">
            <v>60370000</v>
          </cell>
          <cell r="AD598">
            <v>0.66666666666666663</v>
          </cell>
          <cell r="AE598">
            <v>40246666</v>
          </cell>
          <cell r="AF598" t="str">
            <v/>
          </cell>
          <cell r="AG598" t="str">
            <v/>
          </cell>
          <cell r="AH598" t="str">
            <v/>
          </cell>
          <cell r="AI598" t="str">
            <v/>
          </cell>
          <cell r="AJ598" t="str">
            <v/>
          </cell>
          <cell r="AK598">
            <v>0.66666666666666663</v>
          </cell>
          <cell r="AL598" t="str">
            <v/>
          </cell>
          <cell r="AM598" t="str">
            <v/>
          </cell>
          <cell r="AN598">
            <v>41170</v>
          </cell>
          <cell r="AO598">
            <v>41170</v>
          </cell>
          <cell r="AP598" t="str">
            <v/>
          </cell>
          <cell r="AQ598" t="str">
            <v/>
          </cell>
          <cell r="AR598" t="str">
            <v/>
          </cell>
          <cell r="AS598" t="str">
            <v/>
          </cell>
          <cell r="AT598" t="str">
            <v/>
          </cell>
          <cell r="AU598" t="str">
            <v/>
          </cell>
          <cell r="AV598" t="str">
            <v/>
          </cell>
          <cell r="AW598" t="str">
            <v/>
          </cell>
          <cell r="AX598" t="str">
            <v/>
          </cell>
          <cell r="AY598" t="str">
            <v>岡山県</v>
          </cell>
          <cell r="AZ598" t="str">
            <v>倉敷市</v>
          </cell>
          <cell r="BA598" t="str">
            <v>児島下の町5丁目2番70号</v>
          </cell>
          <cell r="BB598" t="str">
            <v>岡山県</v>
          </cell>
          <cell r="BC598" t="str">
            <v>岡山市</v>
          </cell>
          <cell r="BD598" t="str">
            <v>南区浜野4-22-24</v>
          </cell>
          <cell r="BE598" t="str">
            <v>徳島県</v>
          </cell>
          <cell r="BF598" t="str">
            <v>三好市</v>
          </cell>
          <cell r="BG598" t="str">
            <v>池田町字マチ2150-1</v>
          </cell>
          <cell r="BH598" t="str">
            <v>徳島県</v>
          </cell>
          <cell r="BI598" t="str">
            <v>三好郡東みよし町</v>
          </cell>
          <cell r="BJ598" t="str">
            <v>西庄字出口25番地</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岡山県倉敷市児島下の町5丁目2番70号</v>
          </cell>
          <cell r="ET598" t="str">
            <v>岡山県岡山市南区浜野4-22-24</v>
          </cell>
          <cell r="EU598" t="str">
            <v>徳島県三好市池田町字マチ2150-1</v>
          </cell>
          <cell r="EV598" t="str">
            <v>徳島県三好郡東みよし町西庄字出口25番地</v>
          </cell>
          <cell r="EW598" t="str">
            <v/>
          </cell>
          <cell r="EX598" t="str">
            <v/>
          </cell>
          <cell r="EY598" t="str">
            <v>岡山県倉敷市児島下の町5丁目2番70号
岡山県岡山市南区浜野4-22-24
徳島県三好市池田町字マチ2150-1
徳島県三好郡東みよし町西庄字出口25番地</v>
          </cell>
          <cell r="EZ598" t="str">
            <v>なし</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I599" t="str">
            <v>翼その他の中核部品・材料</v>
          </cell>
          <cell r="J599" t="str">
            <v>中小企業</v>
          </cell>
          <cell r="K599" t="str">
            <v>宮田</v>
          </cell>
          <cell r="L599" t="str">
            <v>中田</v>
          </cell>
          <cell r="M599" t="str">
            <v/>
          </cell>
          <cell r="N599" t="str">
            <v>関東</v>
          </cell>
          <cell r="O599" t="str">
            <v>加治金属工業株式会社</v>
          </cell>
          <cell r="P599" t="str">
            <v>業務本部</v>
          </cell>
          <cell r="Q599" t="str">
            <v>本部長</v>
          </cell>
          <cell r="R599" t="str">
            <v>山田　豊</v>
          </cell>
          <cell r="S599" t="str">
            <v xml:space="preserve">028-636-7011 </v>
          </cell>
          <cell r="T599" t="str">
            <v>y-yamada@kajimetal.co.jp</v>
          </cell>
          <cell r="U599">
            <v>3200833</v>
          </cell>
          <cell r="V599" t="str">
            <v>栃木県宇都宮市不動前2-2-46</v>
          </cell>
          <cell r="W599" t="str">
            <v>代表取締役</v>
          </cell>
          <cell r="X599" t="str">
            <v>加治　康正</v>
          </cell>
          <cell r="Y599">
            <v>41153</v>
          </cell>
          <cell r="Z599">
            <v>41729</v>
          </cell>
          <cell r="AA599" t="str">
            <v/>
          </cell>
          <cell r="AC599">
            <v>1225000000</v>
          </cell>
          <cell r="AD599">
            <v>0.66666666666666663</v>
          </cell>
          <cell r="AE599">
            <v>816666666</v>
          </cell>
          <cell r="AF599" t="str">
            <v/>
          </cell>
          <cell r="AG599" t="str">
            <v/>
          </cell>
          <cell r="AH599" t="str">
            <v/>
          </cell>
          <cell r="AI599" t="str">
            <v/>
          </cell>
          <cell r="AJ599" t="str">
            <v/>
          </cell>
          <cell r="AK599">
            <v>0.66666666666666663</v>
          </cell>
          <cell r="AL599" t="str">
            <v/>
          </cell>
          <cell r="AM599" t="str">
            <v/>
          </cell>
          <cell r="AN599">
            <v>41178</v>
          </cell>
          <cell r="AO599" t="str">
            <v/>
          </cell>
          <cell r="AP599" t="str">
            <v/>
          </cell>
          <cell r="AQ599" t="str">
            <v>8/21
加治金属工業の経営悪化に伴い、平和産業でその分の設備投資をするようにしたいとの申し出があった。中企庁山本さんと相談の結果、関東局に説明してもらうことにした。</v>
          </cell>
          <cell r="AR599" t="str">
            <v/>
          </cell>
          <cell r="AS599" t="str">
            <v/>
          </cell>
          <cell r="AT599" t="str">
            <v/>
          </cell>
          <cell r="AU599" t="str">
            <v/>
          </cell>
          <cell r="AV599" t="str">
            <v/>
          </cell>
          <cell r="AW599" t="str">
            <v/>
          </cell>
          <cell r="AX599" t="str">
            <v/>
          </cell>
          <cell r="AY599" t="str">
            <v>栃木県</v>
          </cell>
          <cell r="AZ599" t="str">
            <v>宇都宮市</v>
          </cell>
          <cell r="BA599" t="str">
            <v>上横田町770番地1号</v>
          </cell>
          <cell r="BB599" t="str">
            <v>長野県</v>
          </cell>
          <cell r="BC599" t="str">
            <v>駒ヶ根市</v>
          </cell>
          <cell r="BD599" t="str">
            <v/>
          </cell>
          <cell r="BE599" t="str">
            <v/>
          </cell>
          <cell r="BF599" t="str">
            <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栃木県宇都宮市上横田町770番地1号</v>
          </cell>
          <cell r="ET599" t="str">
            <v>長野県駒ヶ根市</v>
          </cell>
          <cell r="EU599" t="str">
            <v/>
          </cell>
          <cell r="EV599" t="str">
            <v/>
          </cell>
          <cell r="EW599" t="str">
            <v/>
          </cell>
          <cell r="EX599" t="str">
            <v/>
          </cell>
          <cell r="EY599" t="str">
            <v>栃木県宇都宮市上横田町770番地1号
長野県駒ヶ根市</v>
          </cell>
          <cell r="EZ599" t="str">
            <v>なし</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I600" t="str">
            <v>翼その他の中核部品・材料</v>
          </cell>
          <cell r="J600" t="str">
            <v>中小企業</v>
          </cell>
          <cell r="K600" t="str">
            <v>宮田</v>
          </cell>
          <cell r="L600" t="str">
            <v>中田</v>
          </cell>
          <cell r="M600" t="str">
            <v/>
          </cell>
          <cell r="N600" t="str">
            <v>関東</v>
          </cell>
          <cell r="O600" t="str">
            <v>平和産業株式会社</v>
          </cell>
          <cell r="P600" t="str">
            <v/>
          </cell>
          <cell r="Q600" t="str">
            <v>製造部長</v>
          </cell>
          <cell r="R600" t="str">
            <v>大石　晴夫</v>
          </cell>
          <cell r="S600" t="str">
            <v>047-435-2430</v>
          </cell>
          <cell r="T600" t="str">
            <v>ohishi@heiwasangyo.co.jp</v>
          </cell>
          <cell r="U600">
            <v>2730024</v>
          </cell>
          <cell r="V600" t="str">
            <v>千葉県船橋市海神町南1-1544-10</v>
          </cell>
          <cell r="W600" t="str">
            <v>代表取締役社長</v>
          </cell>
          <cell r="X600" t="str">
            <v>八尾　泰弘</v>
          </cell>
          <cell r="Y600">
            <v>41153</v>
          </cell>
          <cell r="Z600">
            <v>41729</v>
          </cell>
          <cell r="AA600" t="str">
            <v/>
          </cell>
          <cell r="AC600">
            <v>1225000000</v>
          </cell>
          <cell r="AD600">
            <v>0.66666666666666663</v>
          </cell>
          <cell r="AE600">
            <v>816666666</v>
          </cell>
          <cell r="AF600" t="str">
            <v/>
          </cell>
          <cell r="AG600" t="str">
            <v/>
          </cell>
          <cell r="AH600" t="str">
            <v/>
          </cell>
          <cell r="AI600" t="str">
            <v/>
          </cell>
          <cell r="AJ600" t="str">
            <v/>
          </cell>
          <cell r="AK600">
            <v>0.66666666666666663</v>
          </cell>
          <cell r="AL600" t="str">
            <v/>
          </cell>
          <cell r="AM600" t="str">
            <v/>
          </cell>
          <cell r="AN600">
            <v>41178</v>
          </cell>
          <cell r="AO600" t="str">
            <v/>
          </cell>
          <cell r="AP600" t="str">
            <v/>
          </cell>
          <cell r="AQ600" t="str">
            <v>8/21
加治金属工業の経営悪化に伴い、平和産業でその分の設備投資をするようにしたいとの申し出があった。中企庁山本さんと相談の結果、関東局に説明してもらうことにした。</v>
          </cell>
          <cell r="AR600" t="str">
            <v/>
          </cell>
          <cell r="AS600" t="str">
            <v/>
          </cell>
          <cell r="AT600" t="str">
            <v/>
          </cell>
          <cell r="AU600" t="str">
            <v/>
          </cell>
          <cell r="AV600" t="str">
            <v/>
          </cell>
          <cell r="AW600" t="str">
            <v/>
          </cell>
          <cell r="AX600" t="str">
            <v/>
          </cell>
          <cell r="AY600" t="str">
            <v>栃木県</v>
          </cell>
          <cell r="AZ600" t="str">
            <v>宇都宮市</v>
          </cell>
          <cell r="BA600" t="str">
            <v>上横田町770番地1号</v>
          </cell>
          <cell r="BB600" t="str">
            <v>長野県</v>
          </cell>
          <cell r="BC600" t="str">
            <v>駒ヶ根市</v>
          </cell>
          <cell r="BD600" t="str">
            <v/>
          </cell>
          <cell r="BE600" t="str">
            <v/>
          </cell>
          <cell r="BF600" t="str">
            <v/>
          </cell>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t="str">
            <v/>
          </cell>
          <cell r="DD600" t="str">
            <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栃木県宇都宮市上横田町770番地1号</v>
          </cell>
          <cell r="ET600" t="str">
            <v>長野県駒ヶ根市</v>
          </cell>
          <cell r="EU600" t="str">
            <v/>
          </cell>
          <cell r="EV600" t="str">
            <v/>
          </cell>
          <cell r="EW600" t="str">
            <v/>
          </cell>
          <cell r="EX600" t="str">
            <v/>
          </cell>
          <cell r="EY600" t="str">
            <v>栃木県宇都宮市上横田町770番地1号
長野県駒ヶ根市</v>
          </cell>
          <cell r="EZ600" t="str">
            <v>なし</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I601" t="str">
            <v>次世代照明又はその材料</v>
          </cell>
          <cell r="J601" t="str">
            <v>中小企業</v>
          </cell>
          <cell r="K601" t="str">
            <v>中田</v>
          </cell>
          <cell r="L601" t="str">
            <v>宮田</v>
          </cell>
          <cell r="M601" t="str">
            <v/>
          </cell>
          <cell r="N601" t="str">
            <v/>
          </cell>
          <cell r="O601" t="str">
            <v>株式会社ＤＳコーポレーション</v>
          </cell>
          <cell r="P601" t="str">
            <v/>
          </cell>
          <cell r="Q601" t="str">
            <v>代表取締役</v>
          </cell>
          <cell r="R601" t="str">
            <v>西林　利弥</v>
          </cell>
          <cell r="S601" t="str">
            <v>0859-30-3725</v>
          </cell>
          <cell r="T601" t="str">
            <v>nishibayashi@dueller.com</v>
          </cell>
          <cell r="U601">
            <v>6840075</v>
          </cell>
          <cell r="V601" t="str">
            <v>鳥取県境港市西工業団地56-1</v>
          </cell>
          <cell r="W601" t="str">
            <v>代表取締役</v>
          </cell>
          <cell r="X601" t="str">
            <v>西林　利弥</v>
          </cell>
          <cell r="Y601">
            <v>41122</v>
          </cell>
          <cell r="Z601">
            <v>41729</v>
          </cell>
          <cell r="AA601" t="str">
            <v/>
          </cell>
          <cell r="AC601">
            <v>1272000000</v>
          </cell>
          <cell r="AD601">
            <v>0.66666666666666663</v>
          </cell>
          <cell r="AE601">
            <v>848000000</v>
          </cell>
          <cell r="AF601">
            <v>41183</v>
          </cell>
          <cell r="AG601">
            <v>41729</v>
          </cell>
          <cell r="AH601" t="str">
            <v/>
          </cell>
          <cell r="AI601">
            <v>1572000000</v>
          </cell>
          <cell r="AJ601">
            <v>1272000000</v>
          </cell>
          <cell r="AK601">
            <v>0.66666666666666663</v>
          </cell>
          <cell r="AL601">
            <v>848000000</v>
          </cell>
          <cell r="AM601">
            <v>41172</v>
          </cell>
          <cell r="AN601">
            <v>41176</v>
          </cell>
          <cell r="AO601" t="str">
            <v/>
          </cell>
          <cell r="AP601" t="str">
            <v>不要</v>
          </cell>
          <cell r="AQ601" t="str">
            <v/>
          </cell>
          <cell r="AR601" t="str">
            <v/>
          </cell>
          <cell r="AS601" t="str">
            <v/>
          </cell>
          <cell r="AT601">
            <v>41207</v>
          </cell>
          <cell r="AU601">
            <v>41208</v>
          </cell>
          <cell r="AV601" t="str">
            <v/>
          </cell>
          <cell r="AW601" t="str">
            <v/>
          </cell>
          <cell r="AX601" t="str">
            <v/>
          </cell>
          <cell r="AY601" t="str">
            <v>埼玉県</v>
          </cell>
          <cell r="AZ601" t="str">
            <v>三郷市</v>
          </cell>
          <cell r="BA601" t="str">
            <v>鷹野5丁目353番地</v>
          </cell>
          <cell r="BB601" t="str">
            <v>鳥取県</v>
          </cell>
          <cell r="BC601" t="str">
            <v>境港市</v>
          </cell>
          <cell r="BD601" t="str">
            <v>西工業団地56－1</v>
          </cell>
          <cell r="BE601" t="str">
            <v/>
          </cell>
          <cell r="BF601" t="str">
            <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埼玉県三郷市鷹野5丁目353番地</v>
          </cell>
          <cell r="ET601" t="str">
            <v>鳥取県境港市西工業団地56－1</v>
          </cell>
          <cell r="EU601" t="str">
            <v/>
          </cell>
          <cell r="EV601" t="str">
            <v/>
          </cell>
          <cell r="EW601" t="str">
            <v/>
          </cell>
          <cell r="EX601" t="str">
            <v/>
          </cell>
          <cell r="EY601" t="str">
            <v>埼玉県三郷市鷹野5丁目353番地
鳥取県境港市西工業団地56－1</v>
          </cell>
          <cell r="EZ601" t="str">
            <v>なし</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I602" t="str">
            <v>次世代照明又はその材料</v>
          </cell>
          <cell r="J602" t="str">
            <v>中小企業</v>
          </cell>
          <cell r="K602" t="str">
            <v>中田</v>
          </cell>
          <cell r="L602" t="str">
            <v>宮田</v>
          </cell>
          <cell r="M602" t="str">
            <v/>
          </cell>
          <cell r="N602" t="str">
            <v/>
          </cell>
          <cell r="O602" t="str">
            <v>ユニオンエンジニアリング株式会社</v>
          </cell>
          <cell r="P602" t="str">
            <v/>
          </cell>
          <cell r="Q602" t="str">
            <v>代表取締役</v>
          </cell>
          <cell r="R602" t="str">
            <v>岩間　幸雄</v>
          </cell>
          <cell r="S602" t="str">
            <v>048-956-8111</v>
          </cell>
          <cell r="T602" t="str">
            <v>union@unioneng.com</v>
          </cell>
          <cell r="U602">
            <v>3410035</v>
          </cell>
          <cell r="V602" t="str">
            <v>埼玉県三郷市鷹野5丁目353番地</v>
          </cell>
          <cell r="W602" t="str">
            <v>代表取締役</v>
          </cell>
          <cell r="X602" t="str">
            <v>岩間　幸雄</v>
          </cell>
          <cell r="Y602">
            <v>41122</v>
          </cell>
          <cell r="Z602">
            <v>41729</v>
          </cell>
          <cell r="AA602" t="str">
            <v/>
          </cell>
          <cell r="AC602">
            <v>1272000000</v>
          </cell>
          <cell r="AD602">
            <v>0.66666666666666663</v>
          </cell>
          <cell r="AE602">
            <v>848000000</v>
          </cell>
          <cell r="AF602">
            <v>41183</v>
          </cell>
          <cell r="AG602">
            <v>41729</v>
          </cell>
          <cell r="AH602" t="str">
            <v/>
          </cell>
          <cell r="AI602">
            <v>1572000000</v>
          </cell>
          <cell r="AJ602">
            <v>1272000000</v>
          </cell>
          <cell r="AK602">
            <v>0.66666666666666663</v>
          </cell>
          <cell r="AL602">
            <v>848000000</v>
          </cell>
          <cell r="AM602">
            <v>41172</v>
          </cell>
          <cell r="AN602">
            <v>41176</v>
          </cell>
          <cell r="AO602" t="str">
            <v/>
          </cell>
          <cell r="AP602" t="str">
            <v>不要</v>
          </cell>
          <cell r="AQ602" t="str">
            <v/>
          </cell>
          <cell r="AR602" t="str">
            <v/>
          </cell>
          <cell r="AS602" t="str">
            <v/>
          </cell>
          <cell r="AT602">
            <v>41207</v>
          </cell>
          <cell r="AU602">
            <v>41208</v>
          </cell>
          <cell r="AV602" t="str">
            <v/>
          </cell>
          <cell r="AW602" t="str">
            <v/>
          </cell>
          <cell r="AX602" t="str">
            <v/>
          </cell>
          <cell r="AY602" t="str">
            <v>埼玉県</v>
          </cell>
          <cell r="AZ602" t="str">
            <v>三郷市</v>
          </cell>
          <cell r="BA602" t="str">
            <v>鷹野5丁目353番地</v>
          </cell>
          <cell r="BB602" t="str">
            <v>鳥取県</v>
          </cell>
          <cell r="BC602" t="str">
            <v>境港市</v>
          </cell>
          <cell r="BD602" t="str">
            <v>西工業団地56－1</v>
          </cell>
          <cell r="BE602" t="str">
            <v/>
          </cell>
          <cell r="BF602" t="str">
            <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埼玉県三郷市鷹野5丁目353番地</v>
          </cell>
          <cell r="ET602" t="str">
            <v>鳥取県境港市西工業団地56－1</v>
          </cell>
          <cell r="EU602" t="str">
            <v/>
          </cell>
          <cell r="EV602" t="str">
            <v/>
          </cell>
          <cell r="EW602" t="str">
            <v/>
          </cell>
          <cell r="EX602" t="str">
            <v/>
          </cell>
          <cell r="EY602" t="str">
            <v>埼玉県三郷市鷹野5丁目353番地
鳥取県境港市西工業団地56－1</v>
          </cell>
          <cell r="EZ602" t="str">
            <v>なし</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3" t="str">
            <v>エコカー又はその部品</v>
          </cell>
          <cell r="J603" t="str">
            <v>中小企業</v>
          </cell>
          <cell r="K603" t="str">
            <v>中田</v>
          </cell>
          <cell r="L603" t="str">
            <v>宮田</v>
          </cell>
          <cell r="M603" t="str">
            <v/>
          </cell>
          <cell r="N603" t="str">
            <v>中国</v>
          </cell>
          <cell r="O603" t="str">
            <v>株式会社ワイテック</v>
          </cell>
          <cell r="P603" t="str">
            <v>経営企画部　企画管理グループ</v>
          </cell>
          <cell r="Q603" t="str">
            <v>主任</v>
          </cell>
          <cell r="R603" t="str">
            <v>藤野本　昌輝</v>
          </cell>
          <cell r="S603" t="str">
            <v>082-823-2351</v>
          </cell>
          <cell r="T603" t="str">
            <v>fujinomm@ytec-gr.co.jp</v>
          </cell>
          <cell r="U603">
            <v>7360003</v>
          </cell>
          <cell r="V603" t="str">
            <v>広島県安芸郡海田町曽田3-74</v>
          </cell>
          <cell r="W603" t="str">
            <v>代表取締役</v>
          </cell>
          <cell r="X603" t="str">
            <v>山本　周二</v>
          </cell>
          <cell r="Y603" t="str">
            <v>交付決定日以降</v>
          </cell>
          <cell r="Z603">
            <v>41729</v>
          </cell>
          <cell r="AA603" t="str">
            <v/>
          </cell>
          <cell r="AC603">
            <v>3903099000</v>
          </cell>
          <cell r="AD603">
            <v>0.5</v>
          </cell>
          <cell r="AE603">
            <v>1951549500</v>
          </cell>
          <cell r="AF603" t="str">
            <v>交付決定日</v>
          </cell>
          <cell r="AG603">
            <v>41729</v>
          </cell>
          <cell r="AH603" t="str">
            <v/>
          </cell>
          <cell r="AI603">
            <v>7664728000</v>
          </cell>
          <cell r="AJ603">
            <v>3892587000</v>
          </cell>
          <cell r="AK603">
            <v>0.5</v>
          </cell>
          <cell r="AL603">
            <v>1946293500</v>
          </cell>
          <cell r="AM603">
            <v>41121</v>
          </cell>
          <cell r="AN603">
            <v>41127</v>
          </cell>
          <cell r="AO603">
            <v>41152</v>
          </cell>
          <cell r="AP603" t="str">
            <v>要</v>
          </cell>
          <cell r="AQ603" t="str">
            <v>オートテクニカの雇用数が応募時点から減少。
理由書は提出済。8/9中企庁の承認を得た。
ワイテック社は、20年度に赤字があるが、23年度決算が出ているので、赤字なしと判定。
※減額理由については確認中</v>
          </cell>
          <cell r="AR603" t="str">
            <v>中田</v>
          </cell>
          <cell r="AS603" t="str">
            <v>宮田</v>
          </cell>
          <cell r="AT603">
            <v>41155</v>
          </cell>
          <cell r="AU603">
            <v>41131</v>
          </cell>
          <cell r="AV603">
            <v>41159</v>
          </cell>
          <cell r="AW603" t="str">
            <v/>
          </cell>
          <cell r="AX603" t="str">
            <v/>
          </cell>
          <cell r="AY603" t="str">
            <v>広島県</v>
          </cell>
          <cell r="AZ603" t="str">
            <v>安芸郡海田町</v>
          </cell>
          <cell r="BA603" t="str">
            <v/>
          </cell>
          <cell r="BB603" t="str">
            <v>広島県</v>
          </cell>
          <cell r="BC603" t="str">
            <v>広島市</v>
          </cell>
          <cell r="BD603" t="str">
            <v/>
          </cell>
          <cell r="BE603" t="str">
            <v>山口県</v>
          </cell>
          <cell r="BF603" t="str">
            <v>防府市</v>
          </cell>
          <cell r="BH603" t="str">
            <v>島根県</v>
          </cell>
          <cell r="BI603" t="str">
            <v>邑智郡邑南町</v>
          </cell>
          <cell r="BK603" t="str">
            <v>山口県</v>
          </cell>
          <cell r="BL603" t="str">
            <v>山陽小野田市</v>
          </cell>
          <cell r="BQ603" t="str">
            <v/>
          </cell>
          <cell r="BR603" t="str">
            <v/>
          </cell>
          <cell r="BS603" t="str">
            <v/>
          </cell>
          <cell r="BT603" t="str">
            <v/>
          </cell>
          <cell r="BU603" t="str">
            <v/>
          </cell>
          <cell r="BV603" t="str">
            <v/>
          </cell>
          <cell r="BW603" t="str">
            <v/>
          </cell>
          <cell r="BX603" t="str">
            <v/>
          </cell>
          <cell r="BY603" t="str">
            <v/>
          </cell>
          <cell r="BZ603" t="str">
            <v/>
          </cell>
          <cell r="CA603" t="str">
            <v/>
          </cell>
          <cell r="CB603" t="str">
            <v/>
          </cell>
          <cell r="CC603" t="str">
            <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t="str">
            <v/>
          </cell>
          <cell r="DW603" t="str">
            <v/>
          </cell>
          <cell r="DX603" t="str">
            <v/>
          </cell>
          <cell r="DY603" t="str">
            <v/>
          </cell>
          <cell r="DZ603" t="str">
            <v/>
          </cell>
          <cell r="EA603" t="str">
            <v/>
          </cell>
          <cell r="EB603" t="str">
            <v/>
          </cell>
          <cell r="EC603" t="str">
            <v/>
          </cell>
          <cell r="ED603" t="str">
            <v/>
          </cell>
          <cell r="EE603" t="str">
            <v/>
          </cell>
          <cell r="EF603" t="str">
            <v/>
          </cell>
          <cell r="EG603" t="str">
            <v/>
          </cell>
          <cell r="EH603" t="str">
            <v/>
          </cell>
          <cell r="EI603" t="str">
            <v/>
          </cell>
          <cell r="EJ603" t="str">
            <v/>
          </cell>
          <cell r="EK603" t="str">
            <v/>
          </cell>
          <cell r="EL603" t="str">
            <v/>
          </cell>
          <cell r="EM603" t="str">
            <v/>
          </cell>
          <cell r="EN603" t="str">
            <v/>
          </cell>
          <cell r="EO603" t="str">
            <v/>
          </cell>
          <cell r="EP603" t="str">
            <v/>
          </cell>
          <cell r="EQ603" t="str">
            <v/>
          </cell>
          <cell r="ER603" t="str">
            <v/>
          </cell>
          <cell r="ES603" t="str">
            <v>広島県安芸郡海田町</v>
          </cell>
          <cell r="ET603" t="str">
            <v>広島県広島市</v>
          </cell>
          <cell r="EU603" t="str">
            <v>山口県防府市</v>
          </cell>
          <cell r="EV603" t="str">
            <v>島根県邑智郡邑南町</v>
          </cell>
          <cell r="EW603" t="str">
            <v>山口県山陽小野田市</v>
          </cell>
          <cell r="EX603" t="str">
            <v/>
          </cell>
          <cell r="EY603" t="str">
            <v>広島県安芸郡海田町
広島県広島市
山口県防府市
島根県邑智郡邑南町
山口県山陽小野田市</v>
          </cell>
          <cell r="EZ603" t="str">
            <v>なし</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4" t="str">
            <v>エコカー又はその部品</v>
          </cell>
          <cell r="J604" t="str">
            <v>中小企業</v>
          </cell>
          <cell r="K604" t="str">
            <v>中田</v>
          </cell>
          <cell r="L604" t="str">
            <v>宮田</v>
          </cell>
          <cell r="M604" t="str">
            <v/>
          </cell>
          <cell r="N604" t="str">
            <v>中国</v>
          </cell>
          <cell r="O604" t="str">
            <v>株式会社オートテクニカ</v>
          </cell>
          <cell r="P604" t="str">
            <v>株式会社ワイテック　経営企画部　企画管理グループ</v>
          </cell>
          <cell r="Q604" t="str">
            <v/>
          </cell>
          <cell r="R604" t="str">
            <v>菅沢　行人</v>
          </cell>
          <cell r="S604" t="str">
            <v>082-823-2351</v>
          </cell>
          <cell r="T604" t="str">
            <v>sugasawa-y@ytec-gr.co.jp</v>
          </cell>
          <cell r="U604">
            <v>7360003</v>
          </cell>
          <cell r="V604" t="str">
            <v>広島県安芸郡海田町曽田3-74</v>
          </cell>
          <cell r="W604" t="str">
            <v>代表取締役</v>
          </cell>
          <cell r="X604" t="str">
            <v>川上　浩三</v>
          </cell>
          <cell r="Y604" t="str">
            <v>交付決定日以降</v>
          </cell>
          <cell r="Z604">
            <v>41729</v>
          </cell>
          <cell r="AA604" t="str">
            <v/>
          </cell>
          <cell r="AC604">
            <v>3903099000</v>
          </cell>
          <cell r="AD604">
            <v>0.5</v>
          </cell>
          <cell r="AE604">
            <v>1951549500</v>
          </cell>
          <cell r="AF604" t="str">
            <v>交付決定日</v>
          </cell>
          <cell r="AG604">
            <v>41729</v>
          </cell>
          <cell r="AH604" t="str">
            <v/>
          </cell>
          <cell r="AI604">
            <v>7664728000</v>
          </cell>
          <cell r="AJ604">
            <v>3892587000</v>
          </cell>
          <cell r="AK604">
            <v>0.5</v>
          </cell>
          <cell r="AL604">
            <v>1946293500</v>
          </cell>
          <cell r="AM604">
            <v>41121</v>
          </cell>
          <cell r="AN604">
            <v>41127</v>
          </cell>
          <cell r="AO604">
            <v>41152</v>
          </cell>
          <cell r="AP604" t="str">
            <v>要</v>
          </cell>
          <cell r="AQ604" t="str">
            <v>オートテクニカの雇用数が応募時点から減少。
理由書は提出済。8/9中企庁の承認を得た。
ワイテック社は、20年度に赤字があるが、23年度決算が出ているので、赤字なしと判定。
※減額理由については確認中</v>
          </cell>
          <cell r="AR604" t="str">
            <v>中田</v>
          </cell>
          <cell r="AS604" t="str">
            <v>宮田</v>
          </cell>
          <cell r="AT604">
            <v>41155</v>
          </cell>
          <cell r="AU604">
            <v>41131</v>
          </cell>
          <cell r="AV604">
            <v>41159</v>
          </cell>
          <cell r="AW604" t="str">
            <v/>
          </cell>
          <cell r="AX604" t="str">
            <v/>
          </cell>
          <cell r="AY604" t="str">
            <v>広島県</v>
          </cell>
          <cell r="AZ604" t="str">
            <v>安芸郡海田町</v>
          </cell>
          <cell r="BA604" t="str">
            <v/>
          </cell>
          <cell r="BB604" t="str">
            <v>広島県</v>
          </cell>
          <cell r="BC604" t="str">
            <v>広島市</v>
          </cell>
          <cell r="BD604" t="str">
            <v/>
          </cell>
          <cell r="BE604" t="str">
            <v>山口県</v>
          </cell>
          <cell r="BF604" t="str">
            <v>防府市</v>
          </cell>
          <cell r="BH604" t="str">
            <v>島根県</v>
          </cell>
          <cell r="BI604" t="str">
            <v>邑智郡邑南町</v>
          </cell>
          <cell r="BK604" t="str">
            <v>山口県</v>
          </cell>
          <cell r="BL604" t="str">
            <v>山陽小野田市</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t="str">
            <v/>
          </cell>
          <cell r="CV604" t="str">
            <v/>
          </cell>
          <cell r="CW604" t="str">
            <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広島県安芸郡海田町</v>
          </cell>
          <cell r="ET604" t="str">
            <v>広島県広島市</v>
          </cell>
          <cell r="EU604" t="str">
            <v>山口県防府市</v>
          </cell>
          <cell r="EV604" t="str">
            <v>島根県邑智郡邑南町</v>
          </cell>
          <cell r="EW604" t="str">
            <v>山口県山陽小野田市</v>
          </cell>
          <cell r="EX604" t="str">
            <v/>
          </cell>
          <cell r="EY604" t="str">
            <v>広島県安芸郡海田町
広島県広島市
山口県防府市
島根県邑智郡邑南町
山口県山陽小野田市</v>
          </cell>
          <cell r="EZ604" t="str">
            <v>なし</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I605" t="str">
            <v>翼その他の中核部品・材料</v>
          </cell>
          <cell r="J605" t="str">
            <v>中小企業</v>
          </cell>
          <cell r="K605" t="str">
            <v>宮田</v>
          </cell>
          <cell r="L605" t="str">
            <v>中田</v>
          </cell>
          <cell r="M605" t="str">
            <v/>
          </cell>
          <cell r="N605" t="str">
            <v>中部</v>
          </cell>
          <cell r="O605" t="str">
            <v>天龍エアロコンポーネント株式会社</v>
          </cell>
          <cell r="P605" t="str">
            <v/>
          </cell>
          <cell r="Q605" t="str">
            <v>技術・品質本部長</v>
          </cell>
          <cell r="R605" t="str">
            <v>中村　勇</v>
          </cell>
          <cell r="S605" t="str">
            <v>058-382-6431</v>
          </cell>
          <cell r="T605" t="str">
            <v>inakamura@tenryu-aero.co.jp</v>
          </cell>
          <cell r="U605">
            <v>5040814</v>
          </cell>
          <cell r="V605" t="str">
            <v>岐阜県各務原市蘇原興亜町1-1</v>
          </cell>
          <cell r="W605" t="str">
            <v>代表取締役社長</v>
          </cell>
          <cell r="X605" t="str">
            <v>志賀　一弘</v>
          </cell>
          <cell r="Y605">
            <v>41122</v>
          </cell>
          <cell r="Z605">
            <v>41729</v>
          </cell>
          <cell r="AA605" t="str">
            <v/>
          </cell>
          <cell r="AC605">
            <v>2064000000</v>
          </cell>
          <cell r="AD605">
            <v>0.66666666666666663</v>
          </cell>
          <cell r="AE605">
            <v>1376000000</v>
          </cell>
          <cell r="AF605" t="str">
            <v/>
          </cell>
          <cell r="AG605" t="str">
            <v/>
          </cell>
          <cell r="AH605" t="str">
            <v/>
          </cell>
          <cell r="AI605" t="str">
            <v/>
          </cell>
          <cell r="AJ605" t="str">
            <v/>
          </cell>
          <cell r="AK605">
            <v>0.66666666666666663</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cell r="AX605" t="str">
            <v/>
          </cell>
          <cell r="AY605" t="str">
            <v>岐阜県</v>
          </cell>
          <cell r="AZ605" t="str">
            <v>各務原市</v>
          </cell>
          <cell r="BA605" t="str">
            <v/>
          </cell>
          <cell r="BB605" t="str">
            <v>岐阜県</v>
          </cell>
          <cell r="BC605" t="str">
            <v>関市</v>
          </cell>
          <cell r="BD605" t="str">
            <v/>
          </cell>
          <cell r="BE605" t="str">
            <v/>
          </cell>
          <cell r="BF605" t="str">
            <v/>
          </cell>
          <cell r="BQ605" t="str">
            <v/>
          </cell>
          <cell r="BR605" t="str">
            <v/>
          </cell>
          <cell r="BS605" t="str">
            <v/>
          </cell>
          <cell r="BT605" t="str">
            <v/>
          </cell>
          <cell r="BU605" t="str">
            <v/>
          </cell>
          <cell r="BV605" t="str">
            <v/>
          </cell>
          <cell r="BW605" t="str">
            <v/>
          </cell>
          <cell r="BX605" t="str">
            <v/>
          </cell>
          <cell r="BY605" t="str">
            <v/>
          </cell>
          <cell r="BZ605" t="str">
            <v/>
          </cell>
          <cell r="CA605" t="str">
            <v/>
          </cell>
          <cell r="CB605" t="str">
            <v/>
          </cell>
          <cell r="CC605" t="str">
            <v/>
          </cell>
          <cell r="CD605" t="str">
            <v/>
          </cell>
          <cell r="CE605" t="str">
            <v/>
          </cell>
          <cell r="CF605" t="str">
            <v/>
          </cell>
          <cell r="CG605" t="str">
            <v/>
          </cell>
          <cell r="CH605" t="str">
            <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t="str">
            <v/>
          </cell>
          <cell r="DW605" t="str">
            <v/>
          </cell>
          <cell r="DX605" t="str">
            <v/>
          </cell>
          <cell r="DY605" t="str">
            <v/>
          </cell>
          <cell r="DZ605" t="str">
            <v/>
          </cell>
          <cell r="EA605" t="str">
            <v/>
          </cell>
          <cell r="EB605" t="str">
            <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岐阜県各務原市</v>
          </cell>
          <cell r="ET605" t="str">
            <v>岐阜県関市</v>
          </cell>
          <cell r="EU605" t="str">
            <v/>
          </cell>
          <cell r="EV605" t="str">
            <v/>
          </cell>
          <cell r="EW605" t="str">
            <v/>
          </cell>
          <cell r="EX605" t="str">
            <v/>
          </cell>
          <cell r="EY605" t="str">
            <v>岐阜県各務原市
岐阜県関市</v>
          </cell>
          <cell r="EZ605" t="str">
            <v>なし</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I606" t="str">
            <v>翼その他の中核部品・材料</v>
          </cell>
          <cell r="J606" t="str">
            <v>中小企業</v>
          </cell>
          <cell r="K606" t="str">
            <v>宮田</v>
          </cell>
          <cell r="L606" t="str">
            <v>中田</v>
          </cell>
          <cell r="M606" t="str">
            <v/>
          </cell>
          <cell r="N606" t="str">
            <v>中部</v>
          </cell>
          <cell r="O606" t="str">
            <v>榎本ビーエー株式会社</v>
          </cell>
          <cell r="P606" t="str">
            <v/>
          </cell>
          <cell r="Q606" t="str">
            <v>専務取締役</v>
          </cell>
          <cell r="R606" t="str">
            <v>奥村　啄二</v>
          </cell>
          <cell r="S606" t="str">
            <v>058-389-7433</v>
          </cell>
          <cell r="T606" t="str">
            <v>okumura@enomotoweb.com</v>
          </cell>
          <cell r="U606">
            <v>5040814</v>
          </cell>
          <cell r="V606" t="str">
            <v>岐阜県各務原市蘇原興亜町5-10</v>
          </cell>
          <cell r="W606" t="str">
            <v>代表取締役社長</v>
          </cell>
          <cell r="X606" t="str">
            <v>榎本　尚浩</v>
          </cell>
          <cell r="Y606">
            <v>41122</v>
          </cell>
          <cell r="Z606">
            <v>41729</v>
          </cell>
          <cell r="AA606" t="str">
            <v/>
          </cell>
          <cell r="AC606">
            <v>2064000000</v>
          </cell>
          <cell r="AD606">
            <v>0.66666666666666663</v>
          </cell>
          <cell r="AE606">
            <v>1376000000</v>
          </cell>
          <cell r="AF606" t="str">
            <v/>
          </cell>
          <cell r="AG606" t="str">
            <v/>
          </cell>
          <cell r="AH606" t="str">
            <v/>
          </cell>
          <cell r="AI606" t="str">
            <v/>
          </cell>
          <cell r="AJ606" t="str">
            <v/>
          </cell>
          <cell r="AK606">
            <v>0.66666666666666663</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cell r="AX606" t="str">
            <v/>
          </cell>
          <cell r="AY606" t="str">
            <v>岐阜県</v>
          </cell>
          <cell r="AZ606" t="str">
            <v>各務原市</v>
          </cell>
          <cell r="BA606" t="str">
            <v/>
          </cell>
          <cell r="BB606" t="str">
            <v>岐阜県</v>
          </cell>
          <cell r="BC606" t="str">
            <v>関市</v>
          </cell>
          <cell r="BD606" t="str">
            <v/>
          </cell>
          <cell r="BE606" t="str">
            <v/>
          </cell>
          <cell r="BF606" t="str">
            <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岐阜県各務原市</v>
          </cell>
          <cell r="ET606" t="str">
            <v>岐阜県関市</v>
          </cell>
          <cell r="EU606" t="str">
            <v/>
          </cell>
          <cell r="EV606" t="str">
            <v/>
          </cell>
          <cell r="EW606" t="str">
            <v/>
          </cell>
          <cell r="EX606" t="str">
            <v/>
          </cell>
          <cell r="EY606" t="str">
            <v>岐阜県各務原市
岐阜県関市</v>
          </cell>
          <cell r="EZ606" t="str">
            <v>なし</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I607" t="str">
            <v>翼その他の中核部品・材料</v>
          </cell>
          <cell r="J607" t="str">
            <v>中小企業</v>
          </cell>
          <cell r="K607" t="str">
            <v>宮田</v>
          </cell>
          <cell r="L607" t="str">
            <v>中田</v>
          </cell>
          <cell r="M607" t="str">
            <v/>
          </cell>
          <cell r="N607" t="str">
            <v>中部</v>
          </cell>
          <cell r="O607" t="str">
            <v>株式会社水野鉄工所</v>
          </cell>
          <cell r="P607" t="str">
            <v/>
          </cell>
          <cell r="Q607" t="str">
            <v>専務取締役</v>
          </cell>
          <cell r="R607" t="str">
            <v>菊田　強志</v>
          </cell>
          <cell r="S607" t="str">
            <v>0575-21-5511</v>
          </cell>
          <cell r="T607" t="str">
            <v>t-kikuta@miztec.jp</v>
          </cell>
          <cell r="U607">
            <v>5013146</v>
          </cell>
          <cell r="V607" t="str">
            <v>岐阜県岐阜市芥見嵯峨1-150</v>
          </cell>
          <cell r="W607" t="str">
            <v>代表取締役社長</v>
          </cell>
          <cell r="X607" t="str">
            <v>水野　辰博</v>
          </cell>
          <cell r="Y607">
            <v>41122</v>
          </cell>
          <cell r="Z607">
            <v>41729</v>
          </cell>
          <cell r="AA607" t="str">
            <v/>
          </cell>
          <cell r="AC607">
            <v>2064000000</v>
          </cell>
          <cell r="AD607">
            <v>0.66666666666666663</v>
          </cell>
          <cell r="AE607">
            <v>1376000000</v>
          </cell>
          <cell r="AF607" t="str">
            <v/>
          </cell>
          <cell r="AG607" t="str">
            <v/>
          </cell>
          <cell r="AH607" t="str">
            <v/>
          </cell>
          <cell r="AI607" t="str">
            <v/>
          </cell>
          <cell r="AJ607" t="str">
            <v/>
          </cell>
          <cell r="AK607">
            <v>0.66666666666666663</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cell r="AX607" t="str">
            <v/>
          </cell>
          <cell r="AY607" t="str">
            <v>岐阜県</v>
          </cell>
          <cell r="AZ607" t="str">
            <v>各務原市</v>
          </cell>
          <cell r="BA607" t="str">
            <v/>
          </cell>
          <cell r="BB607" t="str">
            <v>岐阜県</v>
          </cell>
          <cell r="BC607" t="str">
            <v>関市</v>
          </cell>
          <cell r="BD607" t="str">
            <v/>
          </cell>
          <cell r="BE607" t="str">
            <v/>
          </cell>
          <cell r="BF607" t="str">
            <v/>
          </cell>
          <cell r="BQ607" t="str">
            <v/>
          </cell>
          <cell r="BR607" t="str">
            <v/>
          </cell>
          <cell r="BS607" t="str">
            <v/>
          </cell>
          <cell r="BT607" t="str">
            <v/>
          </cell>
          <cell r="BU607" t="str">
            <v/>
          </cell>
          <cell r="BV607" t="str">
            <v/>
          </cell>
          <cell r="BW607" t="str">
            <v/>
          </cell>
          <cell r="BX607" t="str">
            <v/>
          </cell>
          <cell r="BY607" t="str">
            <v/>
          </cell>
          <cell r="BZ607" t="str">
            <v/>
          </cell>
          <cell r="CA607" t="str">
            <v/>
          </cell>
          <cell r="CB607" t="str">
            <v/>
          </cell>
          <cell r="CC607" t="str">
            <v/>
          </cell>
          <cell r="CD607" t="str">
            <v/>
          </cell>
          <cell r="CE607" t="str">
            <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岐阜県各務原市</v>
          </cell>
          <cell r="ET607" t="str">
            <v>岐阜県関市</v>
          </cell>
          <cell r="EU607" t="str">
            <v/>
          </cell>
          <cell r="EV607" t="str">
            <v/>
          </cell>
          <cell r="EW607" t="str">
            <v/>
          </cell>
          <cell r="EX607" t="str">
            <v/>
          </cell>
          <cell r="EY607" t="str">
            <v>岐阜県各務原市
岐阜県関市</v>
          </cell>
          <cell r="EZ607" t="str">
            <v>なし</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I608" t="str">
            <v>翼その他の中核部品・材料</v>
          </cell>
          <cell r="J608" t="str">
            <v>中小企業</v>
          </cell>
          <cell r="K608" t="str">
            <v>宮田</v>
          </cell>
          <cell r="L608" t="str">
            <v>中田</v>
          </cell>
          <cell r="M608" t="str">
            <v/>
          </cell>
          <cell r="N608" t="str">
            <v>中部</v>
          </cell>
          <cell r="O608" t="str">
            <v>徳田工業株式会社</v>
          </cell>
          <cell r="P608" t="str">
            <v>総務部</v>
          </cell>
          <cell r="Q608" t="str">
            <v/>
          </cell>
          <cell r="R608" t="str">
            <v>吉井　高志</v>
          </cell>
          <cell r="S608" t="str">
            <v>058-380-0003</v>
          </cell>
          <cell r="T608" t="str">
            <v>yoshii@tokuda.co.jp</v>
          </cell>
          <cell r="U608">
            <v>5040957</v>
          </cell>
          <cell r="V608" t="str">
            <v>岐阜県各務原市金属団地209</v>
          </cell>
          <cell r="W608" t="str">
            <v>代表取締役社長</v>
          </cell>
          <cell r="X608" t="str">
            <v>徳田　泰昭</v>
          </cell>
          <cell r="Y608">
            <v>41122</v>
          </cell>
          <cell r="Z608">
            <v>41729</v>
          </cell>
          <cell r="AA608" t="str">
            <v/>
          </cell>
          <cell r="AC608">
            <v>2064000000</v>
          </cell>
          <cell r="AD608">
            <v>0.66666666666666663</v>
          </cell>
          <cell r="AE608">
            <v>1376000000</v>
          </cell>
          <cell r="AF608" t="str">
            <v/>
          </cell>
          <cell r="AG608" t="str">
            <v/>
          </cell>
          <cell r="AH608" t="str">
            <v/>
          </cell>
          <cell r="AI608" t="str">
            <v/>
          </cell>
          <cell r="AJ608" t="str">
            <v/>
          </cell>
          <cell r="AK608">
            <v>0.66666666666666663</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cell r="AX608" t="str">
            <v/>
          </cell>
          <cell r="AY608" t="str">
            <v>岐阜県</v>
          </cell>
          <cell r="AZ608" t="str">
            <v>各務原市</v>
          </cell>
          <cell r="BA608" t="str">
            <v/>
          </cell>
          <cell r="BB608" t="str">
            <v>岐阜県</v>
          </cell>
          <cell r="BC608" t="str">
            <v>関市</v>
          </cell>
          <cell r="BD608" t="str">
            <v/>
          </cell>
          <cell r="BE608" t="str">
            <v/>
          </cell>
          <cell r="BF608" t="str">
            <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岐阜県各務原市</v>
          </cell>
          <cell r="ET608" t="str">
            <v>岐阜県関市</v>
          </cell>
          <cell r="EU608" t="str">
            <v/>
          </cell>
          <cell r="EV608" t="str">
            <v/>
          </cell>
          <cell r="EW608" t="str">
            <v/>
          </cell>
          <cell r="EX608" t="str">
            <v/>
          </cell>
          <cell r="EY608" t="str">
            <v>岐阜県各務原市
岐阜県関市</v>
          </cell>
          <cell r="EZ608" t="str">
            <v>なし</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I609" t="str">
            <v>省エネルギー型情報機器又は関連部品</v>
          </cell>
          <cell r="J609" t="str">
            <v>中小企業</v>
          </cell>
          <cell r="K609" t="str">
            <v>中田</v>
          </cell>
          <cell r="L609" t="str">
            <v>宮田</v>
          </cell>
          <cell r="M609" t="str">
            <v/>
          </cell>
          <cell r="N609" t="str">
            <v/>
          </cell>
          <cell r="O609" t="str">
            <v>株式会社　狭山金型製作所</v>
          </cell>
          <cell r="P609" t="str">
            <v/>
          </cell>
          <cell r="Q609" t="str">
            <v>代表取締役</v>
          </cell>
          <cell r="R609" t="str">
            <v>大場　治</v>
          </cell>
          <cell r="S609" t="str">
            <v>04-2934-7683</v>
          </cell>
          <cell r="T609" t="str">
            <v>o-oba@sayama-kanagata.co.jp</v>
          </cell>
          <cell r="U609">
            <v>3580014</v>
          </cell>
          <cell r="V609" t="str">
            <v>埼玉県入間市宮寺756-4</v>
          </cell>
          <cell r="W609" t="str">
            <v>代表取締役</v>
          </cell>
          <cell r="X609" t="str">
            <v>大場　治</v>
          </cell>
          <cell r="Y609">
            <v>41153</v>
          </cell>
          <cell r="Z609">
            <v>41882</v>
          </cell>
          <cell r="AA609" t="str">
            <v>○</v>
          </cell>
          <cell r="AC609">
            <v>594000000</v>
          </cell>
          <cell r="AD609">
            <v>0.66666666666666663</v>
          </cell>
          <cell r="AE609">
            <v>396000000</v>
          </cell>
          <cell r="AF609" t="str">
            <v/>
          </cell>
          <cell r="AG609" t="str">
            <v/>
          </cell>
          <cell r="AH609" t="str">
            <v/>
          </cell>
          <cell r="AI609" t="str">
            <v/>
          </cell>
          <cell r="AJ609" t="str">
            <v/>
          </cell>
          <cell r="AK609">
            <v>0.66666666666666663</v>
          </cell>
          <cell r="AL609" t="str">
            <v/>
          </cell>
          <cell r="AM609" t="str">
            <v/>
          </cell>
          <cell r="AN609">
            <v>41178</v>
          </cell>
          <cell r="AO609">
            <v>41178</v>
          </cell>
          <cell r="AP609" t="str">
            <v/>
          </cell>
          <cell r="AQ609" t="str">
            <v/>
          </cell>
          <cell r="AR609" t="str">
            <v>中田</v>
          </cell>
          <cell r="AS609" t="str">
            <v/>
          </cell>
          <cell r="AT609" t="str">
            <v/>
          </cell>
          <cell r="AU609" t="str">
            <v/>
          </cell>
          <cell r="AV609" t="str">
            <v/>
          </cell>
          <cell r="AW609" t="str">
            <v/>
          </cell>
          <cell r="AX609" t="str">
            <v/>
          </cell>
          <cell r="AY609" t="str">
            <v>宮城県</v>
          </cell>
          <cell r="AZ609" t="str">
            <v>黒川郡富谷町</v>
          </cell>
          <cell r="BA609" t="str">
            <v/>
          </cell>
          <cell r="BB609" t="str">
            <v>三重県</v>
          </cell>
          <cell r="BC609" t="str">
            <v>度会郡玉城町</v>
          </cell>
          <cell r="BD609" t="str">
            <v/>
          </cell>
          <cell r="BE609" t="str">
            <v>埼玉県</v>
          </cell>
          <cell r="BF609" t="str">
            <v>入間市</v>
          </cell>
          <cell r="BH609" t="str">
            <v>埼玉県</v>
          </cell>
          <cell r="BI609" t="str">
            <v>飯能市</v>
          </cell>
          <cell r="BK609" t="str">
            <v>鹿児島県</v>
          </cell>
          <cell r="BL609" t="str">
            <v>薩摩川内市</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t="str">
            <v/>
          </cell>
          <cell r="CV609" t="str">
            <v/>
          </cell>
          <cell r="CW609" t="str">
            <v/>
          </cell>
          <cell r="CX609" t="str">
            <v/>
          </cell>
          <cell r="CY609" t="str">
            <v/>
          </cell>
          <cell r="CZ609" t="str">
            <v/>
          </cell>
          <cell r="DA609" t="str">
            <v/>
          </cell>
          <cell r="DB609" t="str">
            <v/>
          </cell>
          <cell r="DC609" t="str">
            <v/>
          </cell>
          <cell r="DD609" t="str">
            <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宮城県黒川郡富谷町</v>
          </cell>
          <cell r="ET609" t="str">
            <v>三重県度会郡玉城町</v>
          </cell>
          <cell r="EU609" t="str">
            <v>埼玉県入間市</v>
          </cell>
          <cell r="EV609" t="str">
            <v>埼玉県飯能市</v>
          </cell>
          <cell r="EW609" t="str">
            <v>鹿児島県薩摩川内市</v>
          </cell>
          <cell r="EX609" t="str">
            <v/>
          </cell>
          <cell r="EY609" t="str">
            <v>宮城県黒川郡富谷町
三重県度会郡玉城町
埼玉県入間市
埼玉県飯能市
鹿児島県薩摩川内市</v>
          </cell>
          <cell r="EZ609" t="str">
            <v>なし</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I610" t="str">
            <v>省エネルギー型情報機器又は関連部品</v>
          </cell>
          <cell r="J610" t="str">
            <v>中小企業</v>
          </cell>
          <cell r="K610" t="str">
            <v>中田</v>
          </cell>
          <cell r="L610" t="str">
            <v>宮田</v>
          </cell>
          <cell r="M610" t="str">
            <v/>
          </cell>
          <cell r="N610" t="str">
            <v/>
          </cell>
          <cell r="O610" t="str">
            <v>株式会社アルコム</v>
          </cell>
          <cell r="P610" t="str">
            <v/>
          </cell>
          <cell r="Q610" t="str">
            <v>代表取締役</v>
          </cell>
          <cell r="R610" t="str">
            <v>茄子川　直人</v>
          </cell>
          <cell r="S610" t="str">
            <v>022-348-0131</v>
          </cell>
          <cell r="T610" t="str">
            <v>nasukawa@alcom-inc.co.jp</v>
          </cell>
          <cell r="U610">
            <v>9813341</v>
          </cell>
          <cell r="V610" t="str">
            <v>宮城県黒川郡富谷町成田9-16-2</v>
          </cell>
          <cell r="W610" t="str">
            <v>代表取締役</v>
          </cell>
          <cell r="X610" t="str">
            <v>茄子川　直人</v>
          </cell>
          <cell r="Y610">
            <v>41153</v>
          </cell>
          <cell r="Z610">
            <v>41882</v>
          </cell>
          <cell r="AA610" t="str">
            <v>○</v>
          </cell>
          <cell r="AC610">
            <v>594000000</v>
          </cell>
          <cell r="AD610">
            <v>0.66666666666666663</v>
          </cell>
          <cell r="AE610">
            <v>396000000</v>
          </cell>
          <cell r="AF610" t="str">
            <v/>
          </cell>
          <cell r="AG610" t="str">
            <v/>
          </cell>
          <cell r="AH610" t="str">
            <v/>
          </cell>
          <cell r="AI610" t="str">
            <v/>
          </cell>
          <cell r="AJ610" t="str">
            <v/>
          </cell>
          <cell r="AK610">
            <v>0.66666666666666663</v>
          </cell>
          <cell r="AL610" t="str">
            <v/>
          </cell>
          <cell r="AM610" t="str">
            <v/>
          </cell>
          <cell r="AN610">
            <v>41178</v>
          </cell>
          <cell r="AO610">
            <v>41178</v>
          </cell>
          <cell r="AP610" t="str">
            <v/>
          </cell>
          <cell r="AQ610" t="str">
            <v/>
          </cell>
          <cell r="AR610" t="str">
            <v>中田</v>
          </cell>
          <cell r="AS610" t="str">
            <v/>
          </cell>
          <cell r="AT610" t="str">
            <v/>
          </cell>
          <cell r="AU610" t="str">
            <v/>
          </cell>
          <cell r="AV610" t="str">
            <v/>
          </cell>
          <cell r="AW610" t="str">
            <v/>
          </cell>
          <cell r="AX610" t="str">
            <v/>
          </cell>
          <cell r="AY610" t="str">
            <v>宮城県</v>
          </cell>
          <cell r="AZ610" t="str">
            <v>黒川郡富谷町</v>
          </cell>
          <cell r="BA610" t="str">
            <v/>
          </cell>
          <cell r="BB610" t="str">
            <v>三重県</v>
          </cell>
          <cell r="BC610" t="str">
            <v>度会郡玉城町</v>
          </cell>
          <cell r="BD610" t="str">
            <v/>
          </cell>
          <cell r="BE610" t="str">
            <v>埼玉県</v>
          </cell>
          <cell r="BF610" t="str">
            <v>入間市</v>
          </cell>
          <cell r="BH610" t="str">
            <v>埼玉県</v>
          </cell>
          <cell r="BI610" t="str">
            <v>飯能市</v>
          </cell>
          <cell r="BK610" t="str">
            <v>鹿児島県</v>
          </cell>
          <cell r="BL610" t="str">
            <v>薩摩川内市</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宮城県黒川郡富谷町</v>
          </cell>
          <cell r="ET610" t="str">
            <v>三重県度会郡玉城町</v>
          </cell>
          <cell r="EU610" t="str">
            <v>埼玉県入間市</v>
          </cell>
          <cell r="EV610" t="str">
            <v>埼玉県飯能市</v>
          </cell>
          <cell r="EW610" t="str">
            <v>鹿児島県薩摩川内市</v>
          </cell>
          <cell r="EX610" t="str">
            <v/>
          </cell>
          <cell r="EY610" t="str">
            <v>宮城県黒川郡富谷町
三重県度会郡玉城町
埼玉県入間市
埼玉県飯能市
鹿児島県薩摩川内市</v>
          </cell>
          <cell r="EZ610" t="str">
            <v>なし</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I611" t="str">
            <v>省エネルギー型情報機器又は関連部品</v>
          </cell>
          <cell r="J611" t="str">
            <v>中小企業</v>
          </cell>
          <cell r="K611" t="str">
            <v>中田</v>
          </cell>
          <cell r="L611" t="str">
            <v>宮田</v>
          </cell>
          <cell r="M611" t="str">
            <v/>
          </cell>
          <cell r="N611" t="str">
            <v/>
          </cell>
          <cell r="O611" t="str">
            <v>株式会社　松下製作所</v>
          </cell>
          <cell r="P611" t="str">
            <v/>
          </cell>
          <cell r="Q611" t="str">
            <v>専務取締役</v>
          </cell>
          <cell r="R611" t="str">
            <v>松下律子</v>
          </cell>
          <cell r="S611" t="str">
            <v>042-972-5131</v>
          </cell>
          <cell r="T611" t="str">
            <v>soumu@matsushitaworks.co.jp</v>
          </cell>
          <cell r="U611">
            <v>3570021</v>
          </cell>
          <cell r="V611" t="str">
            <v>埼玉県飯能市双柳263-1</v>
          </cell>
          <cell r="W611" t="str">
            <v>代表取締役</v>
          </cell>
          <cell r="X611" t="str">
            <v>松下　光一</v>
          </cell>
          <cell r="Y611">
            <v>41153</v>
          </cell>
          <cell r="Z611">
            <v>41882</v>
          </cell>
          <cell r="AA611" t="str">
            <v>○</v>
          </cell>
          <cell r="AC611">
            <v>594000000</v>
          </cell>
          <cell r="AD611">
            <v>0.66666666666666663</v>
          </cell>
          <cell r="AE611">
            <v>396000000</v>
          </cell>
          <cell r="AF611" t="str">
            <v/>
          </cell>
          <cell r="AG611" t="str">
            <v/>
          </cell>
          <cell r="AH611" t="str">
            <v/>
          </cell>
          <cell r="AI611" t="str">
            <v/>
          </cell>
          <cell r="AJ611" t="str">
            <v/>
          </cell>
          <cell r="AK611">
            <v>0.66666666666666663</v>
          </cell>
          <cell r="AL611" t="str">
            <v/>
          </cell>
          <cell r="AM611" t="str">
            <v/>
          </cell>
          <cell r="AN611">
            <v>41178</v>
          </cell>
          <cell r="AO611">
            <v>41178</v>
          </cell>
          <cell r="AP611" t="str">
            <v/>
          </cell>
          <cell r="AQ611" t="str">
            <v/>
          </cell>
          <cell r="AR611" t="str">
            <v>中田</v>
          </cell>
          <cell r="AS611" t="str">
            <v/>
          </cell>
          <cell r="AT611" t="str">
            <v/>
          </cell>
          <cell r="AU611" t="str">
            <v/>
          </cell>
          <cell r="AV611" t="str">
            <v/>
          </cell>
          <cell r="AW611" t="str">
            <v/>
          </cell>
          <cell r="AX611" t="str">
            <v/>
          </cell>
          <cell r="AY611" t="str">
            <v>宮城県</v>
          </cell>
          <cell r="AZ611" t="str">
            <v>黒川郡富谷町</v>
          </cell>
          <cell r="BA611" t="str">
            <v/>
          </cell>
          <cell r="BB611" t="str">
            <v>三重県</v>
          </cell>
          <cell r="BC611" t="str">
            <v>度会郡玉城町</v>
          </cell>
          <cell r="BD611" t="str">
            <v/>
          </cell>
          <cell r="BE611" t="str">
            <v>埼玉県</v>
          </cell>
          <cell r="BF611" t="str">
            <v>入間市</v>
          </cell>
          <cell r="BH611" t="str">
            <v>埼玉県</v>
          </cell>
          <cell r="BI611" t="str">
            <v>飯能市</v>
          </cell>
          <cell r="BK611" t="str">
            <v>鹿児島県</v>
          </cell>
          <cell r="BL611" t="str">
            <v>薩摩川内市</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宮城県黒川郡富谷町</v>
          </cell>
          <cell r="ET611" t="str">
            <v>三重県度会郡玉城町</v>
          </cell>
          <cell r="EU611" t="str">
            <v>埼玉県入間市</v>
          </cell>
          <cell r="EV611" t="str">
            <v>埼玉県飯能市</v>
          </cell>
          <cell r="EW611" t="str">
            <v>鹿児島県薩摩川内市</v>
          </cell>
          <cell r="EX611" t="str">
            <v/>
          </cell>
          <cell r="EY611" t="str">
            <v>宮城県黒川郡富谷町
三重県度会郡玉城町
埼玉県入間市
埼玉県飯能市
鹿児島県薩摩川内市</v>
          </cell>
          <cell r="EZ611" t="str">
            <v>なし</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I612" t="str">
            <v>省エネルギー型情報機器又は関連部品</v>
          </cell>
          <cell r="J612" t="str">
            <v>中小企業</v>
          </cell>
          <cell r="K612" t="str">
            <v>中田</v>
          </cell>
          <cell r="L612" t="str">
            <v>宮田</v>
          </cell>
          <cell r="M612" t="str">
            <v/>
          </cell>
          <cell r="N612" t="str">
            <v/>
          </cell>
          <cell r="O612" t="str">
            <v>樋脇精工株式会社</v>
          </cell>
          <cell r="P612" t="str">
            <v/>
          </cell>
          <cell r="Q612" t="str">
            <v>代表取締役</v>
          </cell>
          <cell r="R612" t="str">
            <v>松下　順紀</v>
          </cell>
          <cell r="S612" t="str">
            <v>0996-38-1111</v>
          </cell>
          <cell r="T612" t="str">
            <v>info@hiwakiseiko.co.jp</v>
          </cell>
          <cell r="U612">
            <v>8951203</v>
          </cell>
          <cell r="V612" t="str">
            <v>鹿児島県薩摩川内市樋脇町市比野5456</v>
          </cell>
          <cell r="W612" t="str">
            <v>代表取締役</v>
          </cell>
          <cell r="X612" t="str">
            <v>松下　順紀</v>
          </cell>
          <cell r="Y612">
            <v>41153</v>
          </cell>
          <cell r="Z612">
            <v>41882</v>
          </cell>
          <cell r="AA612" t="str">
            <v>○</v>
          </cell>
          <cell r="AC612">
            <v>594000000</v>
          </cell>
          <cell r="AD612">
            <v>0.66666666666666663</v>
          </cell>
          <cell r="AE612">
            <v>396000000</v>
          </cell>
          <cell r="AF612" t="str">
            <v/>
          </cell>
          <cell r="AG612" t="str">
            <v/>
          </cell>
          <cell r="AH612" t="str">
            <v/>
          </cell>
          <cell r="AI612" t="str">
            <v/>
          </cell>
          <cell r="AJ612" t="str">
            <v/>
          </cell>
          <cell r="AK612">
            <v>0.66666666666666663</v>
          </cell>
          <cell r="AL612" t="str">
            <v/>
          </cell>
          <cell r="AM612" t="str">
            <v/>
          </cell>
          <cell r="AN612">
            <v>41178</v>
          </cell>
          <cell r="AO612">
            <v>41178</v>
          </cell>
          <cell r="AP612" t="str">
            <v/>
          </cell>
          <cell r="AQ612" t="str">
            <v/>
          </cell>
          <cell r="AR612" t="str">
            <v>中田</v>
          </cell>
          <cell r="AS612" t="str">
            <v/>
          </cell>
          <cell r="AT612" t="str">
            <v/>
          </cell>
          <cell r="AU612" t="str">
            <v/>
          </cell>
          <cell r="AV612" t="str">
            <v/>
          </cell>
          <cell r="AW612" t="str">
            <v/>
          </cell>
          <cell r="AX612" t="str">
            <v/>
          </cell>
          <cell r="AY612" t="str">
            <v>宮城県</v>
          </cell>
          <cell r="AZ612" t="str">
            <v>黒川郡富谷町</v>
          </cell>
          <cell r="BA612" t="str">
            <v/>
          </cell>
          <cell r="BB612" t="str">
            <v>三重県</v>
          </cell>
          <cell r="BC612" t="str">
            <v>度会郡玉城町</v>
          </cell>
          <cell r="BD612" t="str">
            <v/>
          </cell>
          <cell r="BE612" t="str">
            <v>埼玉県</v>
          </cell>
          <cell r="BF612" t="str">
            <v>入間市</v>
          </cell>
          <cell r="BH612" t="str">
            <v>埼玉県</v>
          </cell>
          <cell r="BI612" t="str">
            <v>飯能市</v>
          </cell>
          <cell r="BK612" t="str">
            <v>鹿児島県</v>
          </cell>
          <cell r="BL612" t="str">
            <v>薩摩川内市</v>
          </cell>
          <cell r="BQ612" t="str">
            <v/>
          </cell>
          <cell r="BR612" t="str">
            <v/>
          </cell>
          <cell r="BS612" t="str">
            <v/>
          </cell>
          <cell r="BT612" t="str">
            <v/>
          </cell>
          <cell r="BU612" t="str">
            <v/>
          </cell>
          <cell r="BV612" t="str">
            <v/>
          </cell>
          <cell r="BW612" t="str">
            <v/>
          </cell>
          <cell r="BX612" t="str">
            <v/>
          </cell>
          <cell r="BY612" t="str">
            <v/>
          </cell>
          <cell r="BZ612" t="str">
            <v/>
          </cell>
          <cell r="CA612" t="str">
            <v/>
          </cell>
          <cell r="CB612" t="str">
            <v/>
          </cell>
          <cell r="CC612" t="str">
            <v/>
          </cell>
          <cell r="CD612" t="str">
            <v/>
          </cell>
          <cell r="CE612" t="str">
            <v/>
          </cell>
          <cell r="CF612" t="str">
            <v/>
          </cell>
          <cell r="CG612" t="str">
            <v/>
          </cell>
          <cell r="CH612" t="str">
            <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宮城県黒川郡富谷町</v>
          </cell>
          <cell r="ET612" t="str">
            <v>三重県度会郡玉城町</v>
          </cell>
          <cell r="EU612" t="str">
            <v>埼玉県入間市</v>
          </cell>
          <cell r="EV612" t="str">
            <v>埼玉県飯能市</v>
          </cell>
          <cell r="EW612" t="str">
            <v>鹿児島県薩摩川内市</v>
          </cell>
          <cell r="EX612" t="str">
            <v/>
          </cell>
          <cell r="EY612" t="str">
            <v>宮城県黒川郡富谷町
三重県度会郡玉城町
埼玉県入間市
埼玉県飯能市
鹿児島県薩摩川内市</v>
          </cell>
          <cell r="EZ612" t="str">
            <v>なし</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I613" t="str">
            <v>その他</v>
          </cell>
          <cell r="J613" t="str">
            <v>中小企業</v>
          </cell>
          <cell r="K613" t="str">
            <v>中田</v>
          </cell>
          <cell r="L613" t="str">
            <v>宮田</v>
          </cell>
          <cell r="M613" t="str">
            <v/>
          </cell>
          <cell r="N613" t="str">
            <v>中部</v>
          </cell>
          <cell r="O613" t="str">
            <v>株式会社エフ・ピー・エス</v>
          </cell>
          <cell r="P613" t="str">
            <v/>
          </cell>
          <cell r="Q613" t="str">
            <v>取締役</v>
          </cell>
          <cell r="R613" t="str">
            <v>町井　俊也</v>
          </cell>
          <cell r="S613" t="str">
            <v>03-5665-6951</v>
          </cell>
          <cell r="T613" t="str">
            <v>machii@fps-inc.co.jp</v>
          </cell>
          <cell r="U613">
            <v>1350051</v>
          </cell>
          <cell r="V613" t="str">
            <v>東京都江東区枝川2丁目16-5</v>
          </cell>
          <cell r="W613" t="str">
            <v>代表取締役</v>
          </cell>
          <cell r="X613" t="str">
            <v>堀　昌司</v>
          </cell>
          <cell r="Y613" t="str">
            <v>交付決定日以降</v>
          </cell>
          <cell r="Z613">
            <v>41609</v>
          </cell>
          <cell r="AA613" t="str">
            <v/>
          </cell>
          <cell r="AC613">
            <v>460000000</v>
          </cell>
          <cell r="AD613">
            <v>0.66666666666666663</v>
          </cell>
          <cell r="AE613">
            <v>306666666</v>
          </cell>
          <cell r="AF613" t="str">
            <v/>
          </cell>
          <cell r="AG613" t="str">
            <v/>
          </cell>
          <cell r="AH613" t="str">
            <v/>
          </cell>
          <cell r="AI613" t="str">
            <v/>
          </cell>
          <cell r="AJ613" t="str">
            <v/>
          </cell>
          <cell r="AK613">
            <v>0.66666666666666663</v>
          </cell>
          <cell r="AL613" t="str">
            <v/>
          </cell>
          <cell r="AM613" t="str">
            <v/>
          </cell>
          <cell r="AN613">
            <v>41176</v>
          </cell>
          <cell r="AO613">
            <v>41193</v>
          </cell>
          <cell r="AP613" t="str">
            <v/>
          </cell>
          <cell r="AQ613" t="str">
            <v/>
          </cell>
          <cell r="AR613" t="str">
            <v>中田</v>
          </cell>
          <cell r="AS613" t="str">
            <v/>
          </cell>
          <cell r="AT613" t="str">
            <v/>
          </cell>
          <cell r="AU613" t="str">
            <v/>
          </cell>
          <cell r="AV613" t="str">
            <v/>
          </cell>
          <cell r="AW613" t="str">
            <v/>
          </cell>
          <cell r="AX613" t="str">
            <v/>
          </cell>
          <cell r="AY613" t="str">
            <v>岐阜県</v>
          </cell>
          <cell r="AZ613" t="str">
            <v>大垣市</v>
          </cell>
          <cell r="BA613" t="str">
            <v/>
          </cell>
          <cell r="BC613" t="str">
            <v/>
          </cell>
          <cell r="BE613" t="str">
            <v/>
          </cell>
          <cell r="BF613" t="str">
            <v/>
          </cell>
          <cell r="BQ613" t="str">
            <v/>
          </cell>
          <cell r="BR613" t="str">
            <v/>
          </cell>
          <cell r="BS613" t="str">
            <v/>
          </cell>
          <cell r="BT613" t="str">
            <v/>
          </cell>
          <cell r="BU613" t="str">
            <v/>
          </cell>
          <cell r="BV613" t="str">
            <v/>
          </cell>
          <cell r="BW613" t="str">
            <v/>
          </cell>
          <cell r="BX613" t="str">
            <v/>
          </cell>
          <cell r="BY613" t="str">
            <v/>
          </cell>
          <cell r="BZ613" t="str">
            <v/>
          </cell>
          <cell r="CA613" t="str">
            <v/>
          </cell>
          <cell r="CB613" t="str">
            <v/>
          </cell>
          <cell r="CC613" t="str">
            <v/>
          </cell>
          <cell r="CD613" t="str">
            <v/>
          </cell>
          <cell r="CE613" t="str">
            <v/>
          </cell>
          <cell r="CF613" t="str">
            <v/>
          </cell>
          <cell r="CG613" t="str">
            <v/>
          </cell>
          <cell r="CH613" t="str">
            <v/>
          </cell>
          <cell r="CI613" t="str">
            <v/>
          </cell>
          <cell r="CJ613" t="str">
            <v/>
          </cell>
          <cell r="CK613" t="str">
            <v/>
          </cell>
          <cell r="CL613" t="str">
            <v/>
          </cell>
          <cell r="CM613" t="str">
            <v/>
          </cell>
          <cell r="CN613" t="str">
            <v/>
          </cell>
          <cell r="CO613" t="str">
            <v/>
          </cell>
          <cell r="CP613" t="str">
            <v/>
          </cell>
          <cell r="CQ613" t="str">
            <v/>
          </cell>
          <cell r="CR613" t="str">
            <v/>
          </cell>
          <cell r="CS613" t="str">
            <v/>
          </cell>
          <cell r="CT613" t="str">
            <v/>
          </cell>
          <cell r="CU613" t="str">
            <v/>
          </cell>
          <cell r="CV613" t="str">
            <v/>
          </cell>
          <cell r="CW613" t="str">
            <v/>
          </cell>
          <cell r="CX613" t="str">
            <v/>
          </cell>
          <cell r="CY613" t="str">
            <v/>
          </cell>
          <cell r="CZ613" t="str">
            <v/>
          </cell>
          <cell r="DA613" t="str">
            <v/>
          </cell>
          <cell r="DB613" t="str">
            <v/>
          </cell>
          <cell r="DC613" t="str">
            <v/>
          </cell>
          <cell r="DD613" t="str">
            <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岐阜県大垣市</v>
          </cell>
          <cell r="ET613" t="str">
            <v/>
          </cell>
          <cell r="EU613" t="str">
            <v/>
          </cell>
          <cell r="EV613" t="str">
            <v/>
          </cell>
          <cell r="EW613" t="str">
            <v/>
          </cell>
          <cell r="EX613" t="str">
            <v/>
          </cell>
          <cell r="EY613" t="str">
            <v>岐阜県大垣市</v>
          </cell>
          <cell r="EZ613" t="str">
            <v>なし</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I614" t="str">
            <v>その他</v>
          </cell>
          <cell r="J614" t="str">
            <v>中小企業</v>
          </cell>
          <cell r="K614" t="str">
            <v>中田</v>
          </cell>
          <cell r="L614" t="str">
            <v>宮田</v>
          </cell>
          <cell r="M614" t="str">
            <v/>
          </cell>
          <cell r="N614" t="str">
            <v>中部</v>
          </cell>
          <cell r="O614" t="str">
            <v>河合石灰工業株式会社</v>
          </cell>
          <cell r="P614" t="str">
            <v/>
          </cell>
          <cell r="Q614" t="str">
            <v>取締役企画部長　常務取締役</v>
          </cell>
          <cell r="R614" t="str">
            <v>河合　刀記夫
河合　孝治</v>
          </cell>
          <cell r="S614" t="str">
            <v>0584-71-1121</v>
          </cell>
          <cell r="T614" t="str">
            <v>to-kawai@mail.kawai-lime.co.jp
t-kawai@mail.kawai-lime.co.jp</v>
          </cell>
          <cell r="U614">
            <v>5032213</v>
          </cell>
          <cell r="V614" t="str">
            <v>岐阜県大垣市赤坂町2093番地</v>
          </cell>
          <cell r="W614" t="str">
            <v>代表取締役社長</v>
          </cell>
          <cell r="X614" t="str">
            <v>河合　進一</v>
          </cell>
          <cell r="Y614" t="str">
            <v>交付決定日以降</v>
          </cell>
          <cell r="Z614">
            <v>41609</v>
          </cell>
          <cell r="AA614" t="str">
            <v/>
          </cell>
          <cell r="AC614">
            <v>460000000</v>
          </cell>
          <cell r="AD614">
            <v>0.66666666666666663</v>
          </cell>
          <cell r="AE614">
            <v>306666666</v>
          </cell>
          <cell r="AF614" t="str">
            <v/>
          </cell>
          <cell r="AG614" t="str">
            <v/>
          </cell>
          <cell r="AH614" t="str">
            <v/>
          </cell>
          <cell r="AI614" t="str">
            <v/>
          </cell>
          <cell r="AJ614" t="str">
            <v/>
          </cell>
          <cell r="AK614">
            <v>0.66666666666666663</v>
          </cell>
          <cell r="AL614" t="str">
            <v/>
          </cell>
          <cell r="AM614" t="str">
            <v/>
          </cell>
          <cell r="AN614">
            <v>41176</v>
          </cell>
          <cell r="AO614">
            <v>41193</v>
          </cell>
          <cell r="AP614" t="str">
            <v/>
          </cell>
          <cell r="AQ614" t="str">
            <v/>
          </cell>
          <cell r="AR614" t="str">
            <v>中田</v>
          </cell>
          <cell r="AS614" t="str">
            <v/>
          </cell>
          <cell r="AT614" t="str">
            <v/>
          </cell>
          <cell r="AU614" t="str">
            <v/>
          </cell>
          <cell r="AV614" t="str">
            <v/>
          </cell>
          <cell r="AW614" t="str">
            <v/>
          </cell>
          <cell r="AX614" t="str">
            <v/>
          </cell>
          <cell r="AY614" t="str">
            <v>岐阜県</v>
          </cell>
          <cell r="AZ614" t="str">
            <v>大垣市</v>
          </cell>
          <cell r="BA614" t="str">
            <v/>
          </cell>
          <cell r="BC614" t="str">
            <v/>
          </cell>
          <cell r="BE614" t="str">
            <v/>
          </cell>
          <cell r="BF614" t="str">
            <v/>
          </cell>
          <cell r="BQ614" t="str">
            <v/>
          </cell>
          <cell r="BR614" t="str">
            <v/>
          </cell>
          <cell r="BS614" t="str">
            <v/>
          </cell>
          <cell r="BT614" t="str">
            <v/>
          </cell>
          <cell r="BU614" t="str">
            <v/>
          </cell>
          <cell r="BV614" t="str">
            <v/>
          </cell>
          <cell r="BW614" t="str">
            <v/>
          </cell>
          <cell r="BX614" t="str">
            <v/>
          </cell>
          <cell r="BY614" t="str">
            <v/>
          </cell>
          <cell r="BZ614" t="str">
            <v/>
          </cell>
          <cell r="CA614" t="str">
            <v/>
          </cell>
          <cell r="CB614" t="str">
            <v/>
          </cell>
          <cell r="CC614" t="str">
            <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t="str">
            <v/>
          </cell>
          <cell r="DW614" t="str">
            <v/>
          </cell>
          <cell r="DX614" t="str">
            <v/>
          </cell>
          <cell r="DY614" t="str">
            <v/>
          </cell>
          <cell r="DZ614" t="str">
            <v/>
          </cell>
          <cell r="EA614" t="str">
            <v/>
          </cell>
          <cell r="EB614" t="str">
            <v/>
          </cell>
          <cell r="EC614" t="str">
            <v/>
          </cell>
          <cell r="ED614" t="str">
            <v/>
          </cell>
          <cell r="EE614" t="str">
            <v/>
          </cell>
          <cell r="EF614" t="str">
            <v/>
          </cell>
          <cell r="EG614" t="str">
            <v/>
          </cell>
          <cell r="EH614" t="str">
            <v/>
          </cell>
          <cell r="EI614" t="str">
            <v/>
          </cell>
          <cell r="EJ614" t="str">
            <v/>
          </cell>
          <cell r="EK614" t="str">
            <v/>
          </cell>
          <cell r="EL614" t="str">
            <v/>
          </cell>
          <cell r="EM614" t="str">
            <v/>
          </cell>
          <cell r="EN614" t="str">
            <v/>
          </cell>
          <cell r="EO614" t="str">
            <v/>
          </cell>
          <cell r="EP614" t="str">
            <v/>
          </cell>
          <cell r="EQ614" t="str">
            <v/>
          </cell>
          <cell r="ER614" t="str">
            <v/>
          </cell>
          <cell r="ES614" t="str">
            <v>岐阜県大垣市</v>
          </cell>
          <cell r="ET614" t="str">
            <v/>
          </cell>
          <cell r="EU614" t="str">
            <v/>
          </cell>
          <cell r="EV614" t="str">
            <v/>
          </cell>
          <cell r="EW614" t="str">
            <v/>
          </cell>
          <cell r="EX614" t="str">
            <v/>
          </cell>
          <cell r="EY614" t="str">
            <v>岐阜県大垣市</v>
          </cell>
          <cell r="EZ614" t="str">
            <v>なし</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I615" t="str">
            <v>駆動系部品又はその材料</v>
          </cell>
          <cell r="J615" t="str">
            <v>中小企業</v>
          </cell>
          <cell r="K615" t="str">
            <v>宮田</v>
          </cell>
          <cell r="L615" t="str">
            <v>中田</v>
          </cell>
          <cell r="M615" t="str">
            <v/>
          </cell>
          <cell r="N615" t="str">
            <v>近畿</v>
          </cell>
          <cell r="O615" t="str">
            <v>小川工業株式会社</v>
          </cell>
          <cell r="P615" t="str">
            <v>営業部</v>
          </cell>
          <cell r="Q615" t="str">
            <v>部長</v>
          </cell>
          <cell r="R615" t="str">
            <v>酒井　敏史</v>
          </cell>
          <cell r="S615" t="str">
            <v>0736-32-2225</v>
          </cell>
          <cell r="T615" t="str">
            <v>t-sakai@ogawa-industry.co.jp</v>
          </cell>
          <cell r="U615">
            <v>6480011</v>
          </cell>
          <cell r="V615" t="str">
            <v>和歌山県橋本市隅田町真土39番地</v>
          </cell>
          <cell r="W615" t="str">
            <v>代表取締役</v>
          </cell>
          <cell r="X615" t="str">
            <v>佐々木　惣太郎</v>
          </cell>
          <cell r="Y615">
            <v>41153</v>
          </cell>
          <cell r="Z615">
            <v>41729</v>
          </cell>
          <cell r="AA615" t="str">
            <v/>
          </cell>
          <cell r="AC615">
            <v>872650000</v>
          </cell>
          <cell r="AD615">
            <v>0.66666666666666663</v>
          </cell>
          <cell r="AE615">
            <v>581766666</v>
          </cell>
          <cell r="AF615" t="str">
            <v/>
          </cell>
          <cell r="AG615" t="str">
            <v/>
          </cell>
          <cell r="AH615" t="str">
            <v/>
          </cell>
          <cell r="AI615" t="str">
            <v/>
          </cell>
          <cell r="AJ615" t="str">
            <v/>
          </cell>
          <cell r="AK615">
            <v>0.66666666666666663</v>
          </cell>
          <cell r="AL615" t="str">
            <v/>
          </cell>
          <cell r="AM615" t="str">
            <v/>
          </cell>
          <cell r="AN615">
            <v>41177</v>
          </cell>
          <cell r="AO615">
            <v>41193</v>
          </cell>
          <cell r="AP615" t="str">
            <v/>
          </cell>
          <cell r="AQ615" t="str">
            <v/>
          </cell>
          <cell r="AR615" t="str">
            <v>宮田</v>
          </cell>
          <cell r="AS615" t="str">
            <v>中田</v>
          </cell>
          <cell r="AT615" t="str">
            <v/>
          </cell>
          <cell r="AU615">
            <v>41193</v>
          </cell>
          <cell r="AV615" t="str">
            <v/>
          </cell>
          <cell r="AW615" t="str">
            <v/>
          </cell>
          <cell r="AX615" t="str">
            <v/>
          </cell>
          <cell r="AY615" t="str">
            <v>大阪府</v>
          </cell>
          <cell r="AZ615" t="str">
            <v>富田林市</v>
          </cell>
          <cell r="BA615" t="str">
            <v>若松町東3-4-38</v>
          </cell>
          <cell r="BB615" t="str">
            <v>和歌山県</v>
          </cell>
          <cell r="BC615" t="str">
            <v>橋本市</v>
          </cell>
          <cell r="BD615" t="str">
            <v>紀ノ光台一丁目（紀北橋本エコヒルズ）</v>
          </cell>
          <cell r="BE615" t="str">
            <v/>
          </cell>
          <cell r="BF615" t="str">
            <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大阪府富田林市若松町東3-4-38</v>
          </cell>
          <cell r="ET615" t="str">
            <v>和歌山県橋本市紀ノ光台一丁目（紀北橋本エコヒルズ）</v>
          </cell>
          <cell r="EU615" t="str">
            <v/>
          </cell>
          <cell r="EV615" t="str">
            <v/>
          </cell>
          <cell r="EW615" t="str">
            <v/>
          </cell>
          <cell r="EX615" t="str">
            <v/>
          </cell>
          <cell r="EY615" t="str">
            <v>大阪府富田林市若松町東3-4-38
和歌山県橋本市紀ノ光台一丁目（紀北橋本エコヒルズ）</v>
          </cell>
          <cell r="EZ615" t="str">
            <v>なし</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I616" t="str">
            <v>駆動系部品又はその材料</v>
          </cell>
          <cell r="J616" t="str">
            <v>中小企業</v>
          </cell>
          <cell r="K616" t="str">
            <v>宮田</v>
          </cell>
          <cell r="L616" t="str">
            <v>中田</v>
          </cell>
          <cell r="M616" t="str">
            <v/>
          </cell>
          <cell r="N616" t="str">
            <v>近畿</v>
          </cell>
          <cell r="O616" t="str">
            <v>オリックス株式会社</v>
          </cell>
          <cell r="P616" t="str">
            <v>南大阪支店</v>
          </cell>
          <cell r="Q616" t="str">
            <v/>
          </cell>
          <cell r="R616" t="str">
            <v>竹村 祐里</v>
          </cell>
          <cell r="S616" t="str">
            <v>072-223-0261</v>
          </cell>
          <cell r="T616" t="str">
            <v>yuri_takemura@orix.co.jp</v>
          </cell>
          <cell r="U616">
            <v>5900947</v>
          </cell>
          <cell r="V616" t="str">
            <v>大阪府堺市熊野町西3-2-7ダイワビル</v>
          </cell>
          <cell r="W616" t="str">
            <v>代表執行役</v>
          </cell>
          <cell r="X616" t="str">
            <v>井上　亮</v>
          </cell>
          <cell r="Y616">
            <v>41153</v>
          </cell>
          <cell r="Z616">
            <v>41729</v>
          </cell>
          <cell r="AA616" t="str">
            <v/>
          </cell>
          <cell r="AC616">
            <v>872650000</v>
          </cell>
          <cell r="AD616">
            <v>0.66666666666666663</v>
          </cell>
          <cell r="AE616">
            <v>581766666</v>
          </cell>
          <cell r="AF616" t="str">
            <v/>
          </cell>
          <cell r="AG616" t="str">
            <v/>
          </cell>
          <cell r="AH616" t="str">
            <v/>
          </cell>
          <cell r="AI616" t="str">
            <v/>
          </cell>
          <cell r="AJ616" t="str">
            <v/>
          </cell>
          <cell r="AK616">
            <v>0.66666666666666663</v>
          </cell>
          <cell r="AL616" t="str">
            <v/>
          </cell>
          <cell r="AM616" t="str">
            <v/>
          </cell>
          <cell r="AN616">
            <v>41177</v>
          </cell>
          <cell r="AO616">
            <v>41193</v>
          </cell>
          <cell r="AP616" t="str">
            <v/>
          </cell>
          <cell r="AQ616" t="str">
            <v/>
          </cell>
          <cell r="AR616" t="str">
            <v>宮田</v>
          </cell>
          <cell r="AS616" t="str">
            <v>中田</v>
          </cell>
          <cell r="AT616" t="str">
            <v/>
          </cell>
          <cell r="AU616">
            <v>41193</v>
          </cell>
          <cell r="AV616" t="str">
            <v/>
          </cell>
          <cell r="AW616" t="str">
            <v/>
          </cell>
          <cell r="AX616" t="str">
            <v/>
          </cell>
          <cell r="AY616" t="str">
            <v>大阪府</v>
          </cell>
          <cell r="AZ616" t="str">
            <v>富田林市</v>
          </cell>
          <cell r="BA616" t="str">
            <v>若松町東3-4-38</v>
          </cell>
          <cell r="BB616" t="str">
            <v>和歌山県</v>
          </cell>
          <cell r="BC616" t="str">
            <v>橋本市</v>
          </cell>
          <cell r="BD616" t="str">
            <v>紀ノ光台一丁目（紀北橋本エコヒルズ）</v>
          </cell>
          <cell r="BE616" t="str">
            <v/>
          </cell>
          <cell r="BF616" t="str">
            <v/>
          </cell>
          <cell r="BQ616" t="str">
            <v/>
          </cell>
          <cell r="BR616" t="str">
            <v/>
          </cell>
          <cell r="BS616" t="str">
            <v/>
          </cell>
          <cell r="BT616" t="str">
            <v/>
          </cell>
          <cell r="BU616" t="str">
            <v/>
          </cell>
          <cell r="BV616" t="str">
            <v/>
          </cell>
          <cell r="BW616" t="str">
            <v/>
          </cell>
          <cell r="BX616" t="str">
            <v/>
          </cell>
          <cell r="BY616" t="str">
            <v/>
          </cell>
          <cell r="BZ616" t="str">
            <v/>
          </cell>
          <cell r="CA616" t="str">
            <v/>
          </cell>
          <cell r="CB616" t="str">
            <v/>
          </cell>
          <cell r="CC616" t="str">
            <v/>
          </cell>
          <cell r="CD616" t="str">
            <v/>
          </cell>
          <cell r="CE616" t="str">
            <v/>
          </cell>
          <cell r="CF616" t="str">
            <v/>
          </cell>
          <cell r="CG616" t="str">
            <v/>
          </cell>
          <cell r="CH616" t="str">
            <v/>
          </cell>
          <cell r="CI616" t="str">
            <v/>
          </cell>
          <cell r="CJ616" t="str">
            <v/>
          </cell>
          <cell r="CK616" t="str">
            <v/>
          </cell>
          <cell r="CL616" t="str">
            <v/>
          </cell>
          <cell r="CM616" t="str">
            <v/>
          </cell>
          <cell r="CN616" t="str">
            <v/>
          </cell>
          <cell r="CO616" t="str">
            <v/>
          </cell>
          <cell r="CP616" t="str">
            <v/>
          </cell>
          <cell r="CQ616" t="str">
            <v/>
          </cell>
          <cell r="CR616" t="str">
            <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大阪府富田林市若松町東3-4-38</v>
          </cell>
          <cell r="ET616" t="str">
            <v>和歌山県橋本市紀ノ光台一丁目（紀北橋本エコヒルズ）</v>
          </cell>
          <cell r="EU616" t="str">
            <v/>
          </cell>
          <cell r="EV616" t="str">
            <v/>
          </cell>
          <cell r="EW616" t="str">
            <v/>
          </cell>
          <cell r="EX616" t="str">
            <v/>
          </cell>
          <cell r="EY616" t="str">
            <v>大阪府富田林市若松町東3-4-38
和歌山県橋本市紀ノ光台一丁目（紀北橋本エコヒルズ）</v>
          </cell>
          <cell r="EZ616" t="str">
            <v>なし</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I617" t="str">
            <v>駆動系部品又はその材料</v>
          </cell>
          <cell r="J617" t="str">
            <v>中小企業</v>
          </cell>
          <cell r="K617" t="str">
            <v>宮田</v>
          </cell>
          <cell r="L617" t="str">
            <v>中田</v>
          </cell>
          <cell r="M617" t="str">
            <v/>
          </cell>
          <cell r="N617" t="str">
            <v>近畿</v>
          </cell>
          <cell r="O617" t="str">
            <v>北辰精工株式会社</v>
          </cell>
          <cell r="P617" t="str">
            <v/>
          </cell>
          <cell r="Q617" t="str">
            <v>監査役</v>
          </cell>
          <cell r="R617" t="str">
            <v>今西　多栄子</v>
          </cell>
          <cell r="S617" t="str">
            <v>072-278-0367</v>
          </cell>
          <cell r="T617" t="str">
            <v>hokushin@miracle.ocn.ne.jp</v>
          </cell>
          <cell r="U617">
            <v>5998262</v>
          </cell>
          <cell r="V617" t="str">
            <v>大阪府堺市中区八田北町307番地2</v>
          </cell>
          <cell r="W617" t="str">
            <v>代表取締役</v>
          </cell>
          <cell r="X617" t="str">
            <v>北口　満</v>
          </cell>
          <cell r="Y617">
            <v>41153</v>
          </cell>
          <cell r="Z617">
            <v>41729</v>
          </cell>
          <cell r="AA617" t="str">
            <v/>
          </cell>
          <cell r="AC617">
            <v>872650000</v>
          </cell>
          <cell r="AD617">
            <v>0.66666666666666663</v>
          </cell>
          <cell r="AE617">
            <v>581766666</v>
          </cell>
          <cell r="AF617" t="str">
            <v/>
          </cell>
          <cell r="AG617" t="str">
            <v/>
          </cell>
          <cell r="AH617" t="str">
            <v/>
          </cell>
          <cell r="AI617" t="str">
            <v/>
          </cell>
          <cell r="AJ617" t="str">
            <v/>
          </cell>
          <cell r="AK617">
            <v>0.66666666666666663</v>
          </cell>
          <cell r="AL617" t="str">
            <v/>
          </cell>
          <cell r="AM617" t="str">
            <v/>
          </cell>
          <cell r="AN617">
            <v>41177</v>
          </cell>
          <cell r="AO617">
            <v>41193</v>
          </cell>
          <cell r="AP617" t="str">
            <v/>
          </cell>
          <cell r="AQ617" t="str">
            <v/>
          </cell>
          <cell r="AR617" t="str">
            <v>宮田</v>
          </cell>
          <cell r="AS617" t="str">
            <v>中田</v>
          </cell>
          <cell r="AT617" t="str">
            <v/>
          </cell>
          <cell r="AU617">
            <v>41193</v>
          </cell>
          <cell r="AV617" t="str">
            <v/>
          </cell>
          <cell r="AW617" t="str">
            <v/>
          </cell>
          <cell r="AX617" t="str">
            <v/>
          </cell>
          <cell r="AY617" t="str">
            <v>大阪府</v>
          </cell>
          <cell r="AZ617" t="str">
            <v>富田林市</v>
          </cell>
          <cell r="BA617" t="str">
            <v>若松町東3-4-38</v>
          </cell>
          <cell r="BB617" t="str">
            <v>和歌山県</v>
          </cell>
          <cell r="BC617" t="str">
            <v>橋本市</v>
          </cell>
          <cell r="BD617" t="str">
            <v>紀ノ光台一丁目（紀北橋本エコヒルズ）</v>
          </cell>
          <cell r="BE617" t="str">
            <v/>
          </cell>
          <cell r="BF617" t="str">
            <v/>
          </cell>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大阪府富田林市若松町東3-4-38</v>
          </cell>
          <cell r="ET617" t="str">
            <v>和歌山県橋本市紀ノ光台一丁目（紀北橋本エコヒルズ）</v>
          </cell>
          <cell r="EU617" t="str">
            <v/>
          </cell>
          <cell r="EV617" t="str">
            <v/>
          </cell>
          <cell r="EW617" t="str">
            <v/>
          </cell>
          <cell r="EX617" t="str">
            <v/>
          </cell>
          <cell r="EY617" t="str">
            <v>大阪府富田林市若松町東3-4-38
和歌山県橋本市紀ノ光台一丁目（紀北橋本エコヒルズ）</v>
          </cell>
          <cell r="EZ617" t="str">
            <v>なし</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I618" t="str">
            <v>駆動系部品又はその材料</v>
          </cell>
          <cell r="J618" t="str">
            <v>中小企業</v>
          </cell>
          <cell r="K618" t="str">
            <v>宮田</v>
          </cell>
          <cell r="L618" t="str">
            <v>中田</v>
          </cell>
          <cell r="M618" t="str">
            <v/>
          </cell>
          <cell r="N618" t="str">
            <v>近畿</v>
          </cell>
          <cell r="O618" t="str">
            <v>株式会社東研サーモテック</v>
          </cell>
          <cell r="P618" t="str">
            <v xml:space="preserve">
富田林工場</v>
          </cell>
          <cell r="Q618" t="str">
            <v>常勤監査役
工場長</v>
          </cell>
          <cell r="R618" t="str">
            <v>松尾　肇
加藤 滋</v>
          </cell>
          <cell r="S618" t="str">
            <v>06-6714-2425
0721-24-6221</v>
          </cell>
          <cell r="T618" t="str">
            <v>h_matsuo@tohkenthermo.co.jp
kato@tohkenthermo.co.jp</v>
          </cell>
          <cell r="U618">
            <v>5460041</v>
          </cell>
          <cell r="V618" t="str">
            <v>大阪府富田林市若松町東3-4-38</v>
          </cell>
          <cell r="W618" t="str">
            <v>代表取締役</v>
          </cell>
          <cell r="X618" t="str">
            <v>川嵜　修</v>
          </cell>
          <cell r="Y618">
            <v>41153</v>
          </cell>
          <cell r="Z618">
            <v>41729</v>
          </cell>
          <cell r="AA618" t="str">
            <v/>
          </cell>
          <cell r="AC618">
            <v>872650000</v>
          </cell>
          <cell r="AD618">
            <v>0.66666666666666663</v>
          </cell>
          <cell r="AE618">
            <v>581766666</v>
          </cell>
          <cell r="AF618" t="str">
            <v/>
          </cell>
          <cell r="AG618" t="str">
            <v/>
          </cell>
          <cell r="AH618" t="str">
            <v/>
          </cell>
          <cell r="AI618" t="str">
            <v/>
          </cell>
          <cell r="AJ618" t="str">
            <v/>
          </cell>
          <cell r="AK618">
            <v>0.66666666666666663</v>
          </cell>
          <cell r="AL618" t="str">
            <v/>
          </cell>
          <cell r="AM618" t="str">
            <v/>
          </cell>
          <cell r="AN618">
            <v>41177</v>
          </cell>
          <cell r="AO618">
            <v>41193</v>
          </cell>
          <cell r="AP618" t="str">
            <v/>
          </cell>
          <cell r="AQ618" t="str">
            <v/>
          </cell>
          <cell r="AR618" t="str">
            <v>宮田</v>
          </cell>
          <cell r="AS618" t="str">
            <v>中田</v>
          </cell>
          <cell r="AT618" t="str">
            <v/>
          </cell>
          <cell r="AU618">
            <v>41193</v>
          </cell>
          <cell r="AV618" t="str">
            <v/>
          </cell>
          <cell r="AW618" t="str">
            <v/>
          </cell>
          <cell r="AX618" t="str">
            <v/>
          </cell>
          <cell r="AY618" t="str">
            <v>大阪府</v>
          </cell>
          <cell r="AZ618" t="str">
            <v>富田林市</v>
          </cell>
          <cell r="BA618" t="str">
            <v>若松町東3-4-38</v>
          </cell>
          <cell r="BB618" t="str">
            <v>和歌山県</v>
          </cell>
          <cell r="BC618" t="str">
            <v>橋本市</v>
          </cell>
          <cell r="BD618" t="str">
            <v>紀ノ光台一丁目（紀北橋本エコヒルズ）</v>
          </cell>
          <cell r="BE618" t="str">
            <v/>
          </cell>
          <cell r="BF618" t="str">
            <v/>
          </cell>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大阪府富田林市若松町東3-4-38</v>
          </cell>
          <cell r="ET618" t="str">
            <v>和歌山県橋本市紀ノ光台一丁目（紀北橋本エコヒルズ）</v>
          </cell>
          <cell r="EU618" t="str">
            <v/>
          </cell>
          <cell r="EV618" t="str">
            <v/>
          </cell>
          <cell r="EW618" t="str">
            <v/>
          </cell>
          <cell r="EX618" t="str">
            <v/>
          </cell>
          <cell r="EY618" t="str">
            <v>大阪府富田林市若松町東3-4-38
和歌山県橋本市紀ノ光台一丁目（紀北橋本エコヒルズ）</v>
          </cell>
          <cell r="EZ618" t="str">
            <v>なし</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I619" t="str">
            <v>その他</v>
          </cell>
          <cell r="J619" t="str">
            <v>中小企業</v>
          </cell>
          <cell r="K619" t="str">
            <v>中田</v>
          </cell>
          <cell r="L619" t="str">
            <v>宮田</v>
          </cell>
          <cell r="M619" t="str">
            <v/>
          </cell>
          <cell r="N619" t="str">
            <v/>
          </cell>
          <cell r="O619" t="str">
            <v>菊地歯車株式会社</v>
          </cell>
          <cell r="P619" t="str">
            <v/>
          </cell>
          <cell r="Q619" t="str">
            <v>代表取締役社長</v>
          </cell>
          <cell r="R619" t="str">
            <v>菊地　義典</v>
          </cell>
          <cell r="S619" t="str">
            <v>0284-71-4315</v>
          </cell>
          <cell r="T619" t="str">
            <v>kikuchi@kikuchigear.co.jp</v>
          </cell>
          <cell r="U619">
            <v>3260332</v>
          </cell>
          <cell r="V619" t="str">
            <v>栃木県足利市福富新町726-30</v>
          </cell>
          <cell r="W619" t="str">
            <v>代表取締役社長</v>
          </cell>
          <cell r="X619" t="str">
            <v>菊地　義典</v>
          </cell>
          <cell r="Y619">
            <v>41091</v>
          </cell>
          <cell r="Z619">
            <v>41639</v>
          </cell>
          <cell r="AA619" t="str">
            <v/>
          </cell>
          <cell r="AC619">
            <v>953000000</v>
          </cell>
          <cell r="AD619">
            <v>0.66666666666666663</v>
          </cell>
          <cell r="AE619">
            <v>635333333</v>
          </cell>
          <cell r="AF619" t="str">
            <v/>
          </cell>
          <cell r="AG619" t="str">
            <v/>
          </cell>
          <cell r="AH619" t="str">
            <v/>
          </cell>
          <cell r="AI619" t="str">
            <v/>
          </cell>
          <cell r="AJ619" t="str">
            <v/>
          </cell>
          <cell r="AK619">
            <v>0.66666666666666663</v>
          </cell>
          <cell r="AL619" t="str">
            <v/>
          </cell>
          <cell r="AM619" t="str">
            <v/>
          </cell>
          <cell r="AN619">
            <v>41176</v>
          </cell>
          <cell r="AO619">
            <v>41176</v>
          </cell>
          <cell r="AP619" t="str">
            <v/>
          </cell>
          <cell r="AQ619" t="str">
            <v/>
          </cell>
          <cell r="AR619" t="str">
            <v/>
          </cell>
          <cell r="AS619" t="str">
            <v/>
          </cell>
          <cell r="AT619" t="str">
            <v/>
          </cell>
          <cell r="AU619">
            <v>41180</v>
          </cell>
          <cell r="AV619" t="str">
            <v/>
          </cell>
          <cell r="AW619" t="str">
            <v/>
          </cell>
          <cell r="AX619" t="str">
            <v/>
          </cell>
          <cell r="AY619" t="str">
            <v>栃木県</v>
          </cell>
          <cell r="AZ619" t="str">
            <v>足利市</v>
          </cell>
          <cell r="BA619" t="str">
            <v/>
          </cell>
          <cell r="BB619" t="str">
            <v>東京都</v>
          </cell>
          <cell r="BC619" t="str">
            <v>武蔵村山市</v>
          </cell>
          <cell r="BD619" t="str">
            <v/>
          </cell>
          <cell r="BE619" t="str">
            <v>京都府</v>
          </cell>
          <cell r="BF619" t="str">
            <v>京都市</v>
          </cell>
          <cell r="BQ619" t="str">
            <v/>
          </cell>
          <cell r="BR619" t="str">
            <v/>
          </cell>
          <cell r="BS619" t="str">
            <v/>
          </cell>
          <cell r="BT619" t="str">
            <v/>
          </cell>
          <cell r="BU619" t="str">
            <v/>
          </cell>
          <cell r="BV619" t="str">
            <v/>
          </cell>
          <cell r="BW619" t="str">
            <v/>
          </cell>
          <cell r="BX619" t="str">
            <v/>
          </cell>
          <cell r="BY619" t="str">
            <v/>
          </cell>
          <cell r="BZ619" t="str">
            <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栃木県足利市</v>
          </cell>
          <cell r="ET619" t="str">
            <v>東京都武蔵村山市</v>
          </cell>
          <cell r="EU619" t="str">
            <v>京都府京都市</v>
          </cell>
          <cell r="EV619" t="str">
            <v/>
          </cell>
          <cell r="EW619" t="str">
            <v/>
          </cell>
          <cell r="EX619" t="str">
            <v/>
          </cell>
          <cell r="EY619" t="str">
            <v>栃木県足利市
東京都武蔵村山市
京都府京都市</v>
          </cell>
          <cell r="EZ619" t="str">
            <v>なし</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I620" t="str">
            <v>その他</v>
          </cell>
          <cell r="J620" t="str">
            <v>中小企業</v>
          </cell>
          <cell r="K620" t="str">
            <v>中田</v>
          </cell>
          <cell r="L620" t="str">
            <v>宮田</v>
          </cell>
          <cell r="M620" t="str">
            <v/>
          </cell>
          <cell r="N620" t="str">
            <v/>
          </cell>
          <cell r="O620" t="str">
            <v>株式会社KOYO熱錬</v>
          </cell>
          <cell r="P620" t="str">
            <v/>
          </cell>
          <cell r="Q620" t="str">
            <v>専務取締役</v>
          </cell>
          <cell r="R620" t="str">
            <v>杉本　卓也</v>
          </cell>
          <cell r="S620" t="str">
            <v>075-671-7121</v>
          </cell>
          <cell r="T620" t="str">
            <v>t-sugi@koyo-kinzoku.com</v>
          </cell>
          <cell r="U620">
            <v>6018349</v>
          </cell>
          <cell r="V620" t="str">
            <v>京都市南区吉祥院池田町38</v>
          </cell>
          <cell r="W620" t="str">
            <v>代表取締役</v>
          </cell>
          <cell r="X620" t="str">
            <v>杉本　洋一</v>
          </cell>
          <cell r="Y620">
            <v>41091</v>
          </cell>
          <cell r="Z620">
            <v>41639</v>
          </cell>
          <cell r="AA620" t="str">
            <v/>
          </cell>
          <cell r="AC620">
            <v>953000000</v>
          </cell>
          <cell r="AD620">
            <v>0.66666666666666663</v>
          </cell>
          <cell r="AE620">
            <v>635333333</v>
          </cell>
          <cell r="AF620" t="str">
            <v/>
          </cell>
          <cell r="AG620" t="str">
            <v/>
          </cell>
          <cell r="AH620" t="str">
            <v/>
          </cell>
          <cell r="AI620" t="str">
            <v/>
          </cell>
          <cell r="AJ620" t="str">
            <v/>
          </cell>
          <cell r="AK620">
            <v>0.66666666666666663</v>
          </cell>
          <cell r="AL620" t="str">
            <v/>
          </cell>
          <cell r="AM620" t="str">
            <v/>
          </cell>
          <cell r="AN620">
            <v>41176</v>
          </cell>
          <cell r="AO620">
            <v>41176</v>
          </cell>
          <cell r="AP620" t="str">
            <v/>
          </cell>
          <cell r="AQ620" t="str">
            <v/>
          </cell>
          <cell r="AR620" t="str">
            <v/>
          </cell>
          <cell r="AS620" t="str">
            <v/>
          </cell>
          <cell r="AT620" t="str">
            <v/>
          </cell>
          <cell r="AU620">
            <v>41180</v>
          </cell>
          <cell r="AV620" t="str">
            <v/>
          </cell>
          <cell r="AW620" t="str">
            <v/>
          </cell>
          <cell r="AX620" t="str">
            <v/>
          </cell>
          <cell r="AY620" t="str">
            <v>栃木県</v>
          </cell>
          <cell r="AZ620" t="str">
            <v>足利市</v>
          </cell>
          <cell r="BA620" t="str">
            <v/>
          </cell>
          <cell r="BB620" t="str">
            <v>東京都</v>
          </cell>
          <cell r="BC620" t="str">
            <v>武蔵村山市</v>
          </cell>
          <cell r="BD620" t="str">
            <v/>
          </cell>
          <cell r="BE620" t="str">
            <v>京都府</v>
          </cell>
          <cell r="BF620" t="str">
            <v>京都市</v>
          </cell>
          <cell r="BQ620" t="str">
            <v/>
          </cell>
          <cell r="BR620" t="str">
            <v/>
          </cell>
          <cell r="BS620" t="str">
            <v/>
          </cell>
          <cell r="BT620" t="str">
            <v/>
          </cell>
          <cell r="BU620" t="str">
            <v/>
          </cell>
          <cell r="BV620" t="str">
            <v/>
          </cell>
          <cell r="BW620" t="str">
            <v/>
          </cell>
          <cell r="BX620" t="str">
            <v/>
          </cell>
          <cell r="BY620" t="str">
            <v/>
          </cell>
          <cell r="BZ620" t="str">
            <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t="str">
            <v/>
          </cell>
          <cell r="CV620" t="str">
            <v/>
          </cell>
          <cell r="CW620" t="str">
            <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栃木県足利市</v>
          </cell>
          <cell r="ET620" t="str">
            <v>東京都武蔵村山市</v>
          </cell>
          <cell r="EU620" t="str">
            <v>京都府京都市</v>
          </cell>
          <cell r="EV620" t="str">
            <v/>
          </cell>
          <cell r="EW620" t="str">
            <v/>
          </cell>
          <cell r="EX620" t="str">
            <v/>
          </cell>
          <cell r="EY620" t="str">
            <v>栃木県足利市
東京都武蔵村山市
京都府京都市</v>
          </cell>
          <cell r="EZ620" t="str">
            <v>なし</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I621" t="str">
            <v>その他</v>
          </cell>
          <cell r="J621" t="str">
            <v>中小企業</v>
          </cell>
          <cell r="K621" t="str">
            <v>中田</v>
          </cell>
          <cell r="L621" t="str">
            <v>宮田</v>
          </cell>
          <cell r="M621" t="str">
            <v/>
          </cell>
          <cell r="N621" t="str">
            <v/>
          </cell>
          <cell r="O621" t="str">
            <v>多摩冶金株式会社</v>
          </cell>
          <cell r="P621" t="str">
            <v/>
          </cell>
          <cell r="Q621" t="str">
            <v>専務取締役</v>
          </cell>
          <cell r="R621" t="str">
            <v>山田　毅</v>
          </cell>
          <cell r="S621" t="str">
            <v>042-560-4331</v>
          </cell>
          <cell r="T621" t="str">
            <v>t_yamada@tamayakin.co.jp</v>
          </cell>
          <cell r="U621">
            <v>2080023</v>
          </cell>
          <cell r="V621" t="str">
            <v>東京都武蔵村山市伊奈平2-77-1</v>
          </cell>
          <cell r="W621" t="str">
            <v>代表取締役</v>
          </cell>
          <cell r="X621" t="str">
            <v>山田　仁</v>
          </cell>
          <cell r="Y621">
            <v>41091</v>
          </cell>
          <cell r="Z621">
            <v>41639</v>
          </cell>
          <cell r="AA621" t="str">
            <v/>
          </cell>
          <cell r="AC621">
            <v>953000000</v>
          </cell>
          <cell r="AD621">
            <v>0.66666666666666663</v>
          </cell>
          <cell r="AE621">
            <v>635333333</v>
          </cell>
          <cell r="AF621" t="str">
            <v/>
          </cell>
          <cell r="AG621" t="str">
            <v/>
          </cell>
          <cell r="AH621" t="str">
            <v/>
          </cell>
          <cell r="AI621" t="str">
            <v/>
          </cell>
          <cell r="AJ621" t="str">
            <v/>
          </cell>
          <cell r="AK621">
            <v>0.66666666666666663</v>
          </cell>
          <cell r="AL621" t="str">
            <v/>
          </cell>
          <cell r="AM621" t="str">
            <v/>
          </cell>
          <cell r="AN621">
            <v>41176</v>
          </cell>
          <cell r="AO621">
            <v>41176</v>
          </cell>
          <cell r="AP621" t="str">
            <v/>
          </cell>
          <cell r="AQ621" t="str">
            <v/>
          </cell>
          <cell r="AR621" t="str">
            <v/>
          </cell>
          <cell r="AS621" t="str">
            <v/>
          </cell>
          <cell r="AT621" t="str">
            <v/>
          </cell>
          <cell r="AU621">
            <v>41180</v>
          </cell>
          <cell r="AV621" t="str">
            <v/>
          </cell>
          <cell r="AW621" t="str">
            <v/>
          </cell>
          <cell r="AX621" t="str">
            <v/>
          </cell>
          <cell r="AY621" t="str">
            <v>栃木県</v>
          </cell>
          <cell r="AZ621" t="str">
            <v>足利市</v>
          </cell>
          <cell r="BA621" t="str">
            <v/>
          </cell>
          <cell r="BB621" t="str">
            <v>東京都</v>
          </cell>
          <cell r="BC621" t="str">
            <v>武蔵村山市</v>
          </cell>
          <cell r="BD621" t="str">
            <v/>
          </cell>
          <cell r="BE621" t="str">
            <v>京都府</v>
          </cell>
          <cell r="BF621" t="str">
            <v>京都市</v>
          </cell>
          <cell r="BQ621" t="str">
            <v/>
          </cell>
          <cell r="BR621" t="str">
            <v/>
          </cell>
          <cell r="BS621" t="str">
            <v/>
          </cell>
          <cell r="BT621" t="str">
            <v/>
          </cell>
          <cell r="BU621" t="str">
            <v/>
          </cell>
          <cell r="BV621" t="str">
            <v/>
          </cell>
          <cell r="BW621" t="str">
            <v/>
          </cell>
          <cell r="BX621" t="str">
            <v/>
          </cell>
          <cell r="BY621" t="str">
            <v/>
          </cell>
          <cell r="BZ621" t="str">
            <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t="str">
            <v/>
          </cell>
          <cell r="CV621" t="str">
            <v/>
          </cell>
          <cell r="CW621" t="str">
            <v/>
          </cell>
          <cell r="CX621" t="str">
            <v/>
          </cell>
          <cell r="CY621" t="str">
            <v/>
          </cell>
          <cell r="CZ621" t="str">
            <v/>
          </cell>
          <cell r="DA621" t="str">
            <v/>
          </cell>
          <cell r="DB621" t="str">
            <v/>
          </cell>
          <cell r="DC621" t="str">
            <v/>
          </cell>
          <cell r="DD621" t="str">
            <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栃木県足利市</v>
          </cell>
          <cell r="ET621" t="str">
            <v>東京都武蔵村山市</v>
          </cell>
          <cell r="EU621" t="str">
            <v>京都府京都市</v>
          </cell>
          <cell r="EV621" t="str">
            <v/>
          </cell>
          <cell r="EW621" t="str">
            <v/>
          </cell>
          <cell r="EX621" t="str">
            <v/>
          </cell>
          <cell r="EY621" t="str">
            <v>栃木県足利市
東京都武蔵村山市
京都府京都市</v>
          </cell>
          <cell r="EZ621" t="str">
            <v>なし</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I622" t="str">
            <v>駆動系部品又はその材料</v>
          </cell>
          <cell r="J622" t="str">
            <v>中小企業</v>
          </cell>
          <cell r="K622" t="str">
            <v>宮田</v>
          </cell>
          <cell r="L622" t="str">
            <v>中田</v>
          </cell>
          <cell r="M622" t="str">
            <v/>
          </cell>
          <cell r="N622" t="str">
            <v/>
          </cell>
          <cell r="O622" t="str">
            <v>ヒルタ工業株式会社</v>
          </cell>
          <cell r="P622" t="str">
            <v/>
          </cell>
          <cell r="Q622" t="str">
            <v>取締役 開発本部長
吉備･総社･豊橋工場技術部長</v>
          </cell>
          <cell r="R622" t="str">
            <v>石井 淳二
田中  勝</v>
          </cell>
          <cell r="S622" t="str">
            <v>0865-66-3701
0866-96-2121</v>
          </cell>
          <cell r="T622" t="str">
            <v>junji-ishii@hiruta-kogyo.co.jp
masaru-tanaka@hiruta-kogyo.co.jp</v>
          </cell>
          <cell r="U622">
            <v>7140062</v>
          </cell>
          <cell r="V622" t="str">
            <v>岡山県笠岡市茂平1410</v>
          </cell>
          <cell r="W622" t="str">
            <v>代表取締役社長</v>
          </cell>
          <cell r="X622" t="str">
            <v>昼田　哲士</v>
          </cell>
          <cell r="Y622">
            <v>41122</v>
          </cell>
          <cell r="Z622">
            <v>41729</v>
          </cell>
          <cell r="AA622" t="str">
            <v/>
          </cell>
          <cell r="AC622">
            <v>1855000000</v>
          </cell>
          <cell r="AD622">
            <v>0.66666666666666663</v>
          </cell>
          <cell r="AE622">
            <v>1236666666</v>
          </cell>
          <cell r="AF622" t="str">
            <v/>
          </cell>
          <cell r="AG622" t="str">
            <v/>
          </cell>
          <cell r="AH622" t="str">
            <v/>
          </cell>
          <cell r="AI622" t="str">
            <v/>
          </cell>
          <cell r="AJ622" t="str">
            <v/>
          </cell>
          <cell r="AK622">
            <v>0.66666666666666663</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愛知県</v>
          </cell>
          <cell r="AZ622" t="str">
            <v>豊橋市</v>
          </cell>
          <cell r="BA622" t="str">
            <v>明海町4-30</v>
          </cell>
          <cell r="BB622" t="str">
            <v>愛知県</v>
          </cell>
          <cell r="BC622" t="str">
            <v>稲沢市</v>
          </cell>
          <cell r="BD622" t="str">
            <v>下津牛洗町22～24番地</v>
          </cell>
          <cell r="BE622" t="str">
            <v>岡山県</v>
          </cell>
          <cell r="BF622" t="str">
            <v>笠岡市</v>
          </cell>
          <cell r="BG622" t="str">
            <v>茂平1410</v>
          </cell>
          <cell r="BH622" t="str">
            <v>岡山県</v>
          </cell>
          <cell r="BI622" t="str">
            <v>総社市</v>
          </cell>
          <cell r="BJ622" t="str">
            <v xml:space="preserve">久代2211-5 </v>
          </cell>
          <cell r="BQ622" t="str">
            <v/>
          </cell>
          <cell r="BR622" t="str">
            <v/>
          </cell>
          <cell r="BS622" t="str">
            <v/>
          </cell>
          <cell r="BT622" t="str">
            <v/>
          </cell>
          <cell r="BU622" t="str">
            <v/>
          </cell>
          <cell r="BV622" t="str">
            <v/>
          </cell>
          <cell r="BW622" t="str">
            <v/>
          </cell>
          <cell r="BX622" t="str">
            <v/>
          </cell>
          <cell r="BY622" t="str">
            <v/>
          </cell>
          <cell r="BZ622" t="str">
            <v/>
          </cell>
          <cell r="CA622" t="str">
            <v/>
          </cell>
          <cell r="CB622" t="str">
            <v/>
          </cell>
          <cell r="CC622" t="str">
            <v/>
          </cell>
          <cell r="CD622" t="str">
            <v/>
          </cell>
          <cell r="CE622" t="str">
            <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t="str">
            <v/>
          </cell>
          <cell r="DW622" t="str">
            <v/>
          </cell>
          <cell r="DX622" t="str">
            <v/>
          </cell>
          <cell r="DY622" t="str">
            <v/>
          </cell>
          <cell r="DZ622" t="str">
            <v/>
          </cell>
          <cell r="EA622" t="str">
            <v/>
          </cell>
          <cell r="EB622" t="str">
            <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愛知県豊橋市明海町4-30</v>
          </cell>
          <cell r="ET622" t="str">
            <v>愛知県稲沢市下津牛洗町22～24番地</v>
          </cell>
          <cell r="EU622" t="str">
            <v>岡山県笠岡市茂平1410</v>
          </cell>
          <cell r="EV622" t="str">
            <v xml:space="preserve">岡山県総社市久代2211-5 </v>
          </cell>
          <cell r="EW622" t="str">
            <v/>
          </cell>
          <cell r="EX622" t="str">
            <v/>
          </cell>
          <cell r="EY622" t="str">
            <v xml:space="preserve">愛知県豊橋市明海町4-30
愛知県稲沢市下津牛洗町22～24番地
岡山県笠岡市茂平1410
岡山県総社市久代2211-5 </v>
          </cell>
          <cell r="EZ622" t="str">
            <v>なし</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I623" t="str">
            <v>駆動系部品又はその材料</v>
          </cell>
          <cell r="J623" t="str">
            <v>中小企業</v>
          </cell>
          <cell r="K623" t="str">
            <v>宮田</v>
          </cell>
          <cell r="L623" t="str">
            <v>中田</v>
          </cell>
          <cell r="M623" t="str">
            <v/>
          </cell>
          <cell r="N623" t="str">
            <v/>
          </cell>
          <cell r="O623" t="str">
            <v>株式会社 東名</v>
          </cell>
          <cell r="P623" t="str">
            <v/>
          </cell>
          <cell r="Q623" t="str">
            <v>常務取締役</v>
          </cell>
          <cell r="R623" t="str">
            <v>矢野　裕代</v>
          </cell>
          <cell r="S623" t="str">
            <v>0587-32-1268</v>
          </cell>
          <cell r="T623" t="str">
            <v>tomei@tomei-co-ltd.jp</v>
          </cell>
          <cell r="U623">
            <v>4928058</v>
          </cell>
          <cell r="V623" t="str">
            <v>愛知県稲沢市下津牛洗町43番地</v>
          </cell>
          <cell r="W623" t="str">
            <v>代表取締役社長</v>
          </cell>
          <cell r="X623" t="str">
            <v>矢野　愼史</v>
          </cell>
          <cell r="Y623">
            <v>41122</v>
          </cell>
          <cell r="Z623">
            <v>41729</v>
          </cell>
          <cell r="AA623" t="str">
            <v/>
          </cell>
          <cell r="AC623">
            <v>1855000000</v>
          </cell>
          <cell r="AD623">
            <v>0.66666666666666663</v>
          </cell>
          <cell r="AE623">
            <v>1236666666</v>
          </cell>
          <cell r="AF623" t="str">
            <v/>
          </cell>
          <cell r="AG623" t="str">
            <v/>
          </cell>
          <cell r="AH623" t="str">
            <v/>
          </cell>
          <cell r="AI623" t="str">
            <v/>
          </cell>
          <cell r="AJ623" t="str">
            <v/>
          </cell>
          <cell r="AK623">
            <v>0.66666666666666663</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愛知県</v>
          </cell>
          <cell r="AZ623" t="str">
            <v>豊橋市</v>
          </cell>
          <cell r="BA623" t="str">
            <v>明海町4-30</v>
          </cell>
          <cell r="BB623" t="str">
            <v>愛知県</v>
          </cell>
          <cell r="BC623" t="str">
            <v>稲沢市</v>
          </cell>
          <cell r="BD623" t="str">
            <v>下津牛洗町22～24番地</v>
          </cell>
          <cell r="BE623" t="str">
            <v>岡山県</v>
          </cell>
          <cell r="BF623" t="str">
            <v>笠岡市</v>
          </cell>
          <cell r="BG623" t="str">
            <v>茂平1410</v>
          </cell>
          <cell r="BH623" t="str">
            <v>岡山県</v>
          </cell>
          <cell r="BI623" t="str">
            <v>総社市</v>
          </cell>
          <cell r="BJ623" t="str">
            <v xml:space="preserve">久代2211-5 </v>
          </cell>
          <cell r="BQ623" t="str">
            <v/>
          </cell>
          <cell r="BR623" t="str">
            <v/>
          </cell>
          <cell r="BS623" t="str">
            <v/>
          </cell>
          <cell r="BT623" t="str">
            <v/>
          </cell>
          <cell r="BU623" t="str">
            <v/>
          </cell>
          <cell r="BV623" t="str">
            <v/>
          </cell>
          <cell r="BW623" t="str">
            <v/>
          </cell>
          <cell r="BX623" t="str">
            <v/>
          </cell>
          <cell r="BY623" t="str">
            <v/>
          </cell>
          <cell r="BZ623" t="str">
            <v/>
          </cell>
          <cell r="CA623" t="str">
            <v/>
          </cell>
          <cell r="CB623" t="str">
            <v/>
          </cell>
          <cell r="CC623" t="str">
            <v/>
          </cell>
          <cell r="CD623" t="str">
            <v/>
          </cell>
          <cell r="CE623" t="str">
            <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愛知県豊橋市明海町4-30</v>
          </cell>
          <cell r="ET623" t="str">
            <v>愛知県稲沢市下津牛洗町22～24番地</v>
          </cell>
          <cell r="EU623" t="str">
            <v>岡山県笠岡市茂平1410</v>
          </cell>
          <cell r="EV623" t="str">
            <v xml:space="preserve">岡山県総社市久代2211-5 </v>
          </cell>
          <cell r="EW623" t="str">
            <v/>
          </cell>
          <cell r="EX623" t="str">
            <v/>
          </cell>
          <cell r="EY623" t="str">
            <v xml:space="preserve">愛知県豊橋市明海町4-30
愛知県稲沢市下津牛洗町22～24番地
岡山県笠岡市茂平1410
岡山県総社市久代2211-5 </v>
          </cell>
          <cell r="EZ623" t="str">
            <v>なし</v>
          </cell>
        </row>
        <row r="624">
          <cell r="A624" t="str">
            <v>C30200</v>
          </cell>
          <cell r="B624" t="str">
            <v>C3020</v>
          </cell>
          <cell r="C624">
            <v>0</v>
          </cell>
          <cell r="D624" t="str">
            <v>C</v>
          </cell>
          <cell r="E624" t="str">
            <v>二次</v>
          </cell>
          <cell r="F624" t="str">
            <v>葛城工業株式会社</v>
          </cell>
          <cell r="G624" t="str">
            <v>溶接レスユニットバスフレームの生産</v>
          </cell>
          <cell r="I624" t="str">
            <v>その他</v>
          </cell>
          <cell r="J624" t="str">
            <v>中小企業</v>
          </cell>
          <cell r="K624" t="str">
            <v>中田</v>
          </cell>
          <cell r="L624" t="str">
            <v>宮田</v>
          </cell>
          <cell r="M624" t="str">
            <v/>
          </cell>
          <cell r="N624" t="str">
            <v>近畿</v>
          </cell>
          <cell r="O624" t="str">
            <v>葛城工業株式会社</v>
          </cell>
          <cell r="P624" t="str">
            <v/>
          </cell>
          <cell r="Q624" t="str">
            <v>代表取締役社長</v>
          </cell>
          <cell r="R624" t="str">
            <v>吉岡　弘修</v>
          </cell>
          <cell r="S624" t="str">
            <v>0745-56-6335</v>
          </cell>
          <cell r="T624" t="str">
            <v>hironobu-yoshioka@ktrg.co.jp</v>
          </cell>
          <cell r="U624">
            <v>6350804</v>
          </cell>
          <cell r="V624" t="str">
            <v>奈良県北葛城郡広陵町沢338番地</v>
          </cell>
          <cell r="W624" t="str">
            <v>代表取締役</v>
          </cell>
          <cell r="X624" t="str">
            <v>吉岡　弘修</v>
          </cell>
          <cell r="Y624">
            <v>41105</v>
          </cell>
          <cell r="Z624">
            <v>41364</v>
          </cell>
          <cell r="AA624" t="str">
            <v/>
          </cell>
          <cell r="AC624">
            <v>152400000</v>
          </cell>
          <cell r="AD624">
            <v>0.66666666666666663</v>
          </cell>
          <cell r="AE624">
            <v>101600000</v>
          </cell>
          <cell r="AF624" t="str">
            <v>交付決定日</v>
          </cell>
          <cell r="AG624">
            <v>41364</v>
          </cell>
          <cell r="AH624" t="str">
            <v/>
          </cell>
          <cell r="AI624">
            <v>152400000</v>
          </cell>
          <cell r="AJ624">
            <v>152400000</v>
          </cell>
          <cell r="AK624">
            <v>0.66666666666666663</v>
          </cell>
          <cell r="AL624">
            <v>101599999</v>
          </cell>
          <cell r="AM624">
            <v>41138</v>
          </cell>
          <cell r="AN624">
            <v>41121</v>
          </cell>
          <cell r="AO624">
            <v>41145</v>
          </cell>
          <cell r="AP624" t="str">
            <v>不要</v>
          </cell>
          <cell r="AQ624" t="str">
            <v/>
          </cell>
          <cell r="AR624" t="str">
            <v>中田</v>
          </cell>
          <cell r="AS624" t="str">
            <v>宮田</v>
          </cell>
          <cell r="AT624">
            <v>41155</v>
          </cell>
          <cell r="AU624">
            <v>41145</v>
          </cell>
          <cell r="AV624">
            <v>41159</v>
          </cell>
          <cell r="AW624" t="str">
            <v/>
          </cell>
          <cell r="AX624" t="str">
            <v/>
          </cell>
          <cell r="AY624" t="str">
            <v>奈良県</v>
          </cell>
          <cell r="AZ624" t="str">
            <v>北葛城郡広陵町</v>
          </cell>
          <cell r="BA624" t="str">
            <v>沢338番地</v>
          </cell>
          <cell r="BB624" t="str">
            <v>奈良県</v>
          </cell>
          <cell r="BC624" t="str">
            <v>北葛城郡王寺町</v>
          </cell>
          <cell r="BD624" t="str">
            <v>畠田1丁目220-1</v>
          </cell>
          <cell r="BE624" t="str">
            <v>奈良県</v>
          </cell>
          <cell r="BF624" t="str">
            <v>五條市</v>
          </cell>
          <cell r="BG624" t="str">
            <v>住川町888－7</v>
          </cell>
          <cell r="BQ624" t="str">
            <v/>
          </cell>
          <cell r="BR624" t="str">
            <v/>
          </cell>
          <cell r="BS624" t="str">
            <v/>
          </cell>
          <cell r="BT624" t="str">
            <v/>
          </cell>
          <cell r="BU624" t="str">
            <v/>
          </cell>
          <cell r="BV624" t="str">
            <v/>
          </cell>
          <cell r="BW624" t="str">
            <v/>
          </cell>
          <cell r="BX624" t="str">
            <v/>
          </cell>
          <cell r="BY624" t="str">
            <v/>
          </cell>
          <cell r="BZ624" t="str">
            <v/>
          </cell>
          <cell r="CA624" t="str">
            <v/>
          </cell>
          <cell r="CB624" t="str">
            <v/>
          </cell>
          <cell r="CC624" t="str">
            <v/>
          </cell>
          <cell r="CD624" t="str">
            <v/>
          </cell>
          <cell r="CE624" t="str">
            <v/>
          </cell>
          <cell r="CF624" t="str">
            <v/>
          </cell>
          <cell r="CG624" t="str">
            <v/>
          </cell>
          <cell r="CH624" t="str">
            <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奈良県北葛城郡広陵町沢338番地</v>
          </cell>
          <cell r="ET624" t="str">
            <v>奈良県北葛城郡王寺町畠田1丁目220-1</v>
          </cell>
          <cell r="EU624" t="str">
            <v>奈良県五條市住川町888－7</v>
          </cell>
          <cell r="EV624" t="str">
            <v/>
          </cell>
          <cell r="EW624" t="str">
            <v/>
          </cell>
          <cell r="EX624" t="str">
            <v/>
          </cell>
          <cell r="EY624" t="str">
            <v>奈良県北葛城郡広陵町沢338番地
奈良県北葛城郡王寺町畠田1丁目220-1
奈良県五條市住川町888－7</v>
          </cell>
          <cell r="EZ624" t="str">
            <v>なし</v>
          </cell>
        </row>
        <row r="625">
          <cell r="A625" t="str">
            <v>C30201</v>
          </cell>
          <cell r="B625" t="str">
            <v>C3020</v>
          </cell>
          <cell r="C625">
            <v>1</v>
          </cell>
          <cell r="D625" t="str">
            <v>C</v>
          </cell>
          <cell r="E625" t="str">
            <v>二次</v>
          </cell>
          <cell r="F625" t="str">
            <v>株式会社林パイプ工業所</v>
          </cell>
          <cell r="G625" t="str">
            <v>溶接レス ユニットバスフレーム生産グループ</v>
          </cell>
          <cell r="I625" t="str">
            <v>その他</v>
          </cell>
          <cell r="J625" t="str">
            <v>中小企業</v>
          </cell>
          <cell r="K625" t="str">
            <v>中田</v>
          </cell>
          <cell r="L625" t="str">
            <v>宮田</v>
          </cell>
          <cell r="M625" t="str">
            <v/>
          </cell>
          <cell r="N625" t="str">
            <v>近畿</v>
          </cell>
          <cell r="O625" t="str">
            <v>株式会社林パイプ工業所</v>
          </cell>
          <cell r="P625" t="str">
            <v/>
          </cell>
          <cell r="Q625" t="str">
            <v>代表取締役社長</v>
          </cell>
          <cell r="R625" t="str">
            <v>林　路人</v>
          </cell>
          <cell r="S625" t="str">
            <v>06-6975-2323</v>
          </cell>
          <cell r="T625" t="str">
            <v>hayashi@8843.net</v>
          </cell>
          <cell r="U625">
            <v>5370011</v>
          </cell>
          <cell r="V625" t="str">
            <v>大阪府大阪市東成区東今里2-15-14</v>
          </cell>
          <cell r="W625" t="str">
            <v>代表取締役</v>
          </cell>
          <cell r="X625" t="str">
            <v>林　路人</v>
          </cell>
          <cell r="Y625">
            <v>41105</v>
          </cell>
          <cell r="Z625">
            <v>41364</v>
          </cell>
          <cell r="AA625" t="str">
            <v/>
          </cell>
          <cell r="AC625">
            <v>152400000</v>
          </cell>
          <cell r="AD625">
            <v>0.66666666666666663</v>
          </cell>
          <cell r="AE625">
            <v>101600000</v>
          </cell>
          <cell r="AF625" t="str">
            <v>交付決定日</v>
          </cell>
          <cell r="AG625">
            <v>41364</v>
          </cell>
          <cell r="AH625" t="str">
            <v/>
          </cell>
          <cell r="AI625">
            <v>152400000</v>
          </cell>
          <cell r="AJ625">
            <v>152400000</v>
          </cell>
          <cell r="AK625">
            <v>0.66666666666666663</v>
          </cell>
          <cell r="AL625">
            <v>101599999</v>
          </cell>
          <cell r="AM625">
            <v>41138</v>
          </cell>
          <cell r="AN625">
            <v>41121</v>
          </cell>
          <cell r="AO625">
            <v>41145</v>
          </cell>
          <cell r="AP625" t="str">
            <v>不要</v>
          </cell>
          <cell r="AQ625" t="str">
            <v/>
          </cell>
          <cell r="AR625" t="str">
            <v>中田</v>
          </cell>
          <cell r="AS625" t="str">
            <v>宮田</v>
          </cell>
          <cell r="AT625">
            <v>41155</v>
          </cell>
          <cell r="AU625">
            <v>41145</v>
          </cell>
          <cell r="AV625">
            <v>41159</v>
          </cell>
          <cell r="AW625" t="str">
            <v/>
          </cell>
          <cell r="AX625" t="str">
            <v/>
          </cell>
          <cell r="AY625" t="str">
            <v>奈良県</v>
          </cell>
          <cell r="AZ625" t="str">
            <v>北葛城郡広陵町</v>
          </cell>
          <cell r="BA625" t="str">
            <v>沢338番地</v>
          </cell>
          <cell r="BB625" t="str">
            <v>奈良県</v>
          </cell>
          <cell r="BC625" t="str">
            <v>北葛城郡王寺町</v>
          </cell>
          <cell r="BD625" t="str">
            <v>畠田1丁目220-1</v>
          </cell>
          <cell r="BE625" t="str">
            <v>奈良県</v>
          </cell>
          <cell r="BF625" t="str">
            <v>五條市</v>
          </cell>
          <cell r="BG625" t="str">
            <v>住川町888－7</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t="str">
            <v/>
          </cell>
          <cell r="DW625" t="str">
            <v/>
          </cell>
          <cell r="DX625" t="str">
            <v/>
          </cell>
          <cell r="DY625" t="str">
            <v/>
          </cell>
          <cell r="DZ625" t="str">
            <v/>
          </cell>
          <cell r="EA625" t="str">
            <v/>
          </cell>
          <cell r="EB625" t="str">
            <v/>
          </cell>
          <cell r="EC625" t="str">
            <v/>
          </cell>
          <cell r="ED625" t="str">
            <v/>
          </cell>
          <cell r="EE625" t="str">
            <v/>
          </cell>
          <cell r="EF625" t="str">
            <v/>
          </cell>
          <cell r="EG625" t="str">
            <v/>
          </cell>
          <cell r="EH625" t="str">
            <v/>
          </cell>
          <cell r="EI625" t="str">
            <v/>
          </cell>
          <cell r="EJ625" t="str">
            <v/>
          </cell>
          <cell r="EK625" t="str">
            <v/>
          </cell>
          <cell r="EL625" t="str">
            <v/>
          </cell>
          <cell r="EM625" t="str">
            <v/>
          </cell>
          <cell r="EN625" t="str">
            <v/>
          </cell>
          <cell r="EO625" t="str">
            <v/>
          </cell>
          <cell r="EP625" t="str">
            <v/>
          </cell>
          <cell r="EQ625" t="str">
            <v/>
          </cell>
          <cell r="ER625" t="str">
            <v/>
          </cell>
          <cell r="ES625" t="str">
            <v>奈良県北葛城郡広陵町沢338番地</v>
          </cell>
          <cell r="ET625" t="str">
            <v>奈良県北葛城郡王寺町畠田1丁目220-1</v>
          </cell>
          <cell r="EU625" t="str">
            <v>奈良県五條市住川町888－7</v>
          </cell>
          <cell r="EV625" t="str">
            <v/>
          </cell>
          <cell r="EW625" t="str">
            <v/>
          </cell>
          <cell r="EX625" t="str">
            <v/>
          </cell>
          <cell r="EY625" t="str">
            <v>奈良県北葛城郡広陵町沢338番地
奈良県北葛城郡王寺町畠田1丁目220-1
奈良県五條市住川町888－7</v>
          </cell>
          <cell r="EZ625" t="str">
            <v>なし</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I626" t="str">
            <v>ジェットエンジンの部品・材料</v>
          </cell>
          <cell r="J626" t="str">
            <v>中小企業</v>
          </cell>
          <cell r="K626" t="str">
            <v>宮田</v>
          </cell>
          <cell r="L626" t="str">
            <v>中田</v>
          </cell>
          <cell r="M626" t="str">
            <v/>
          </cell>
          <cell r="N626" t="str">
            <v>関東</v>
          </cell>
          <cell r="O626" t="str">
            <v>JASPA株式会社</v>
          </cell>
          <cell r="P626" t="str">
            <v/>
          </cell>
          <cell r="Q626" t="str">
            <v>代表取締役</v>
          </cell>
          <cell r="R626" t="str">
            <v>阿部 和幸</v>
          </cell>
          <cell r="S626" t="str">
            <v>045-251-1200</v>
          </cell>
          <cell r="T626" t="str">
            <v>k.abe@jaspa.co.jp</v>
          </cell>
          <cell r="U626">
            <v>2310063</v>
          </cell>
          <cell r="V626" t="str">
            <v>神奈川県横浜市中区花咲町2-66 桜木町駅前ビル8階</v>
          </cell>
          <cell r="W626" t="str">
            <v>代表取締役</v>
          </cell>
          <cell r="X626" t="str">
            <v>阿部　和幸</v>
          </cell>
          <cell r="Y626">
            <v>41153</v>
          </cell>
          <cell r="Z626">
            <v>41723</v>
          </cell>
          <cell r="AA626" t="str">
            <v/>
          </cell>
          <cell r="AC626">
            <v>2776680000</v>
          </cell>
          <cell r="AD626">
            <v>0.66666666666666663</v>
          </cell>
          <cell r="AE626">
            <v>1851120000</v>
          </cell>
          <cell r="AF626">
            <v>41180</v>
          </cell>
          <cell r="AG626">
            <v>41723</v>
          </cell>
          <cell r="AH626" t="str">
            <v/>
          </cell>
          <cell r="AI626">
            <v>3776680000</v>
          </cell>
          <cell r="AJ626">
            <v>2776680000</v>
          </cell>
          <cell r="AK626">
            <v>0.66666666666666663</v>
          </cell>
          <cell r="AL626">
            <v>1851120000</v>
          </cell>
          <cell r="AM626">
            <v>41176</v>
          </cell>
          <cell r="AN626">
            <v>41170</v>
          </cell>
          <cell r="AO626" t="str">
            <v/>
          </cell>
          <cell r="AP626" t="str">
            <v>不要</v>
          </cell>
          <cell r="AQ626"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6" t="str">
            <v>宮田</v>
          </cell>
          <cell r="AS626" t="str">
            <v>中田</v>
          </cell>
          <cell r="AT626" t="str">
            <v/>
          </cell>
          <cell r="AU626">
            <v>41205</v>
          </cell>
          <cell r="AV626" t="str">
            <v/>
          </cell>
          <cell r="AW626" t="str">
            <v/>
          </cell>
          <cell r="AX626" t="str">
            <v/>
          </cell>
          <cell r="AY626" t="str">
            <v>新潟県</v>
          </cell>
          <cell r="AZ626" t="str">
            <v>新潟市</v>
          </cell>
          <cell r="BA626" t="str">
            <v>南区北田中497番9他　北部第二工業団地内</v>
          </cell>
          <cell r="BC626" t="str">
            <v/>
          </cell>
          <cell r="BE626" t="str">
            <v/>
          </cell>
          <cell r="BF626" t="str">
            <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新潟県新潟市南区北田中497番9他　北部第二工業団地内</v>
          </cell>
          <cell r="ET626" t="str">
            <v/>
          </cell>
          <cell r="EU626" t="str">
            <v/>
          </cell>
          <cell r="EV626" t="str">
            <v/>
          </cell>
          <cell r="EW626" t="str">
            <v/>
          </cell>
          <cell r="EX626" t="str">
            <v/>
          </cell>
          <cell r="EY626" t="str">
            <v>新潟県新潟市南区北田中497番9他　北部第二工業団地内</v>
          </cell>
          <cell r="EZ626" t="str">
            <v>なし</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I627" t="str">
            <v>ジェットエンジンの部品・材料</v>
          </cell>
          <cell r="J627" t="str">
            <v>中小企業</v>
          </cell>
          <cell r="K627" t="str">
            <v>宮田</v>
          </cell>
          <cell r="L627" t="str">
            <v>中田</v>
          </cell>
          <cell r="M627" t="str">
            <v/>
          </cell>
          <cell r="N627" t="str">
            <v>関東</v>
          </cell>
          <cell r="O627" t="str">
            <v>YSEC株式会社</v>
          </cell>
          <cell r="P627" t="str">
            <v/>
          </cell>
          <cell r="Q627" t="str">
            <v>代表取締役</v>
          </cell>
          <cell r="R627" t="str">
            <v>白木　和範</v>
          </cell>
          <cell r="S627" t="str">
            <v>0256-77-7771</v>
          </cell>
          <cell r="T627" t="str">
            <v>shiraki@ysec.jp</v>
          </cell>
          <cell r="U627">
            <v>2400051</v>
          </cell>
          <cell r="V627" t="str">
            <v>神奈川県横浜市保土ヶ谷区上菅田町1317-3</v>
          </cell>
          <cell r="W627" t="str">
            <v>代表取締役</v>
          </cell>
          <cell r="X627" t="str">
            <v>白木　和範</v>
          </cell>
          <cell r="Y627">
            <v>41153</v>
          </cell>
          <cell r="Z627">
            <v>41723</v>
          </cell>
          <cell r="AA627" t="str">
            <v/>
          </cell>
          <cell r="AC627">
            <v>2776680000</v>
          </cell>
          <cell r="AD627">
            <v>0.66666666666666663</v>
          </cell>
          <cell r="AE627">
            <v>1851120000</v>
          </cell>
          <cell r="AF627">
            <v>41180</v>
          </cell>
          <cell r="AG627">
            <v>41723</v>
          </cell>
          <cell r="AH627" t="str">
            <v/>
          </cell>
          <cell r="AI627">
            <v>3776680000</v>
          </cell>
          <cell r="AJ627">
            <v>2776680000</v>
          </cell>
          <cell r="AK627">
            <v>0.66666666666666663</v>
          </cell>
          <cell r="AL627">
            <v>1851120000</v>
          </cell>
          <cell r="AM627">
            <v>41176</v>
          </cell>
          <cell r="AN627">
            <v>41170</v>
          </cell>
          <cell r="AO627" t="str">
            <v/>
          </cell>
          <cell r="AP627" t="str">
            <v>不要</v>
          </cell>
          <cell r="AQ627"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7" t="str">
            <v>宮田</v>
          </cell>
          <cell r="AS627" t="str">
            <v>中田</v>
          </cell>
          <cell r="AT627" t="str">
            <v/>
          </cell>
          <cell r="AU627">
            <v>41205</v>
          </cell>
          <cell r="AV627" t="str">
            <v/>
          </cell>
          <cell r="AW627" t="str">
            <v/>
          </cell>
          <cell r="AX627" t="str">
            <v/>
          </cell>
          <cell r="AY627" t="str">
            <v>新潟県</v>
          </cell>
          <cell r="AZ627" t="str">
            <v>新潟市</v>
          </cell>
          <cell r="BA627" t="str">
            <v>南区北田中497番9他　北部第二工業団地内</v>
          </cell>
          <cell r="BC627" t="str">
            <v/>
          </cell>
          <cell r="BE627" t="str">
            <v/>
          </cell>
          <cell r="BF627" t="str">
            <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cell r="DX627" t="str">
            <v/>
          </cell>
          <cell r="DY627" t="str">
            <v/>
          </cell>
          <cell r="DZ627" t="str">
            <v/>
          </cell>
          <cell r="EA627" t="str">
            <v/>
          </cell>
          <cell r="EB627" t="str">
            <v/>
          </cell>
          <cell r="EC627" t="str">
            <v/>
          </cell>
          <cell r="ED627" t="str">
            <v/>
          </cell>
          <cell r="EE627" t="str">
            <v/>
          </cell>
          <cell r="EF627" t="str">
            <v/>
          </cell>
          <cell r="EG627" t="str">
            <v/>
          </cell>
          <cell r="EH627" t="str">
            <v/>
          </cell>
          <cell r="EI627" t="str">
            <v/>
          </cell>
          <cell r="EJ627" t="str">
            <v/>
          </cell>
          <cell r="EK627" t="str">
            <v/>
          </cell>
          <cell r="EL627" t="str">
            <v/>
          </cell>
          <cell r="EM627" t="str">
            <v/>
          </cell>
          <cell r="EN627" t="str">
            <v/>
          </cell>
          <cell r="EO627" t="str">
            <v/>
          </cell>
          <cell r="EP627" t="str">
            <v/>
          </cell>
          <cell r="EQ627" t="str">
            <v/>
          </cell>
          <cell r="ER627" t="str">
            <v/>
          </cell>
          <cell r="ES627" t="str">
            <v>新潟県新潟市南区北田中497番9他　北部第二工業団地内</v>
          </cell>
          <cell r="ET627" t="str">
            <v/>
          </cell>
          <cell r="EU627" t="str">
            <v/>
          </cell>
          <cell r="EV627" t="str">
            <v/>
          </cell>
          <cell r="EW627" t="str">
            <v/>
          </cell>
          <cell r="EX627" t="str">
            <v/>
          </cell>
          <cell r="EY627" t="str">
            <v>新潟県新潟市南区北田中497番9他　北部第二工業団地内</v>
          </cell>
          <cell r="EZ627" t="str">
            <v>なし</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I628" t="str">
            <v>ジェットエンジンの部品・材料</v>
          </cell>
          <cell r="J628" t="str">
            <v>中小企業</v>
          </cell>
          <cell r="K628" t="str">
            <v>宮田</v>
          </cell>
          <cell r="L628" t="str">
            <v>中田</v>
          </cell>
          <cell r="M628" t="str">
            <v/>
          </cell>
          <cell r="N628" t="str">
            <v>関東</v>
          </cell>
          <cell r="O628" t="str">
            <v>株式会社羽生田鉄工所</v>
          </cell>
          <cell r="P628" t="str">
            <v/>
          </cell>
          <cell r="Q628" t="str">
            <v>代表取締役</v>
          </cell>
          <cell r="R628" t="str">
            <v>羽生田　豪太</v>
          </cell>
          <cell r="S628" t="str">
            <v>026-296-9221</v>
          </cell>
          <cell r="T628" t="str">
            <v>gota@hanyuda.co.jp</v>
          </cell>
          <cell r="U628">
            <v>3810012</v>
          </cell>
          <cell r="V628" t="str">
            <v>長野県長野市柳原2433</v>
          </cell>
          <cell r="W628" t="str">
            <v>代表取締役</v>
          </cell>
          <cell r="X628" t="str">
            <v>羽生田　豪太</v>
          </cell>
          <cell r="Y628">
            <v>41153</v>
          </cell>
          <cell r="Z628">
            <v>41723</v>
          </cell>
          <cell r="AA628" t="str">
            <v/>
          </cell>
          <cell r="AC628">
            <v>2776680000</v>
          </cell>
          <cell r="AD628">
            <v>0.66666666666666663</v>
          </cell>
          <cell r="AE628">
            <v>1851120000</v>
          </cell>
          <cell r="AF628">
            <v>41180</v>
          </cell>
          <cell r="AG628">
            <v>41723</v>
          </cell>
          <cell r="AH628" t="str">
            <v/>
          </cell>
          <cell r="AI628">
            <v>3776680000</v>
          </cell>
          <cell r="AJ628">
            <v>2776680000</v>
          </cell>
          <cell r="AK628">
            <v>0.66666666666666663</v>
          </cell>
          <cell r="AL628">
            <v>1851120000</v>
          </cell>
          <cell r="AM628">
            <v>41176</v>
          </cell>
          <cell r="AN628">
            <v>41170</v>
          </cell>
          <cell r="AO628" t="str">
            <v/>
          </cell>
          <cell r="AP628" t="str">
            <v>不要</v>
          </cell>
          <cell r="AQ628"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8" t="str">
            <v>宮田</v>
          </cell>
          <cell r="AS628" t="str">
            <v>中田</v>
          </cell>
          <cell r="AT628" t="str">
            <v/>
          </cell>
          <cell r="AU628">
            <v>41205</v>
          </cell>
          <cell r="AV628" t="str">
            <v/>
          </cell>
          <cell r="AW628" t="str">
            <v/>
          </cell>
          <cell r="AX628" t="str">
            <v/>
          </cell>
          <cell r="AY628" t="str">
            <v>新潟県</v>
          </cell>
          <cell r="AZ628" t="str">
            <v>新潟市</v>
          </cell>
          <cell r="BA628" t="str">
            <v>南区北田中497番9他　北部第二工業団地内</v>
          </cell>
          <cell r="BC628" t="str">
            <v/>
          </cell>
          <cell r="BE628" t="str">
            <v/>
          </cell>
          <cell r="BF628" t="str">
            <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cell r="DX628" t="str">
            <v/>
          </cell>
          <cell r="DY628" t="str">
            <v/>
          </cell>
          <cell r="DZ628" t="str">
            <v/>
          </cell>
          <cell r="EA628" t="str">
            <v/>
          </cell>
          <cell r="EB628" t="str">
            <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新潟県新潟市南区北田中497番9他　北部第二工業団地内</v>
          </cell>
          <cell r="ET628" t="str">
            <v/>
          </cell>
          <cell r="EU628" t="str">
            <v/>
          </cell>
          <cell r="EV628" t="str">
            <v/>
          </cell>
          <cell r="EW628" t="str">
            <v/>
          </cell>
          <cell r="EX628" t="str">
            <v/>
          </cell>
          <cell r="EY628" t="str">
            <v>新潟県新潟市南区北田中497番9他　北部第二工業団地内</v>
          </cell>
          <cell r="EZ628" t="str">
            <v>なし</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I629" t="str">
            <v>ジェットエンジンの部品・材料</v>
          </cell>
          <cell r="J629" t="str">
            <v>中小企業</v>
          </cell>
          <cell r="K629" t="str">
            <v>宮田</v>
          </cell>
          <cell r="L629" t="str">
            <v>中田</v>
          </cell>
          <cell r="M629" t="str">
            <v/>
          </cell>
          <cell r="N629" t="str">
            <v>関東</v>
          </cell>
          <cell r="O629" t="str">
            <v>株式会社山之内製作所</v>
          </cell>
          <cell r="P629" t="str">
            <v/>
          </cell>
          <cell r="Q629" t="str">
            <v>代表取締役</v>
          </cell>
          <cell r="R629" t="str">
            <v>山内　慶次郎</v>
          </cell>
          <cell r="S629" t="str">
            <v>045-251-5500</v>
          </cell>
          <cell r="T629" t="str">
            <v>keijirou@ysec.jp</v>
          </cell>
          <cell r="U629">
            <v>2210865</v>
          </cell>
          <cell r="V629" t="str">
            <v>神奈川県横浜市神奈川区片倉1丁目8-18</v>
          </cell>
          <cell r="W629" t="str">
            <v>代表取締役</v>
          </cell>
          <cell r="X629" t="str">
            <v>山内　慶次郎</v>
          </cell>
          <cell r="Y629">
            <v>41153</v>
          </cell>
          <cell r="Z629">
            <v>41723</v>
          </cell>
          <cell r="AA629" t="str">
            <v/>
          </cell>
          <cell r="AC629">
            <v>2776680000</v>
          </cell>
          <cell r="AD629">
            <v>0.66666666666666663</v>
          </cell>
          <cell r="AE629">
            <v>1851120000</v>
          </cell>
          <cell r="AF629">
            <v>41180</v>
          </cell>
          <cell r="AG629">
            <v>41723</v>
          </cell>
          <cell r="AH629" t="str">
            <v/>
          </cell>
          <cell r="AI629">
            <v>3776680000</v>
          </cell>
          <cell r="AJ629">
            <v>2776680000</v>
          </cell>
          <cell r="AK629">
            <v>0.66666666666666663</v>
          </cell>
          <cell r="AL629">
            <v>1851120000</v>
          </cell>
          <cell r="AM629">
            <v>41176</v>
          </cell>
          <cell r="AN629">
            <v>41170</v>
          </cell>
          <cell r="AO629" t="str">
            <v/>
          </cell>
          <cell r="AP629" t="str">
            <v>不要</v>
          </cell>
          <cell r="AQ629"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9" t="str">
            <v>宮田</v>
          </cell>
          <cell r="AS629" t="str">
            <v>中田</v>
          </cell>
          <cell r="AT629" t="str">
            <v/>
          </cell>
          <cell r="AU629">
            <v>41205</v>
          </cell>
          <cell r="AV629" t="str">
            <v/>
          </cell>
          <cell r="AW629" t="str">
            <v/>
          </cell>
          <cell r="AX629" t="str">
            <v/>
          </cell>
          <cell r="AY629" t="str">
            <v>新潟県</v>
          </cell>
          <cell r="AZ629" t="str">
            <v>新潟市</v>
          </cell>
          <cell r="BA629" t="str">
            <v>南区北田中497番9他　北部第二工業団地内</v>
          </cell>
          <cell r="BC629" t="str">
            <v/>
          </cell>
          <cell r="BE629" t="str">
            <v/>
          </cell>
          <cell r="BF629" t="str">
            <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新潟県新潟市南区北田中497番9他　北部第二工業団地内</v>
          </cell>
          <cell r="ET629" t="str">
            <v/>
          </cell>
          <cell r="EU629" t="str">
            <v/>
          </cell>
          <cell r="EV629" t="str">
            <v/>
          </cell>
          <cell r="EW629" t="str">
            <v/>
          </cell>
          <cell r="EX629" t="str">
            <v/>
          </cell>
          <cell r="EY629" t="str">
            <v>新潟県新潟市南区北田中497番9他　北部第二工業団地内</v>
          </cell>
          <cell r="EZ629" t="str">
            <v>なし</v>
          </cell>
        </row>
      </sheetData>
    </sheetDataSet>
  </externalBook>
</externalLink>
</file>

<file path=xl/theme/theme1.xml><?xml version="1.0" encoding="utf-8"?>
<a:theme xmlns:a="http://schemas.openxmlformats.org/drawingml/2006/main" name="DeloitteColors">
  <a:themeElements>
    <a:clrScheme name="Deloitte">
      <a:dk1>
        <a:srgbClr val="000000"/>
      </a:dk1>
      <a:lt1>
        <a:srgbClr val="FFFFFF"/>
      </a:lt1>
      <a:dk2>
        <a:srgbClr val="44546A"/>
      </a:dk2>
      <a:lt2>
        <a:srgbClr val="E7E6E6"/>
      </a:lt2>
      <a:accent1>
        <a:srgbClr val="86BC25"/>
      </a:accent1>
      <a:accent2>
        <a:srgbClr val="046A38"/>
      </a:accent2>
      <a:accent3>
        <a:srgbClr val="62B5E5"/>
      </a:accent3>
      <a:accent4>
        <a:srgbClr val="012169"/>
      </a:accent4>
      <a:accent5>
        <a:srgbClr val="0097A9"/>
      </a:accent5>
      <a:accent6>
        <a:srgbClr val="75787B"/>
      </a:accent6>
      <a:hlink>
        <a:srgbClr val="00A3E0"/>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ma-shienkikan.go.jp/search" TargetMode="External"/><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539A5-BE2C-4E0A-835D-EF5147D83F42}">
  <sheetPr codeName="Sheet1">
    <pageSetUpPr fitToPage="1"/>
  </sheetPr>
  <dimension ref="A1:J38"/>
  <sheetViews>
    <sheetView showGridLines="0" view="pageBreakPreview" zoomScale="81" zoomScaleNormal="85" zoomScaleSheetLayoutView="100" workbookViewId="0">
      <selection activeCell="G7" sqref="G7"/>
    </sheetView>
  </sheetViews>
  <sheetFormatPr defaultColWidth="9" defaultRowHeight="18.75"/>
  <cols>
    <col min="1" max="1" width="3.125" style="287" customWidth="1"/>
    <col min="2" max="2" width="13" style="287" customWidth="1"/>
    <col min="3" max="3" width="42.125" style="287" bestFit="1" customWidth="1"/>
    <col min="4" max="4" width="15.125" style="287" bestFit="1" customWidth="1"/>
    <col min="5" max="5" width="58.75" style="287" bestFit="1" customWidth="1"/>
    <col min="6" max="6" width="40.5" style="287" bestFit="1" customWidth="1"/>
    <col min="7" max="7" width="11.875" style="287" bestFit="1" customWidth="1"/>
    <col min="8" max="8" width="4" style="281" customWidth="1"/>
    <col min="9" max="9" width="9" style="285" customWidth="1"/>
    <col min="10" max="10" width="9" style="287" customWidth="1"/>
    <col min="11" max="16384" width="9" style="287"/>
  </cols>
  <sheetData>
    <row r="1" spans="1:10" ht="43.5" customHeight="1">
      <c r="A1" s="284"/>
      <c r="B1" s="510" t="s">
        <v>711</v>
      </c>
      <c r="C1" s="511"/>
      <c r="D1" s="511"/>
      <c r="E1" s="511"/>
      <c r="F1" s="511"/>
      <c r="G1" s="511"/>
      <c r="H1" s="284"/>
      <c r="J1" s="286"/>
    </row>
    <row r="2" spans="1:10" ht="11.25" customHeight="1"/>
    <row r="3" spans="1:10" ht="19.7" customHeight="1">
      <c r="B3" s="512" t="s">
        <v>383</v>
      </c>
      <c r="C3" s="512"/>
      <c r="D3" s="512"/>
      <c r="E3" s="512"/>
      <c r="F3" s="288"/>
      <c r="G3" s="289" t="s">
        <v>1</v>
      </c>
    </row>
    <row r="4" spans="1:10" ht="28.5" customHeight="1">
      <c r="A4" s="290"/>
      <c r="B4" s="512"/>
      <c r="C4" s="512"/>
      <c r="D4" s="512"/>
      <c r="E4" s="512"/>
      <c r="F4" s="288"/>
      <c r="G4" s="291" t="s">
        <v>2</v>
      </c>
      <c r="H4" s="284"/>
    </row>
    <row r="5" spans="1:10" ht="11.25" customHeight="1"/>
    <row r="6" spans="1:10" ht="36" customHeight="1">
      <c r="B6" s="292" t="s">
        <v>176</v>
      </c>
      <c r="C6" s="292" t="s">
        <v>177</v>
      </c>
      <c r="D6" s="292" t="s">
        <v>241</v>
      </c>
      <c r="E6" s="292" t="s">
        <v>247</v>
      </c>
      <c r="F6" s="292" t="s">
        <v>258</v>
      </c>
      <c r="G6" s="292" t="s">
        <v>242</v>
      </c>
    </row>
    <row r="7" spans="1:10" ht="32.1" customHeight="1">
      <c r="B7" s="58" t="s">
        <v>390</v>
      </c>
      <c r="C7" s="293" t="s">
        <v>239</v>
      </c>
      <c r="D7" s="513" t="s">
        <v>240</v>
      </c>
      <c r="E7" s="516" t="s">
        <v>243</v>
      </c>
      <c r="F7" s="519" t="s">
        <v>260</v>
      </c>
      <c r="G7" s="57"/>
    </row>
    <row r="8" spans="1:10" ht="32.1" customHeight="1">
      <c r="B8" s="58" t="s">
        <v>391</v>
      </c>
      <c r="C8" s="293" t="s">
        <v>251</v>
      </c>
      <c r="D8" s="514"/>
      <c r="E8" s="517"/>
      <c r="F8" s="517"/>
      <c r="G8" s="57"/>
    </row>
    <row r="9" spans="1:10" ht="32.1" customHeight="1">
      <c r="B9" s="58" t="s">
        <v>393</v>
      </c>
      <c r="C9" s="293" t="s">
        <v>392</v>
      </c>
      <c r="D9" s="514"/>
      <c r="E9" s="517"/>
      <c r="F9" s="517"/>
      <c r="G9" s="57"/>
    </row>
    <row r="10" spans="1:10" ht="32.1" customHeight="1">
      <c r="B10" s="58" t="s">
        <v>388</v>
      </c>
      <c r="C10" s="293" t="s">
        <v>396</v>
      </c>
      <c r="D10" s="515"/>
      <c r="E10" s="518"/>
      <c r="F10" s="517"/>
      <c r="G10" s="57"/>
    </row>
    <row r="11" spans="1:10" ht="32.1" customHeight="1">
      <c r="B11" s="294" t="s">
        <v>395</v>
      </c>
      <c r="C11" s="293" t="s">
        <v>397</v>
      </c>
      <c r="D11" s="513" t="s">
        <v>244</v>
      </c>
      <c r="E11" s="293" t="s">
        <v>245</v>
      </c>
      <c r="F11" s="520" t="s">
        <v>700</v>
      </c>
      <c r="G11" s="57"/>
    </row>
    <row r="12" spans="1:10" ht="32.1" customHeight="1">
      <c r="B12" s="294" t="s">
        <v>394</v>
      </c>
      <c r="C12" s="293" t="s">
        <v>398</v>
      </c>
      <c r="D12" s="514"/>
      <c r="E12" s="293" t="s">
        <v>246</v>
      </c>
      <c r="F12" s="520"/>
      <c r="G12" s="57"/>
    </row>
    <row r="13" spans="1:10" ht="32.1" customHeight="1">
      <c r="B13" s="58" t="s">
        <v>400</v>
      </c>
      <c r="C13" s="293" t="s">
        <v>399</v>
      </c>
      <c r="D13" s="514"/>
      <c r="E13" s="293" t="s">
        <v>248</v>
      </c>
      <c r="F13" s="295" t="s">
        <v>261</v>
      </c>
      <c r="G13" s="57"/>
      <c r="I13" s="286"/>
      <c r="J13" s="286"/>
    </row>
    <row r="14" spans="1:10" ht="32.1" customHeight="1">
      <c r="B14" s="294" t="s">
        <v>401</v>
      </c>
      <c r="C14" s="293" t="s">
        <v>252</v>
      </c>
      <c r="D14" s="514"/>
      <c r="E14" s="293" t="s">
        <v>255</v>
      </c>
      <c r="F14" s="520" t="s">
        <v>359</v>
      </c>
      <c r="G14" s="57"/>
    </row>
    <row r="15" spans="1:10" ht="32.1" customHeight="1">
      <c r="B15" s="294" t="s">
        <v>402</v>
      </c>
      <c r="C15" s="293" t="s">
        <v>253</v>
      </c>
      <c r="D15" s="514"/>
      <c r="E15" s="293" t="s">
        <v>256</v>
      </c>
      <c r="F15" s="520"/>
      <c r="G15" s="57"/>
    </row>
    <row r="16" spans="1:10" ht="32.1" customHeight="1">
      <c r="B16" s="294" t="s">
        <v>403</v>
      </c>
      <c r="C16" s="293" t="s">
        <v>254</v>
      </c>
      <c r="D16" s="514"/>
      <c r="E16" s="293" t="s">
        <v>257</v>
      </c>
      <c r="F16" s="293" t="s">
        <v>646</v>
      </c>
      <c r="G16" s="57"/>
    </row>
    <row r="17" spans="2:7" ht="32.1" customHeight="1">
      <c r="B17" s="58" t="s">
        <v>404</v>
      </c>
      <c r="C17" s="293" t="s">
        <v>405</v>
      </c>
      <c r="D17" s="514"/>
      <c r="E17" s="296" t="s">
        <v>381</v>
      </c>
      <c r="F17" s="519" t="s">
        <v>261</v>
      </c>
      <c r="G17" s="57"/>
    </row>
    <row r="18" spans="2:7" ht="32.1" customHeight="1">
      <c r="B18" s="58" t="s">
        <v>406</v>
      </c>
      <c r="C18" s="293" t="s">
        <v>178</v>
      </c>
      <c r="D18" s="514"/>
      <c r="E18" s="293" t="s">
        <v>249</v>
      </c>
      <c r="F18" s="521"/>
      <c r="G18" s="57"/>
    </row>
    <row r="19" spans="2:7" ht="32.1" customHeight="1">
      <c r="B19" s="58" t="s">
        <v>407</v>
      </c>
      <c r="C19" s="293" t="s">
        <v>262</v>
      </c>
      <c r="D19" s="289" t="s">
        <v>240</v>
      </c>
      <c r="E19" s="297" t="s">
        <v>243</v>
      </c>
      <c r="F19" s="521"/>
      <c r="G19" s="57"/>
    </row>
    <row r="20" spans="2:7" ht="32.1" customHeight="1">
      <c r="B20" s="58" t="s">
        <v>408</v>
      </c>
      <c r="C20" s="297" t="s">
        <v>370</v>
      </c>
      <c r="D20" s="298" t="s">
        <v>244</v>
      </c>
      <c r="E20" s="299" t="s">
        <v>382</v>
      </c>
      <c r="F20" s="521"/>
      <c r="G20" s="57"/>
    </row>
    <row r="21" spans="2:7" ht="32.1" customHeight="1">
      <c r="B21" s="497" t="s">
        <v>409</v>
      </c>
      <c r="C21" s="297" t="s">
        <v>250</v>
      </c>
      <c r="D21" s="298" t="s">
        <v>244</v>
      </c>
      <c r="E21" s="299" t="s">
        <v>259</v>
      </c>
      <c r="F21" s="521"/>
      <c r="G21" s="260"/>
    </row>
    <row r="22" spans="2:7" ht="32.1" customHeight="1">
      <c r="B22" s="300"/>
      <c r="C22" s="301"/>
      <c r="D22" s="508"/>
      <c r="E22" s="508"/>
      <c r="F22" s="522"/>
      <c r="G22" s="306"/>
    </row>
    <row r="23" spans="2:7" ht="32.1" customHeight="1">
      <c r="B23" s="302"/>
      <c r="C23" s="303"/>
      <c r="D23" s="509"/>
      <c r="E23" s="509"/>
      <c r="F23" s="523"/>
      <c r="G23" s="304"/>
    </row>
    <row r="24" spans="2:7" ht="32.1" customHeight="1">
      <c r="B24" s="302"/>
      <c r="C24" s="303"/>
      <c r="D24" s="509"/>
      <c r="E24" s="509"/>
      <c r="F24" s="523"/>
      <c r="G24" s="304"/>
    </row>
    <row r="25" spans="2:7" ht="32.1" customHeight="1">
      <c r="B25" s="302"/>
      <c r="C25" s="303"/>
      <c r="D25" s="509"/>
      <c r="E25" s="509"/>
      <c r="F25" s="523"/>
      <c r="G25" s="304"/>
    </row>
    <row r="26" spans="2:7" ht="32.1" customHeight="1">
      <c r="B26" s="302"/>
      <c r="C26" s="303"/>
      <c r="D26" s="509"/>
      <c r="E26" s="509"/>
      <c r="F26" s="523"/>
      <c r="G26" s="304"/>
    </row>
    <row r="27" spans="2:7" ht="32.1" customHeight="1">
      <c r="B27" s="302"/>
      <c r="C27" s="303"/>
      <c r="D27" s="509"/>
      <c r="E27" s="509"/>
      <c r="F27" s="523"/>
      <c r="G27" s="304"/>
    </row>
    <row r="28" spans="2:7" ht="32.1" customHeight="1">
      <c r="B28" s="302"/>
      <c r="C28" s="305"/>
      <c r="D28" s="509"/>
      <c r="E28" s="509"/>
      <c r="F28" s="523"/>
      <c r="G28" s="304"/>
    </row>
    <row r="29" spans="2:7" ht="32.1" customHeight="1">
      <c r="B29" s="302"/>
      <c r="C29" s="303"/>
      <c r="D29" s="509"/>
      <c r="E29" s="509"/>
      <c r="F29" s="523"/>
      <c r="G29" s="304"/>
    </row>
    <row r="30" spans="2:7" ht="32.1" customHeight="1">
      <c r="B30" s="302"/>
      <c r="C30" s="303"/>
      <c r="D30" s="509"/>
      <c r="E30" s="509"/>
      <c r="F30" s="523"/>
      <c r="G30" s="304"/>
    </row>
    <row r="31" spans="2:7" ht="32.1" customHeight="1">
      <c r="B31" s="302"/>
      <c r="C31" s="303"/>
      <c r="D31" s="509"/>
      <c r="E31" s="509"/>
      <c r="F31" s="523"/>
      <c r="G31" s="304"/>
    </row>
    <row r="32" spans="2:7" ht="32.1" customHeight="1">
      <c r="B32" s="302"/>
      <c r="C32" s="303"/>
      <c r="D32" s="509"/>
      <c r="E32" s="509"/>
      <c r="F32" s="523"/>
      <c r="G32" s="304"/>
    </row>
    <row r="33" spans="2:7">
      <c r="B33" s="281"/>
      <c r="C33" s="281"/>
      <c r="D33" s="281"/>
      <c r="E33" s="281"/>
      <c r="F33" s="281"/>
      <c r="G33" s="281"/>
    </row>
    <row r="34" spans="2:7">
      <c r="B34" s="281"/>
      <c r="C34" s="281"/>
      <c r="D34" s="281"/>
      <c r="E34" s="281"/>
      <c r="F34" s="281"/>
      <c r="G34" s="281"/>
    </row>
    <row r="35" spans="2:7">
      <c r="B35" s="281"/>
      <c r="C35" s="281"/>
      <c r="D35" s="281"/>
      <c r="E35" s="281"/>
      <c r="F35" s="281"/>
      <c r="G35" s="281"/>
    </row>
    <row r="36" spans="2:7">
      <c r="B36" s="281"/>
      <c r="C36" s="281"/>
      <c r="D36" s="281"/>
      <c r="E36" s="281"/>
      <c r="F36" s="281"/>
      <c r="G36" s="281"/>
    </row>
    <row r="37" spans="2:7">
      <c r="B37" s="281"/>
      <c r="C37" s="281"/>
      <c r="D37" s="281"/>
      <c r="E37" s="281"/>
      <c r="F37" s="281"/>
      <c r="G37" s="281"/>
    </row>
    <row r="38" spans="2:7">
      <c r="B38" s="281"/>
      <c r="C38" s="281"/>
      <c r="D38" s="281"/>
      <c r="E38" s="281"/>
      <c r="F38" s="281"/>
      <c r="G38" s="281"/>
    </row>
  </sheetData>
  <sheetProtection algorithmName="SHA-512" hashValue="opCWXseR6GXZ5CsXly1/I5JRPPplT3kyZeTKh9nNSaBDeRgS8f7RRcdsiIBN4a8SbEiJsuEC58K0nFwmj48CRg==" saltValue="e5+Vqsr2LP5+x2/jops6ww==" spinCount="100000" sheet="1" objects="1" scenarios="1" selectLockedCells="1"/>
  <customSheetViews>
    <customSheetView guid="{CD7EFE45-FC16-4DC2-A97E-0FE1BEB2721A}" showPageBreaks="1" showGridLines="0" fitToPage="1" printArea="1" view="pageBreakPreview">
      <selection activeCell="B1" sqref="B1:G1"/>
      <pageMargins left="0.70866141732283472" right="0.70866141732283472" top="0.74803149606299213" bottom="0.74803149606299213" header="0.31496062992125984" footer="0.31496062992125984"/>
      <pageSetup paperSize="9" scale="65" orientation="landscape" r:id="rId1"/>
    </customSheetView>
  </customSheetViews>
  <mergeCells count="12">
    <mergeCell ref="D22:D32"/>
    <mergeCell ref="E22:E32"/>
    <mergeCell ref="B1:G1"/>
    <mergeCell ref="B3:E4"/>
    <mergeCell ref="D7:D10"/>
    <mergeCell ref="E7:E10"/>
    <mergeCell ref="F7:F10"/>
    <mergeCell ref="D11:D18"/>
    <mergeCell ref="F11:F12"/>
    <mergeCell ref="F14:F15"/>
    <mergeCell ref="F17:F21"/>
    <mergeCell ref="F22:F32"/>
  </mergeCells>
  <phoneticPr fontId="16"/>
  <dataValidations count="1">
    <dataValidation type="list" allowBlank="1" showInputMessage="1" showErrorMessage="1" sqref="G7:G32" xr:uid="{27C7B0A2-11DB-4E0D-AC65-3744D9C96466}">
      <formula1>"✓"</formula1>
    </dataValidation>
  </dataValidations>
  <pageMargins left="0.70866141732283472" right="0.70866141732283472" top="0.74803149606299213" bottom="0.74803149606299213" header="0.31496062992125984" footer="0.31496062992125984"/>
  <pageSetup paperSize="9" scale="65"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FA295-3C59-47A8-8F84-1F2210553133}">
  <sheetPr codeName="Sheet11">
    <pageSetUpPr fitToPage="1"/>
  </sheetPr>
  <dimension ref="B1:CW46"/>
  <sheetViews>
    <sheetView showGridLines="0" view="pageBreakPreview" zoomScale="85" zoomScaleNormal="70" zoomScaleSheetLayoutView="85" workbookViewId="0">
      <selection activeCell="C15" sqref="C15:E16"/>
    </sheetView>
  </sheetViews>
  <sheetFormatPr defaultColWidth="2.125" defaultRowHeight="13.5" customHeight="1"/>
  <cols>
    <col min="1" max="16384" width="2.125" style="179"/>
  </cols>
  <sheetData>
    <row r="1" spans="2:101" ht="15" customHeight="1">
      <c r="B1" s="640" t="s">
        <v>420</v>
      </c>
      <c r="C1" s="640"/>
      <c r="D1" s="640"/>
      <c r="E1" s="640"/>
      <c r="F1" s="640"/>
      <c r="G1" s="640"/>
      <c r="H1" s="640"/>
      <c r="I1" s="193"/>
      <c r="J1" s="193"/>
      <c r="CG1" s="194"/>
      <c r="CH1" s="195"/>
    </row>
    <row r="2" spans="2:101" ht="15" customHeight="1">
      <c r="B2" s="196"/>
      <c r="C2" s="1052" t="s">
        <v>739</v>
      </c>
      <c r="D2" s="1052"/>
      <c r="E2" s="1052"/>
      <c r="F2" s="1052"/>
      <c r="G2" s="1052"/>
      <c r="H2" s="1052"/>
      <c r="I2" s="1052"/>
      <c r="J2" s="1052"/>
      <c r="K2" s="1052"/>
      <c r="L2" s="1052"/>
      <c r="M2" s="1052"/>
      <c r="N2" s="1052"/>
      <c r="O2" s="1052"/>
      <c r="P2" s="1052"/>
      <c r="Q2" s="1052"/>
      <c r="R2" s="1052"/>
      <c r="S2" s="1052"/>
      <c r="T2" s="1052"/>
      <c r="U2" s="1052"/>
      <c r="V2" s="1052"/>
      <c r="W2" s="1052"/>
      <c r="X2" s="1052"/>
      <c r="Y2" s="1052"/>
      <c r="Z2" s="1052"/>
      <c r="AA2" s="1052"/>
      <c r="AB2" s="1052"/>
      <c r="AC2" s="1052"/>
      <c r="AD2" s="1052"/>
      <c r="AE2" s="1052"/>
      <c r="AF2" s="1052"/>
      <c r="AG2" s="1052"/>
      <c r="AH2" s="1052"/>
      <c r="AI2" s="1052"/>
      <c r="AJ2" s="1052"/>
      <c r="AK2" s="1052"/>
      <c r="AL2" s="1052"/>
      <c r="AM2" s="1052"/>
      <c r="AN2" s="1052"/>
      <c r="AO2" s="1052"/>
      <c r="AP2" s="1052"/>
      <c r="AQ2" s="1052"/>
      <c r="AR2" s="1052"/>
      <c r="AS2" s="1052"/>
      <c r="AT2" s="1052"/>
      <c r="AU2" s="1052"/>
      <c r="AV2" s="1052"/>
      <c r="AW2" s="1052"/>
      <c r="AX2" s="1052"/>
      <c r="AY2" s="1052"/>
      <c r="AZ2" s="1052"/>
      <c r="BA2" s="1052"/>
      <c r="BB2" s="1052"/>
      <c r="BC2" s="1052"/>
      <c r="BD2" s="1052"/>
      <c r="BE2" s="1052"/>
      <c r="BF2" s="1052"/>
      <c r="BG2" s="1052"/>
      <c r="BH2" s="1052"/>
      <c r="BI2" s="1052"/>
      <c r="BJ2" s="1052"/>
      <c r="BK2" s="1052"/>
      <c r="BL2" s="1052"/>
      <c r="BM2" s="1052"/>
      <c r="BN2" s="1052"/>
      <c r="BO2" s="1052"/>
      <c r="BP2" s="1052"/>
      <c r="BQ2" s="1052"/>
      <c r="BR2" s="1052"/>
      <c r="BS2" s="1052"/>
      <c r="BT2" s="1052"/>
      <c r="BU2" s="1052"/>
      <c r="BV2" s="1052"/>
      <c r="BW2" s="1052"/>
      <c r="BX2" s="1052"/>
      <c r="BY2" s="1052"/>
      <c r="BZ2" s="1052"/>
      <c r="CA2" s="1052"/>
      <c r="CB2" s="1052"/>
      <c r="CC2" s="1052"/>
      <c r="CG2" s="195"/>
      <c r="CH2" s="195"/>
    </row>
    <row r="3" spans="2:101" ht="15" customHeight="1">
      <c r="B3" s="196"/>
      <c r="C3" s="1052"/>
      <c r="D3" s="1052"/>
      <c r="E3" s="1052"/>
      <c r="F3" s="1052"/>
      <c r="G3" s="1052"/>
      <c r="H3" s="1052"/>
      <c r="I3" s="1052"/>
      <c r="J3" s="1052"/>
      <c r="K3" s="1052"/>
      <c r="L3" s="1052"/>
      <c r="M3" s="1052"/>
      <c r="N3" s="1052"/>
      <c r="O3" s="1052"/>
      <c r="P3" s="1052"/>
      <c r="Q3" s="1052"/>
      <c r="R3" s="1052"/>
      <c r="S3" s="1052"/>
      <c r="T3" s="1052"/>
      <c r="U3" s="1052"/>
      <c r="V3" s="1052"/>
      <c r="W3" s="1052"/>
      <c r="X3" s="1052"/>
      <c r="Y3" s="1052"/>
      <c r="Z3" s="1052"/>
      <c r="AA3" s="1052"/>
      <c r="AB3" s="1052"/>
      <c r="AC3" s="1052"/>
      <c r="AD3" s="1052"/>
      <c r="AE3" s="1052"/>
      <c r="AF3" s="1052"/>
      <c r="AG3" s="1052"/>
      <c r="AH3" s="1052"/>
      <c r="AI3" s="1052"/>
      <c r="AJ3" s="1052"/>
      <c r="AK3" s="1052"/>
      <c r="AL3" s="1052"/>
      <c r="AM3" s="1052"/>
      <c r="AN3" s="1052"/>
      <c r="AO3" s="1052"/>
      <c r="AP3" s="1052"/>
      <c r="AQ3" s="1052"/>
      <c r="AR3" s="1052"/>
      <c r="AS3" s="1052"/>
      <c r="AT3" s="1052"/>
      <c r="AU3" s="1052"/>
      <c r="AV3" s="1052"/>
      <c r="AW3" s="1052"/>
      <c r="AX3" s="1052"/>
      <c r="AY3" s="1052"/>
      <c r="AZ3" s="1052"/>
      <c r="BA3" s="1052"/>
      <c r="BB3" s="1052"/>
      <c r="BC3" s="1052"/>
      <c r="BD3" s="1052"/>
      <c r="BE3" s="1052"/>
      <c r="BF3" s="1052"/>
      <c r="BG3" s="1052"/>
      <c r="BH3" s="1052"/>
      <c r="BI3" s="1052"/>
      <c r="BJ3" s="1052"/>
      <c r="BK3" s="1052"/>
      <c r="BL3" s="1052"/>
      <c r="BM3" s="1052"/>
      <c r="BN3" s="1052"/>
      <c r="BO3" s="1052"/>
      <c r="BP3" s="1052"/>
      <c r="BQ3" s="1052"/>
      <c r="BR3" s="1052"/>
      <c r="BS3" s="1052"/>
      <c r="BT3" s="1052"/>
      <c r="BU3" s="1052"/>
      <c r="BV3" s="1052"/>
      <c r="BW3" s="1052"/>
      <c r="BX3" s="1052"/>
      <c r="BY3" s="1052"/>
      <c r="BZ3" s="1052"/>
      <c r="CA3" s="1052"/>
      <c r="CB3" s="1052"/>
      <c r="CC3" s="1052"/>
      <c r="CG3" s="195"/>
      <c r="CH3" s="195"/>
    </row>
    <row r="4" spans="2:101" ht="15" customHeight="1">
      <c r="C4" s="1052"/>
      <c r="D4" s="1052"/>
      <c r="E4" s="1052"/>
      <c r="F4" s="1052"/>
      <c r="G4" s="1052"/>
      <c r="H4" s="1052"/>
      <c r="I4" s="1052"/>
      <c r="J4" s="1052"/>
      <c r="K4" s="1052"/>
      <c r="L4" s="1052"/>
      <c r="M4" s="1052"/>
      <c r="N4" s="1052"/>
      <c r="O4" s="1052"/>
      <c r="P4" s="1052"/>
      <c r="Q4" s="1052"/>
      <c r="R4" s="1052"/>
      <c r="S4" s="1052"/>
      <c r="T4" s="1052"/>
      <c r="U4" s="1052"/>
      <c r="V4" s="1052"/>
      <c r="W4" s="1052"/>
      <c r="X4" s="1052"/>
      <c r="Y4" s="1052"/>
      <c r="Z4" s="1052"/>
      <c r="AA4" s="1052"/>
      <c r="AB4" s="1052"/>
      <c r="AC4" s="1052"/>
      <c r="AD4" s="1052"/>
      <c r="AE4" s="1052"/>
      <c r="AF4" s="1052"/>
      <c r="AG4" s="1052"/>
      <c r="AH4" s="1052"/>
      <c r="AI4" s="1052"/>
      <c r="AJ4" s="1052"/>
      <c r="AK4" s="1052"/>
      <c r="AL4" s="1052"/>
      <c r="AM4" s="1052"/>
      <c r="AN4" s="1052"/>
      <c r="AO4" s="1052"/>
      <c r="AP4" s="1052"/>
      <c r="AQ4" s="1052"/>
      <c r="AR4" s="1052"/>
      <c r="AS4" s="1052"/>
      <c r="AT4" s="1052"/>
      <c r="AU4" s="1052"/>
      <c r="AV4" s="1052"/>
      <c r="AW4" s="1052"/>
      <c r="AX4" s="1052"/>
      <c r="AY4" s="1052"/>
      <c r="AZ4" s="1052"/>
      <c r="BA4" s="1052"/>
      <c r="BB4" s="1052"/>
      <c r="BC4" s="1052"/>
      <c r="BD4" s="1052"/>
      <c r="BE4" s="1052"/>
      <c r="BF4" s="1052"/>
      <c r="BG4" s="1052"/>
      <c r="BH4" s="1052"/>
      <c r="BI4" s="1052"/>
      <c r="BJ4" s="1052"/>
      <c r="BK4" s="1052"/>
      <c r="BL4" s="1052"/>
      <c r="BM4" s="1052"/>
      <c r="BN4" s="1052"/>
      <c r="BO4" s="1052"/>
      <c r="BP4" s="1052"/>
      <c r="BQ4" s="1052"/>
      <c r="BR4" s="1052"/>
      <c r="BS4" s="1052"/>
      <c r="BT4" s="1052"/>
      <c r="BU4" s="1052"/>
      <c r="BV4" s="1052"/>
      <c r="BW4" s="1052"/>
      <c r="BX4" s="1052"/>
      <c r="BY4" s="1052"/>
      <c r="BZ4" s="1052"/>
      <c r="CA4" s="1052"/>
      <c r="CB4" s="1052"/>
      <c r="CC4" s="1052"/>
      <c r="CD4" s="182"/>
      <c r="CE4" s="182"/>
      <c r="CF4" s="182"/>
      <c r="CG4" s="197"/>
      <c r="CH4" s="197"/>
      <c r="CI4" s="182"/>
      <c r="CJ4" s="182"/>
      <c r="CK4" s="182"/>
      <c r="CL4" s="182"/>
      <c r="CM4" s="182"/>
      <c r="CN4" s="182"/>
      <c r="CO4" s="182"/>
      <c r="CP4" s="182"/>
      <c r="CQ4" s="182"/>
      <c r="CR4" s="182"/>
      <c r="CS4" s="182"/>
      <c r="CT4" s="182"/>
      <c r="CU4" s="182"/>
      <c r="CV4" s="182"/>
      <c r="CW4" s="182"/>
    </row>
    <row r="5" spans="2:101" ht="15" customHeight="1">
      <c r="B5" s="182"/>
      <c r="C5" s="1056" t="s">
        <v>3</v>
      </c>
      <c r="D5" s="1056"/>
      <c r="E5" s="1056"/>
      <c r="F5" s="1056"/>
      <c r="G5" s="1056"/>
      <c r="H5" s="1056"/>
      <c r="I5" s="1033" t="str">
        <f>IF('様式第5.実績報告書'!$T$6 ="","",'様式第5.実績報告書'!$T$6)</f>
        <v/>
      </c>
      <c r="J5" s="1033"/>
      <c r="K5" s="1033"/>
      <c r="L5" s="1033"/>
      <c r="M5" s="1033"/>
      <c r="N5" s="1033"/>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053" t="s">
        <v>1</v>
      </c>
      <c r="BU5" s="1053"/>
      <c r="BV5" s="1053"/>
      <c r="BW5" s="1053"/>
      <c r="BX5" s="1054" t="s">
        <v>2</v>
      </c>
      <c r="BY5" s="1054"/>
      <c r="BZ5" s="1054"/>
      <c r="CA5" s="1055" t="s">
        <v>8</v>
      </c>
      <c r="CB5" s="1055"/>
      <c r="CC5" s="1055"/>
      <c r="CD5" s="182"/>
      <c r="CE5" s="182"/>
      <c r="CF5" s="182"/>
      <c r="CG5" s="197"/>
      <c r="CH5" s="197"/>
      <c r="CI5" s="182"/>
      <c r="CJ5" s="182"/>
      <c r="CK5" s="182"/>
      <c r="CL5" s="182"/>
      <c r="CM5" s="182"/>
      <c r="CN5" s="182"/>
      <c r="CO5" s="182"/>
      <c r="CP5" s="182"/>
      <c r="CQ5" s="182"/>
      <c r="CR5" s="182"/>
      <c r="CS5" s="182"/>
      <c r="CT5" s="182"/>
      <c r="CU5" s="182"/>
      <c r="CV5" s="182"/>
      <c r="CW5" s="182"/>
    </row>
    <row r="6" spans="2:101" ht="15" customHeight="1">
      <c r="B6" s="182"/>
      <c r="C6" s="1056"/>
      <c r="D6" s="1056"/>
      <c r="E6" s="1056"/>
      <c r="F6" s="1056"/>
      <c r="G6" s="1056"/>
      <c r="H6" s="1056"/>
      <c r="I6" s="1033"/>
      <c r="J6" s="1033"/>
      <c r="K6" s="1033"/>
      <c r="L6" s="1033"/>
      <c r="M6" s="1033"/>
      <c r="N6" s="1033"/>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053"/>
      <c r="BU6" s="1053"/>
      <c r="BV6" s="1053"/>
      <c r="BW6" s="1053"/>
      <c r="BX6" s="1054"/>
      <c r="BY6" s="1054"/>
      <c r="BZ6" s="1054"/>
      <c r="CA6" s="1055"/>
      <c r="CB6" s="1055"/>
      <c r="CC6" s="1055"/>
      <c r="CD6" s="182"/>
      <c r="CE6" s="182"/>
      <c r="CF6" s="182"/>
      <c r="CG6" s="197"/>
      <c r="CH6" s="197"/>
      <c r="CI6" s="182"/>
      <c r="CJ6" s="182"/>
      <c r="CK6" s="182"/>
      <c r="CL6" s="182"/>
      <c r="CM6" s="182"/>
      <c r="CN6" s="182"/>
      <c r="CO6" s="182"/>
      <c r="CP6" s="182"/>
      <c r="CQ6" s="182"/>
      <c r="CR6" s="182"/>
      <c r="CS6" s="182"/>
      <c r="CT6" s="182"/>
      <c r="CU6" s="182"/>
      <c r="CV6" s="182"/>
      <c r="CW6" s="182"/>
    </row>
    <row r="7" spans="2:101" ht="13.5" customHeight="1">
      <c r="C7" s="175"/>
      <c r="D7" s="175"/>
      <c r="E7" s="175"/>
      <c r="F7" s="175"/>
      <c r="G7" s="175"/>
      <c r="H7" s="175"/>
      <c r="I7" s="175"/>
      <c r="J7" s="175"/>
      <c r="K7" s="175"/>
      <c r="L7" s="175"/>
      <c r="M7" s="175"/>
      <c r="N7" s="175"/>
      <c r="O7" s="198"/>
      <c r="BT7" s="175"/>
      <c r="BU7" s="175"/>
      <c r="BV7" s="175"/>
      <c r="BW7" s="175"/>
      <c r="BX7" s="175"/>
      <c r="BY7" s="175"/>
      <c r="BZ7" s="175"/>
      <c r="CA7" s="175"/>
      <c r="CB7" s="175"/>
      <c r="CC7" s="175"/>
      <c r="CG7" s="195"/>
      <c r="CH7" s="195"/>
    </row>
    <row r="8" spans="2:101" ht="17.25" customHeight="1">
      <c r="C8" s="1050" t="s">
        <v>717</v>
      </c>
      <c r="D8" s="1051"/>
      <c r="E8" s="1051"/>
      <c r="F8" s="1051"/>
      <c r="G8" s="1051"/>
      <c r="H8" s="1051"/>
      <c r="I8" s="1051"/>
      <c r="J8" s="1051"/>
      <c r="K8" s="1051"/>
      <c r="L8" s="1051"/>
      <c r="M8" s="1051"/>
      <c r="N8" s="1051"/>
      <c r="O8" s="1051"/>
      <c r="P8" s="1051"/>
      <c r="Q8" s="1051"/>
      <c r="R8" s="1051"/>
      <c r="S8" s="1051"/>
      <c r="T8" s="1051"/>
      <c r="U8" s="1051"/>
      <c r="V8" s="1051"/>
      <c r="W8" s="1051"/>
      <c r="X8" s="1051"/>
      <c r="Y8" s="1051"/>
      <c r="Z8" s="1051"/>
      <c r="AA8" s="1051"/>
      <c r="AB8" s="1051"/>
      <c r="AC8" s="1051"/>
      <c r="AD8" s="1051"/>
      <c r="AE8" s="1051"/>
      <c r="AF8" s="1051"/>
      <c r="AG8" s="1051"/>
      <c r="AH8" s="1051"/>
      <c r="AI8" s="1051"/>
      <c r="AJ8" s="1051"/>
      <c r="AK8" s="1051"/>
      <c r="AL8" s="1051"/>
      <c r="AM8" s="1051"/>
      <c r="AN8" s="1051"/>
      <c r="AO8" s="1051"/>
      <c r="AP8" s="1051"/>
      <c r="AQ8" s="1051"/>
      <c r="AR8" s="1051"/>
      <c r="AS8" s="1051"/>
      <c r="AT8" s="1051"/>
      <c r="AU8" s="1051"/>
      <c r="AV8" s="1051"/>
      <c r="AW8" s="1051"/>
      <c r="AX8" s="1051"/>
      <c r="AY8" s="1051"/>
      <c r="AZ8" s="1051"/>
      <c r="BA8" s="1051"/>
      <c r="BB8" s="1051"/>
      <c r="BC8" s="1051"/>
      <c r="BD8" s="1051"/>
      <c r="BN8" s="490"/>
      <c r="BO8" s="490"/>
      <c r="BP8" s="490"/>
      <c r="BQ8" s="490"/>
      <c r="BR8" s="490"/>
      <c r="BS8" s="490"/>
      <c r="BT8" s="490"/>
      <c r="BU8" s="490"/>
      <c r="BV8" s="490"/>
      <c r="BW8" s="490"/>
      <c r="BX8" s="200"/>
      <c r="BY8" s="200"/>
      <c r="BZ8" s="200"/>
      <c r="CA8" s="201"/>
      <c r="CB8" s="201"/>
      <c r="CC8" s="201"/>
      <c r="CG8" s="195"/>
      <c r="CH8" s="195"/>
    </row>
    <row r="9" spans="2:101" ht="17.25" customHeight="1">
      <c r="C9" s="1051"/>
      <c r="D9" s="1051"/>
      <c r="E9" s="1051"/>
      <c r="F9" s="1051"/>
      <c r="G9" s="1051"/>
      <c r="H9" s="1051"/>
      <c r="I9" s="1051"/>
      <c r="J9" s="1051"/>
      <c r="K9" s="1051"/>
      <c r="L9" s="1051"/>
      <c r="M9" s="1051"/>
      <c r="N9" s="1051"/>
      <c r="O9" s="1051"/>
      <c r="P9" s="1051"/>
      <c r="Q9" s="1051"/>
      <c r="R9" s="1051"/>
      <c r="S9" s="1051"/>
      <c r="T9" s="1051"/>
      <c r="U9" s="1051"/>
      <c r="V9" s="1051"/>
      <c r="W9" s="1051"/>
      <c r="X9" s="1051"/>
      <c r="Y9" s="1051"/>
      <c r="Z9" s="1051"/>
      <c r="AA9" s="1051"/>
      <c r="AB9" s="1051"/>
      <c r="AC9" s="1051"/>
      <c r="AD9" s="1051"/>
      <c r="AE9" s="1051"/>
      <c r="AF9" s="1051"/>
      <c r="AG9" s="1051"/>
      <c r="AH9" s="1051"/>
      <c r="AI9" s="1051"/>
      <c r="AJ9" s="1051"/>
      <c r="AK9" s="1051"/>
      <c r="AL9" s="1051"/>
      <c r="AM9" s="1051"/>
      <c r="AN9" s="1051"/>
      <c r="AO9" s="1051"/>
      <c r="AP9" s="1051"/>
      <c r="AQ9" s="1051"/>
      <c r="AR9" s="1051"/>
      <c r="AS9" s="1051"/>
      <c r="AT9" s="1051"/>
      <c r="AU9" s="1051"/>
      <c r="AV9" s="1051"/>
      <c r="AW9" s="1051"/>
      <c r="AX9" s="1051"/>
      <c r="AY9" s="1051"/>
      <c r="AZ9" s="1051"/>
      <c r="BA9" s="1051"/>
      <c r="BB9" s="1051"/>
      <c r="BC9" s="1051"/>
      <c r="BD9" s="1051"/>
      <c r="BN9" s="490"/>
      <c r="BO9" s="490"/>
      <c r="BP9" s="490"/>
      <c r="BQ9" s="490"/>
      <c r="BR9" s="490"/>
      <c r="BS9" s="490"/>
      <c r="BT9" s="490"/>
      <c r="BU9" s="490"/>
      <c r="BV9" s="490"/>
      <c r="BW9" s="490"/>
      <c r="BX9" s="200"/>
      <c r="BY9" s="200"/>
      <c r="BZ9" s="200"/>
      <c r="CA9" s="201"/>
      <c r="CB9" s="201"/>
      <c r="CC9" s="201"/>
      <c r="CG9" s="199"/>
      <c r="CH9" s="195"/>
    </row>
    <row r="10" spans="2:101" ht="17.25" customHeight="1">
      <c r="C10" s="179" t="s">
        <v>80</v>
      </c>
      <c r="BX10" s="200"/>
      <c r="BY10" s="200"/>
      <c r="BZ10" s="200"/>
      <c r="CA10" s="201"/>
      <c r="CB10" s="201"/>
      <c r="CC10" s="201"/>
      <c r="CD10" s="186"/>
      <c r="CG10" s="195"/>
      <c r="CH10" s="195"/>
    </row>
    <row r="11" spans="2:101" ht="13.5" customHeight="1">
      <c r="BX11" s="200"/>
      <c r="BY11" s="200"/>
      <c r="BZ11" s="200"/>
      <c r="CA11" s="201"/>
      <c r="CB11" s="201"/>
      <c r="CC11" s="201"/>
      <c r="CD11" s="186"/>
      <c r="CG11" s="195"/>
      <c r="CH11" s="195"/>
    </row>
    <row r="12" spans="2:101" ht="17.100000000000001" customHeight="1">
      <c r="C12" s="978" t="s">
        <v>14</v>
      </c>
      <c r="D12" s="978"/>
      <c r="E12" s="978"/>
      <c r="F12" s="977" t="s">
        <v>15</v>
      </c>
      <c r="G12" s="977"/>
      <c r="H12" s="977"/>
      <c r="I12" s="977"/>
      <c r="J12" s="977"/>
      <c r="K12" s="977"/>
      <c r="L12" s="977"/>
      <c r="M12" s="977"/>
      <c r="N12" s="977"/>
      <c r="O12" s="971" t="s">
        <v>81</v>
      </c>
      <c r="P12" s="972"/>
      <c r="Q12" s="972"/>
      <c r="R12" s="972"/>
      <c r="S12" s="972"/>
      <c r="T12" s="972"/>
      <c r="U12" s="972"/>
      <c r="V12" s="972"/>
      <c r="W12" s="972"/>
      <c r="X12" s="972"/>
      <c r="Y12" s="972"/>
      <c r="Z12" s="972"/>
      <c r="AA12" s="973"/>
      <c r="AB12" s="978" t="s">
        <v>82</v>
      </c>
      <c r="AC12" s="977"/>
      <c r="AD12" s="977"/>
      <c r="AE12" s="977"/>
      <c r="AF12" s="977"/>
      <c r="AG12" s="977"/>
      <c r="AH12" s="977"/>
      <c r="AI12" s="977"/>
      <c r="AJ12" s="977"/>
      <c r="AK12" s="978" t="s">
        <v>83</v>
      </c>
      <c r="AL12" s="977"/>
      <c r="AM12" s="977"/>
      <c r="AN12" s="977"/>
      <c r="AO12" s="977"/>
      <c r="AP12" s="977"/>
      <c r="AQ12" s="977"/>
      <c r="AR12" s="977"/>
      <c r="AS12" s="977"/>
      <c r="AT12" s="977" t="s">
        <v>84</v>
      </c>
      <c r="AU12" s="977"/>
      <c r="AV12" s="977"/>
      <c r="AW12" s="977"/>
      <c r="AX12" s="977"/>
      <c r="AY12" s="977"/>
      <c r="AZ12" s="977"/>
      <c r="BA12" s="977"/>
      <c r="BB12" s="977"/>
      <c r="BC12" s="977"/>
      <c r="BD12" s="977"/>
      <c r="BE12" s="977" t="s">
        <v>85</v>
      </c>
      <c r="BF12" s="977"/>
      <c r="BG12" s="977"/>
      <c r="BH12" s="977"/>
      <c r="BI12" s="977"/>
      <c r="BJ12" s="977"/>
      <c r="BK12" s="977"/>
      <c r="BL12" s="977"/>
      <c r="BM12" s="977"/>
      <c r="BN12" s="977"/>
      <c r="BO12" s="977"/>
      <c r="BP12" s="977"/>
      <c r="BQ12" s="977"/>
      <c r="BR12" s="977"/>
      <c r="BS12" s="977"/>
      <c r="BT12" s="977"/>
      <c r="BU12" s="977"/>
      <c r="BV12" s="977"/>
      <c r="BW12" s="977"/>
      <c r="BX12" s="977"/>
      <c r="BY12" s="977"/>
      <c r="BZ12" s="977"/>
      <c r="CA12" s="977"/>
      <c r="CB12" s="977"/>
      <c r="CC12" s="977"/>
      <c r="CG12" s="195"/>
      <c r="CH12" s="195"/>
    </row>
    <row r="13" spans="2:101" ht="13.5" customHeight="1">
      <c r="C13" s="978"/>
      <c r="D13" s="978"/>
      <c r="E13" s="978"/>
      <c r="F13" s="977"/>
      <c r="G13" s="977"/>
      <c r="H13" s="977"/>
      <c r="I13" s="977"/>
      <c r="J13" s="977"/>
      <c r="K13" s="977"/>
      <c r="L13" s="977"/>
      <c r="M13" s="977"/>
      <c r="N13" s="977"/>
      <c r="O13" s="1072"/>
      <c r="P13" s="1073"/>
      <c r="Q13" s="1073"/>
      <c r="R13" s="1073"/>
      <c r="S13" s="1073"/>
      <c r="T13" s="1073"/>
      <c r="U13" s="1073"/>
      <c r="V13" s="1073"/>
      <c r="W13" s="1073"/>
      <c r="X13" s="1073"/>
      <c r="Y13" s="1073"/>
      <c r="Z13" s="1073"/>
      <c r="AA13" s="1074"/>
      <c r="AB13" s="977"/>
      <c r="AC13" s="977"/>
      <c r="AD13" s="977"/>
      <c r="AE13" s="977"/>
      <c r="AF13" s="977"/>
      <c r="AG13" s="977"/>
      <c r="AH13" s="977"/>
      <c r="AI13" s="977"/>
      <c r="AJ13" s="977"/>
      <c r="AK13" s="977"/>
      <c r="AL13" s="977"/>
      <c r="AM13" s="977"/>
      <c r="AN13" s="977"/>
      <c r="AO13" s="977"/>
      <c r="AP13" s="977"/>
      <c r="AQ13" s="977"/>
      <c r="AR13" s="977"/>
      <c r="AS13" s="977"/>
      <c r="AT13" s="977" t="s">
        <v>86</v>
      </c>
      <c r="AU13" s="977"/>
      <c r="AV13" s="977"/>
      <c r="AW13" s="977"/>
      <c r="AX13" s="977"/>
      <c r="AY13" s="977"/>
      <c r="AZ13" s="977"/>
      <c r="BA13" s="977"/>
      <c r="BB13" s="977" t="s">
        <v>87</v>
      </c>
      <c r="BC13" s="977"/>
      <c r="BD13" s="977"/>
      <c r="BE13" s="977"/>
      <c r="BF13" s="977"/>
      <c r="BG13" s="977"/>
      <c r="BH13" s="977"/>
      <c r="BI13" s="977"/>
      <c r="BJ13" s="977"/>
      <c r="BK13" s="977"/>
      <c r="BL13" s="977"/>
      <c r="BM13" s="977"/>
      <c r="BN13" s="977"/>
      <c r="BO13" s="977"/>
      <c r="BP13" s="977"/>
      <c r="BQ13" s="977"/>
      <c r="BR13" s="977"/>
      <c r="BS13" s="977"/>
      <c r="BT13" s="977"/>
      <c r="BU13" s="977"/>
      <c r="BV13" s="977"/>
      <c r="BW13" s="977"/>
      <c r="BX13" s="977"/>
      <c r="BY13" s="977"/>
      <c r="BZ13" s="977"/>
      <c r="CA13" s="977"/>
      <c r="CB13" s="977"/>
      <c r="CC13" s="977"/>
      <c r="CG13" s="195"/>
      <c r="CH13" s="195"/>
    </row>
    <row r="14" spans="2:101" ht="13.5" customHeight="1">
      <c r="C14" s="978"/>
      <c r="D14" s="978"/>
      <c r="E14" s="978"/>
      <c r="F14" s="977"/>
      <c r="G14" s="977"/>
      <c r="H14" s="977"/>
      <c r="I14" s="977"/>
      <c r="J14" s="977"/>
      <c r="K14" s="977"/>
      <c r="L14" s="977"/>
      <c r="M14" s="977"/>
      <c r="N14" s="977"/>
      <c r="O14" s="974"/>
      <c r="P14" s="975"/>
      <c r="Q14" s="975"/>
      <c r="R14" s="975"/>
      <c r="S14" s="975"/>
      <c r="T14" s="975"/>
      <c r="U14" s="975"/>
      <c r="V14" s="975"/>
      <c r="W14" s="975"/>
      <c r="X14" s="975"/>
      <c r="Y14" s="975"/>
      <c r="Z14" s="975"/>
      <c r="AA14" s="976"/>
      <c r="AB14" s="1075"/>
      <c r="AC14" s="1075"/>
      <c r="AD14" s="1075"/>
      <c r="AE14" s="1075"/>
      <c r="AF14" s="1075"/>
      <c r="AG14" s="1075"/>
      <c r="AH14" s="1075"/>
      <c r="AI14" s="1075"/>
      <c r="AJ14" s="1075"/>
      <c r="AK14" s="977"/>
      <c r="AL14" s="977"/>
      <c r="AM14" s="977"/>
      <c r="AN14" s="977"/>
      <c r="AO14" s="977"/>
      <c r="AP14" s="977"/>
      <c r="AQ14" s="977"/>
      <c r="AR14" s="977"/>
      <c r="AS14" s="977"/>
      <c r="AT14" s="977"/>
      <c r="AU14" s="977"/>
      <c r="AV14" s="977"/>
      <c r="AW14" s="977"/>
      <c r="AX14" s="977"/>
      <c r="AY14" s="977"/>
      <c r="AZ14" s="977"/>
      <c r="BA14" s="977"/>
      <c r="BB14" s="977"/>
      <c r="BC14" s="977"/>
      <c r="BD14" s="977"/>
      <c r="BE14" s="977"/>
      <c r="BF14" s="977"/>
      <c r="BG14" s="977"/>
      <c r="BH14" s="977"/>
      <c r="BI14" s="977"/>
      <c r="BJ14" s="977"/>
      <c r="BK14" s="977"/>
      <c r="BL14" s="977"/>
      <c r="BM14" s="977"/>
      <c r="BN14" s="977"/>
      <c r="BO14" s="977"/>
      <c r="BP14" s="977"/>
      <c r="BQ14" s="977"/>
      <c r="BR14" s="977"/>
      <c r="BS14" s="977"/>
      <c r="BT14" s="977"/>
      <c r="BU14" s="977"/>
      <c r="BV14" s="977"/>
      <c r="BW14" s="977"/>
      <c r="BX14" s="977"/>
      <c r="BY14" s="977"/>
      <c r="BZ14" s="977"/>
      <c r="CA14" s="977"/>
      <c r="CB14" s="977"/>
      <c r="CC14" s="977"/>
      <c r="CG14" s="195"/>
      <c r="CH14" s="195"/>
    </row>
    <row r="15" spans="2:101" ht="13.5" customHeight="1">
      <c r="C15" s="1006"/>
      <c r="D15" s="1006"/>
      <c r="E15" s="1006"/>
      <c r="F15" s="1057" t="str">
        <f>IFERROR(IF(OR((LEFT(VLOOKUP($C15,'様式第5-3.経費区分別内訳書'!$D$21:$EE$70,3,FALSE),3)="1 ."),(LEFT(VLOOKUP($C15,'様式第5-3.経費区分別内訳書'!$D$21:$EE$70,3,FALSE),3)="2 .")),"該当する経費番号ではありません",VLOOKUP(C15,'様式第5-3.経費区分別内訳書'!$D$21:$EE$70,35,FALSE)),"")</f>
        <v/>
      </c>
      <c r="G15" s="1057"/>
      <c r="H15" s="1057"/>
      <c r="I15" s="1057"/>
      <c r="J15" s="1057"/>
      <c r="K15" s="1057"/>
      <c r="L15" s="1057"/>
      <c r="M15" s="1057"/>
      <c r="N15" s="1057"/>
      <c r="O15" s="1058"/>
      <c r="P15" s="1059"/>
      <c r="Q15" s="1059"/>
      <c r="R15" s="1059"/>
      <c r="S15" s="1059"/>
      <c r="T15" s="1059"/>
      <c r="U15" s="1059"/>
      <c r="V15" s="1059"/>
      <c r="W15" s="1059"/>
      <c r="X15" s="1059"/>
      <c r="Y15" s="1059"/>
      <c r="Z15" s="1059"/>
      <c r="AA15" s="1060"/>
      <c r="AB15" s="1064"/>
      <c r="AC15" s="1064"/>
      <c r="AD15" s="1064"/>
      <c r="AE15" s="1064"/>
      <c r="AF15" s="1064"/>
      <c r="AG15" s="1064"/>
      <c r="AH15" s="1065"/>
      <c r="AI15" s="1066" t="s">
        <v>389</v>
      </c>
      <c r="AJ15" s="1067"/>
      <c r="AK15" s="1068" t="str">
        <f>IF($C15="","",
IF(ISERROR(VLOOKUP($C15,'様式第5-3.経費区分別内訳書'!$D$21:$EE$70,35,FALSE)),"",
VLOOKUP($C15,'様式第5-3.経費区分別内訳書'!$D$21:$EE$70,124,FALSE)))</f>
        <v/>
      </c>
      <c r="AL15" s="1069"/>
      <c r="AM15" s="1069"/>
      <c r="AN15" s="1069"/>
      <c r="AO15" s="1069"/>
      <c r="AP15" s="1069"/>
      <c r="AQ15" s="1069"/>
      <c r="AR15" s="1066" t="s">
        <v>389</v>
      </c>
      <c r="AS15" s="1067"/>
      <c r="AT15" s="1076" t="str">
        <f>IFERROR(ABS(AB15-AK15),"")</f>
        <v/>
      </c>
      <c r="AU15" s="1077"/>
      <c r="AV15" s="1077"/>
      <c r="AW15" s="1077"/>
      <c r="AX15" s="1077"/>
      <c r="AY15" s="1077"/>
      <c r="AZ15" s="1080" t="s">
        <v>389</v>
      </c>
      <c r="BA15" s="1081"/>
      <c r="BB15" s="1084" t="str">
        <f>IFERROR(ABS((AK15-AB15)/AB15),"")</f>
        <v/>
      </c>
      <c r="BC15" s="1085"/>
      <c r="BD15" s="1086"/>
      <c r="BE15" s="1090"/>
      <c r="BF15" s="1090"/>
      <c r="BG15" s="1090"/>
      <c r="BH15" s="1090"/>
      <c r="BI15" s="1090"/>
      <c r="BJ15" s="1090"/>
      <c r="BK15" s="1090"/>
      <c r="BL15" s="1090"/>
      <c r="BM15" s="1090"/>
      <c r="BN15" s="1090"/>
      <c r="BO15" s="1090"/>
      <c r="BP15" s="1090"/>
      <c r="BQ15" s="1090"/>
      <c r="BR15" s="1090"/>
      <c r="BS15" s="1090"/>
      <c r="BT15" s="1090"/>
      <c r="BU15" s="1090"/>
      <c r="BV15" s="1090"/>
      <c r="BW15" s="1090"/>
      <c r="BX15" s="1090"/>
      <c r="BY15" s="1090"/>
      <c r="BZ15" s="1090"/>
      <c r="CA15" s="1090"/>
      <c r="CB15" s="1090"/>
      <c r="CC15" s="1090"/>
      <c r="CG15" s="199"/>
      <c r="CH15" s="195"/>
    </row>
    <row r="16" spans="2:101" ht="13.5" customHeight="1">
      <c r="C16" s="1006"/>
      <c r="D16" s="1006"/>
      <c r="E16" s="1006"/>
      <c r="F16" s="1057"/>
      <c r="G16" s="1057"/>
      <c r="H16" s="1057"/>
      <c r="I16" s="1057"/>
      <c r="J16" s="1057"/>
      <c r="K16" s="1057"/>
      <c r="L16" s="1057"/>
      <c r="M16" s="1057"/>
      <c r="N16" s="1057"/>
      <c r="O16" s="1061"/>
      <c r="P16" s="1062"/>
      <c r="Q16" s="1062"/>
      <c r="R16" s="1062"/>
      <c r="S16" s="1062"/>
      <c r="T16" s="1062"/>
      <c r="U16" s="1062"/>
      <c r="V16" s="1062"/>
      <c r="W16" s="1062"/>
      <c r="X16" s="1062"/>
      <c r="Y16" s="1062"/>
      <c r="Z16" s="1062"/>
      <c r="AA16" s="1063"/>
      <c r="AB16" s="1064"/>
      <c r="AC16" s="1064"/>
      <c r="AD16" s="1064"/>
      <c r="AE16" s="1064"/>
      <c r="AF16" s="1064"/>
      <c r="AG16" s="1064"/>
      <c r="AH16" s="1065"/>
      <c r="AI16" s="1066"/>
      <c r="AJ16" s="1067"/>
      <c r="AK16" s="1070"/>
      <c r="AL16" s="1071"/>
      <c r="AM16" s="1071"/>
      <c r="AN16" s="1071"/>
      <c r="AO16" s="1071"/>
      <c r="AP16" s="1071"/>
      <c r="AQ16" s="1071"/>
      <c r="AR16" s="1066"/>
      <c r="AS16" s="1067"/>
      <c r="AT16" s="1078"/>
      <c r="AU16" s="1079"/>
      <c r="AV16" s="1079"/>
      <c r="AW16" s="1079"/>
      <c r="AX16" s="1079"/>
      <c r="AY16" s="1079"/>
      <c r="AZ16" s="1082"/>
      <c r="BA16" s="1083"/>
      <c r="BB16" s="1087"/>
      <c r="BC16" s="1088"/>
      <c r="BD16" s="1089"/>
      <c r="BE16" s="1090"/>
      <c r="BF16" s="1090"/>
      <c r="BG16" s="1090"/>
      <c r="BH16" s="1090"/>
      <c r="BI16" s="1090"/>
      <c r="BJ16" s="1090"/>
      <c r="BK16" s="1090"/>
      <c r="BL16" s="1090"/>
      <c r="BM16" s="1090"/>
      <c r="BN16" s="1090"/>
      <c r="BO16" s="1090"/>
      <c r="BP16" s="1090"/>
      <c r="BQ16" s="1090"/>
      <c r="BR16" s="1090"/>
      <c r="BS16" s="1090"/>
      <c r="BT16" s="1090"/>
      <c r="BU16" s="1090"/>
      <c r="BV16" s="1090"/>
      <c r="BW16" s="1090"/>
      <c r="BX16" s="1090"/>
      <c r="BY16" s="1090"/>
      <c r="BZ16" s="1090"/>
      <c r="CA16" s="1090"/>
      <c r="CB16" s="1090"/>
      <c r="CC16" s="1090"/>
      <c r="CG16" s="202"/>
      <c r="CH16" s="195"/>
    </row>
    <row r="17" spans="3:81" ht="13.5" customHeight="1">
      <c r="C17" s="1006"/>
      <c r="D17" s="1006"/>
      <c r="E17" s="1006"/>
      <c r="F17" s="1057" t="str">
        <f>IFERROR(IF(OR((LEFT(VLOOKUP($C17,'様式第5-3.経費区分別内訳書'!$D$21:$EE$70,3,FALSE),3)="1 ."),(LEFT(VLOOKUP($C17,'様式第5-3.経費区分別内訳書'!$D$21:$EE$70,3,FALSE),3)="2 .")),"該当する経費番号ではありません",VLOOKUP(C17,'様式第5-3.経費区分別内訳書'!$D$21:$EE$70,35,FALSE)),"")</f>
        <v/>
      </c>
      <c r="G17" s="1057"/>
      <c r="H17" s="1057"/>
      <c r="I17" s="1057"/>
      <c r="J17" s="1057"/>
      <c r="K17" s="1057"/>
      <c r="L17" s="1057"/>
      <c r="M17" s="1057"/>
      <c r="N17" s="1057"/>
      <c r="O17" s="1058"/>
      <c r="P17" s="1059"/>
      <c r="Q17" s="1059"/>
      <c r="R17" s="1059"/>
      <c r="S17" s="1059"/>
      <c r="T17" s="1059"/>
      <c r="U17" s="1059"/>
      <c r="V17" s="1059"/>
      <c r="W17" s="1059"/>
      <c r="X17" s="1059"/>
      <c r="Y17" s="1059"/>
      <c r="Z17" s="1059"/>
      <c r="AA17" s="1060"/>
      <c r="AB17" s="1064"/>
      <c r="AC17" s="1064"/>
      <c r="AD17" s="1064"/>
      <c r="AE17" s="1064"/>
      <c r="AF17" s="1064"/>
      <c r="AG17" s="1064"/>
      <c r="AH17" s="1065"/>
      <c r="AI17" s="1066" t="s">
        <v>389</v>
      </c>
      <c r="AJ17" s="1067"/>
      <c r="AK17" s="1068" t="str">
        <f>IF($C17="","",
IF(ISERROR(VLOOKUP($C17,'様式第5-3.経費区分別内訳書'!$D$21:$EE$70,35,FALSE)),"",
VLOOKUP($C17,'様式第5-3.経費区分別内訳書'!$D$21:$EE$70,124,FALSE)))</f>
        <v/>
      </c>
      <c r="AL17" s="1069"/>
      <c r="AM17" s="1069"/>
      <c r="AN17" s="1069"/>
      <c r="AO17" s="1069"/>
      <c r="AP17" s="1069"/>
      <c r="AQ17" s="1069"/>
      <c r="AR17" s="1066" t="s">
        <v>389</v>
      </c>
      <c r="AS17" s="1067"/>
      <c r="AT17" s="1076" t="str">
        <f>IFERROR(ABS(AB17-AK17),"")</f>
        <v/>
      </c>
      <c r="AU17" s="1077"/>
      <c r="AV17" s="1077"/>
      <c r="AW17" s="1077"/>
      <c r="AX17" s="1077"/>
      <c r="AY17" s="1077"/>
      <c r="AZ17" s="1080" t="s">
        <v>389</v>
      </c>
      <c r="BA17" s="1081"/>
      <c r="BB17" s="1084" t="str">
        <f>IFERROR(ABS((AK17-AB17)/AB17),"")</f>
        <v/>
      </c>
      <c r="BC17" s="1085"/>
      <c r="BD17" s="1086"/>
      <c r="BE17" s="1090"/>
      <c r="BF17" s="1090"/>
      <c r="BG17" s="1090"/>
      <c r="BH17" s="1090"/>
      <c r="BI17" s="1090"/>
      <c r="BJ17" s="1090"/>
      <c r="BK17" s="1090"/>
      <c r="BL17" s="1090"/>
      <c r="BM17" s="1090"/>
      <c r="BN17" s="1090"/>
      <c r="BO17" s="1090"/>
      <c r="BP17" s="1090"/>
      <c r="BQ17" s="1090"/>
      <c r="BR17" s="1090"/>
      <c r="BS17" s="1090"/>
      <c r="BT17" s="1090"/>
      <c r="BU17" s="1090"/>
      <c r="BV17" s="1090"/>
      <c r="BW17" s="1090"/>
      <c r="BX17" s="1090"/>
      <c r="BY17" s="1090"/>
      <c r="BZ17" s="1090"/>
      <c r="CA17" s="1090"/>
      <c r="CB17" s="1090"/>
      <c r="CC17" s="1090"/>
    </row>
    <row r="18" spans="3:81" ht="13.5" customHeight="1">
      <c r="C18" s="1006"/>
      <c r="D18" s="1006"/>
      <c r="E18" s="1006"/>
      <c r="F18" s="1057"/>
      <c r="G18" s="1057"/>
      <c r="H18" s="1057"/>
      <c r="I18" s="1057"/>
      <c r="J18" s="1057"/>
      <c r="K18" s="1057"/>
      <c r="L18" s="1057"/>
      <c r="M18" s="1057"/>
      <c r="N18" s="1057"/>
      <c r="O18" s="1061"/>
      <c r="P18" s="1062"/>
      <c r="Q18" s="1062"/>
      <c r="R18" s="1062"/>
      <c r="S18" s="1062"/>
      <c r="T18" s="1062"/>
      <c r="U18" s="1062"/>
      <c r="V18" s="1062"/>
      <c r="W18" s="1062"/>
      <c r="X18" s="1062"/>
      <c r="Y18" s="1062"/>
      <c r="Z18" s="1062"/>
      <c r="AA18" s="1063"/>
      <c r="AB18" s="1064"/>
      <c r="AC18" s="1064"/>
      <c r="AD18" s="1064"/>
      <c r="AE18" s="1064"/>
      <c r="AF18" s="1064"/>
      <c r="AG18" s="1064"/>
      <c r="AH18" s="1065"/>
      <c r="AI18" s="1066"/>
      <c r="AJ18" s="1067"/>
      <c r="AK18" s="1070"/>
      <c r="AL18" s="1071"/>
      <c r="AM18" s="1071"/>
      <c r="AN18" s="1071"/>
      <c r="AO18" s="1071"/>
      <c r="AP18" s="1071"/>
      <c r="AQ18" s="1071"/>
      <c r="AR18" s="1066"/>
      <c r="AS18" s="1067"/>
      <c r="AT18" s="1078"/>
      <c r="AU18" s="1079"/>
      <c r="AV18" s="1079"/>
      <c r="AW18" s="1079"/>
      <c r="AX18" s="1079"/>
      <c r="AY18" s="1079"/>
      <c r="AZ18" s="1082"/>
      <c r="BA18" s="1083"/>
      <c r="BB18" s="1087"/>
      <c r="BC18" s="1088"/>
      <c r="BD18" s="1089"/>
      <c r="BE18" s="1090"/>
      <c r="BF18" s="1090"/>
      <c r="BG18" s="1090"/>
      <c r="BH18" s="1090"/>
      <c r="BI18" s="1090"/>
      <c r="BJ18" s="1090"/>
      <c r="BK18" s="1090"/>
      <c r="BL18" s="1090"/>
      <c r="BM18" s="1090"/>
      <c r="BN18" s="1090"/>
      <c r="BO18" s="1090"/>
      <c r="BP18" s="1090"/>
      <c r="BQ18" s="1090"/>
      <c r="BR18" s="1090"/>
      <c r="BS18" s="1090"/>
      <c r="BT18" s="1090"/>
      <c r="BU18" s="1090"/>
      <c r="BV18" s="1090"/>
      <c r="BW18" s="1090"/>
      <c r="BX18" s="1090"/>
      <c r="BY18" s="1090"/>
      <c r="BZ18" s="1090"/>
      <c r="CA18" s="1090"/>
      <c r="CB18" s="1090"/>
      <c r="CC18" s="1090"/>
    </row>
    <row r="19" spans="3:81" ht="13.5" customHeight="1">
      <c r="C19" s="1006"/>
      <c r="D19" s="1006"/>
      <c r="E19" s="1006"/>
      <c r="F19" s="1057" t="str">
        <f>IFERROR(IF(OR((LEFT(VLOOKUP($C19,'様式第5-3.経費区分別内訳書'!$D$21:$EE$70,3,FALSE),3)="1 ."),(LEFT(VLOOKUP($C19,'様式第5-3.経費区分別内訳書'!$D$21:$EE$70,3,FALSE),3)="2 .")),"該当する経費番号ではありません",VLOOKUP(C19,'様式第5-3.経費区分別内訳書'!$D$21:$EE$70,35,FALSE)),"")</f>
        <v/>
      </c>
      <c r="G19" s="1057"/>
      <c r="H19" s="1057"/>
      <c r="I19" s="1057"/>
      <c r="J19" s="1057"/>
      <c r="K19" s="1057"/>
      <c r="L19" s="1057"/>
      <c r="M19" s="1057"/>
      <c r="N19" s="1057"/>
      <c r="O19" s="1058"/>
      <c r="P19" s="1059"/>
      <c r="Q19" s="1059"/>
      <c r="R19" s="1059"/>
      <c r="S19" s="1059"/>
      <c r="T19" s="1059"/>
      <c r="U19" s="1059"/>
      <c r="V19" s="1059"/>
      <c r="W19" s="1059"/>
      <c r="X19" s="1059"/>
      <c r="Y19" s="1059"/>
      <c r="Z19" s="1059"/>
      <c r="AA19" s="1060"/>
      <c r="AB19" s="1064"/>
      <c r="AC19" s="1064"/>
      <c r="AD19" s="1064"/>
      <c r="AE19" s="1064"/>
      <c r="AF19" s="1064"/>
      <c r="AG19" s="1064"/>
      <c r="AH19" s="1065"/>
      <c r="AI19" s="1066" t="s">
        <v>389</v>
      </c>
      <c r="AJ19" s="1067"/>
      <c r="AK19" s="1068" t="str">
        <f>IF($C19="","",
IF(ISERROR(VLOOKUP($C19,'様式第5-3.経費区分別内訳書'!$D$21:$EE$70,35,FALSE)),"",
VLOOKUP($C19,'様式第5-3.経費区分別内訳書'!$D$21:$EE$70,124,FALSE)))</f>
        <v/>
      </c>
      <c r="AL19" s="1069"/>
      <c r="AM19" s="1069"/>
      <c r="AN19" s="1069"/>
      <c r="AO19" s="1069"/>
      <c r="AP19" s="1069"/>
      <c r="AQ19" s="1069"/>
      <c r="AR19" s="1066" t="s">
        <v>389</v>
      </c>
      <c r="AS19" s="1067"/>
      <c r="AT19" s="1076" t="str">
        <f>IFERROR(ABS(AB19-AK19),"")</f>
        <v/>
      </c>
      <c r="AU19" s="1077"/>
      <c r="AV19" s="1077"/>
      <c r="AW19" s="1077"/>
      <c r="AX19" s="1077"/>
      <c r="AY19" s="1077"/>
      <c r="AZ19" s="1080" t="s">
        <v>389</v>
      </c>
      <c r="BA19" s="1081"/>
      <c r="BB19" s="1084" t="str">
        <f>IFERROR(ABS((AK19-AB19)/AB19),"")</f>
        <v/>
      </c>
      <c r="BC19" s="1085"/>
      <c r="BD19" s="1086"/>
      <c r="BE19" s="1090"/>
      <c r="BF19" s="1090"/>
      <c r="BG19" s="1090"/>
      <c r="BH19" s="1090"/>
      <c r="BI19" s="1090"/>
      <c r="BJ19" s="1090"/>
      <c r="BK19" s="1090"/>
      <c r="BL19" s="1090"/>
      <c r="BM19" s="1090"/>
      <c r="BN19" s="1090"/>
      <c r="BO19" s="1090"/>
      <c r="BP19" s="1090"/>
      <c r="BQ19" s="1090"/>
      <c r="BR19" s="1090"/>
      <c r="BS19" s="1090"/>
      <c r="BT19" s="1090"/>
      <c r="BU19" s="1090"/>
      <c r="BV19" s="1090"/>
      <c r="BW19" s="1090"/>
      <c r="BX19" s="1090"/>
      <c r="BY19" s="1090"/>
      <c r="BZ19" s="1090"/>
      <c r="CA19" s="1090"/>
      <c r="CB19" s="1090"/>
      <c r="CC19" s="1090"/>
    </row>
    <row r="20" spans="3:81" ht="13.5" customHeight="1">
      <c r="C20" s="1006"/>
      <c r="D20" s="1006"/>
      <c r="E20" s="1006"/>
      <c r="F20" s="1057"/>
      <c r="G20" s="1057"/>
      <c r="H20" s="1057"/>
      <c r="I20" s="1057"/>
      <c r="J20" s="1057"/>
      <c r="K20" s="1057"/>
      <c r="L20" s="1057"/>
      <c r="M20" s="1057"/>
      <c r="N20" s="1057"/>
      <c r="O20" s="1061"/>
      <c r="P20" s="1062"/>
      <c r="Q20" s="1062"/>
      <c r="R20" s="1062"/>
      <c r="S20" s="1062"/>
      <c r="T20" s="1062"/>
      <c r="U20" s="1062"/>
      <c r="V20" s="1062"/>
      <c r="W20" s="1062"/>
      <c r="X20" s="1062"/>
      <c r="Y20" s="1062"/>
      <c r="Z20" s="1062"/>
      <c r="AA20" s="1063"/>
      <c r="AB20" s="1064"/>
      <c r="AC20" s="1064"/>
      <c r="AD20" s="1064"/>
      <c r="AE20" s="1064"/>
      <c r="AF20" s="1064"/>
      <c r="AG20" s="1064"/>
      <c r="AH20" s="1065"/>
      <c r="AI20" s="1066"/>
      <c r="AJ20" s="1067"/>
      <c r="AK20" s="1070"/>
      <c r="AL20" s="1071"/>
      <c r="AM20" s="1071"/>
      <c r="AN20" s="1071"/>
      <c r="AO20" s="1071"/>
      <c r="AP20" s="1071"/>
      <c r="AQ20" s="1071"/>
      <c r="AR20" s="1066"/>
      <c r="AS20" s="1067"/>
      <c r="AT20" s="1078"/>
      <c r="AU20" s="1079"/>
      <c r="AV20" s="1079"/>
      <c r="AW20" s="1079"/>
      <c r="AX20" s="1079"/>
      <c r="AY20" s="1079"/>
      <c r="AZ20" s="1082"/>
      <c r="BA20" s="1083"/>
      <c r="BB20" s="1087"/>
      <c r="BC20" s="1088"/>
      <c r="BD20" s="1089"/>
      <c r="BE20" s="1090"/>
      <c r="BF20" s="1090"/>
      <c r="BG20" s="1090"/>
      <c r="BH20" s="1090"/>
      <c r="BI20" s="1090"/>
      <c r="BJ20" s="1090"/>
      <c r="BK20" s="1090"/>
      <c r="BL20" s="1090"/>
      <c r="BM20" s="1090"/>
      <c r="BN20" s="1090"/>
      <c r="BO20" s="1090"/>
      <c r="BP20" s="1090"/>
      <c r="BQ20" s="1090"/>
      <c r="BR20" s="1090"/>
      <c r="BS20" s="1090"/>
      <c r="BT20" s="1090"/>
      <c r="BU20" s="1090"/>
      <c r="BV20" s="1090"/>
      <c r="BW20" s="1090"/>
      <c r="BX20" s="1090"/>
      <c r="BY20" s="1090"/>
      <c r="BZ20" s="1090"/>
      <c r="CA20" s="1090"/>
      <c r="CB20" s="1090"/>
      <c r="CC20" s="1090"/>
    </row>
    <row r="21" spans="3:81" ht="13.5" customHeight="1">
      <c r="C21" s="1006"/>
      <c r="D21" s="1006"/>
      <c r="E21" s="1006"/>
      <c r="F21" s="1057" t="str">
        <f>IFERROR(IF(OR((LEFT(VLOOKUP($C21,'様式第5-3.経費区分別内訳書'!$D$21:$EE$70,3,FALSE),3)="1 ."),(LEFT(VLOOKUP($C21,'様式第5-3.経費区分別内訳書'!$D$21:$EE$70,3,FALSE),3)="2 .")),"該当する経費番号ではありません",VLOOKUP(C21,'様式第5-3.経費区分別内訳書'!$D$21:$EE$70,35,FALSE)),"")</f>
        <v/>
      </c>
      <c r="G21" s="1057"/>
      <c r="H21" s="1057"/>
      <c r="I21" s="1057"/>
      <c r="J21" s="1057"/>
      <c r="K21" s="1057"/>
      <c r="L21" s="1057"/>
      <c r="M21" s="1057"/>
      <c r="N21" s="1057"/>
      <c r="O21" s="1058"/>
      <c r="P21" s="1059"/>
      <c r="Q21" s="1059"/>
      <c r="R21" s="1059"/>
      <c r="S21" s="1059"/>
      <c r="T21" s="1059"/>
      <c r="U21" s="1059"/>
      <c r="V21" s="1059"/>
      <c r="W21" s="1059"/>
      <c r="X21" s="1059"/>
      <c r="Y21" s="1059"/>
      <c r="Z21" s="1059"/>
      <c r="AA21" s="1060"/>
      <c r="AB21" s="1064"/>
      <c r="AC21" s="1064"/>
      <c r="AD21" s="1064"/>
      <c r="AE21" s="1064"/>
      <c r="AF21" s="1064"/>
      <c r="AG21" s="1064"/>
      <c r="AH21" s="1065"/>
      <c r="AI21" s="1066" t="s">
        <v>389</v>
      </c>
      <c r="AJ21" s="1067"/>
      <c r="AK21" s="1068" t="str">
        <f>IF($C21="","",
IF(ISERROR(VLOOKUP($C21,'様式第5-3.経費区分別内訳書'!$D$21:$EE$70,35,FALSE)),"",
VLOOKUP($C21,'様式第5-3.経費区分別内訳書'!$D$21:$EE$70,124,FALSE)))</f>
        <v/>
      </c>
      <c r="AL21" s="1069"/>
      <c r="AM21" s="1069"/>
      <c r="AN21" s="1069"/>
      <c r="AO21" s="1069"/>
      <c r="AP21" s="1069"/>
      <c r="AQ21" s="1069"/>
      <c r="AR21" s="1066" t="s">
        <v>389</v>
      </c>
      <c r="AS21" s="1067"/>
      <c r="AT21" s="1076" t="str">
        <f>IFERROR(ABS(AB21-AK21),"")</f>
        <v/>
      </c>
      <c r="AU21" s="1077"/>
      <c r="AV21" s="1077"/>
      <c r="AW21" s="1077"/>
      <c r="AX21" s="1077"/>
      <c r="AY21" s="1077"/>
      <c r="AZ21" s="1080" t="s">
        <v>389</v>
      </c>
      <c r="BA21" s="1081"/>
      <c r="BB21" s="1084" t="str">
        <f>IFERROR(ABS((AK21-AB21)/AB21),"")</f>
        <v/>
      </c>
      <c r="BC21" s="1085"/>
      <c r="BD21" s="1086"/>
      <c r="BE21" s="1090"/>
      <c r="BF21" s="1090"/>
      <c r="BG21" s="1090"/>
      <c r="BH21" s="1090"/>
      <c r="BI21" s="1090"/>
      <c r="BJ21" s="1090"/>
      <c r="BK21" s="1090"/>
      <c r="BL21" s="1090"/>
      <c r="BM21" s="1090"/>
      <c r="BN21" s="1090"/>
      <c r="BO21" s="1090"/>
      <c r="BP21" s="1090"/>
      <c r="BQ21" s="1090"/>
      <c r="BR21" s="1090"/>
      <c r="BS21" s="1090"/>
      <c r="BT21" s="1090"/>
      <c r="BU21" s="1090"/>
      <c r="BV21" s="1090"/>
      <c r="BW21" s="1090"/>
      <c r="BX21" s="1090"/>
      <c r="BY21" s="1090"/>
      <c r="BZ21" s="1090"/>
      <c r="CA21" s="1090"/>
      <c r="CB21" s="1090"/>
      <c r="CC21" s="1090"/>
    </row>
    <row r="22" spans="3:81" ht="13.5" customHeight="1">
      <c r="C22" s="1006"/>
      <c r="D22" s="1006"/>
      <c r="E22" s="1006"/>
      <c r="F22" s="1057"/>
      <c r="G22" s="1057"/>
      <c r="H22" s="1057"/>
      <c r="I22" s="1057"/>
      <c r="J22" s="1057"/>
      <c r="K22" s="1057"/>
      <c r="L22" s="1057"/>
      <c r="M22" s="1057"/>
      <c r="N22" s="1057"/>
      <c r="O22" s="1061"/>
      <c r="P22" s="1062"/>
      <c r="Q22" s="1062"/>
      <c r="R22" s="1062"/>
      <c r="S22" s="1062"/>
      <c r="T22" s="1062"/>
      <c r="U22" s="1062"/>
      <c r="V22" s="1062"/>
      <c r="W22" s="1062"/>
      <c r="X22" s="1062"/>
      <c r="Y22" s="1062"/>
      <c r="Z22" s="1062"/>
      <c r="AA22" s="1063"/>
      <c r="AB22" s="1064"/>
      <c r="AC22" s="1064"/>
      <c r="AD22" s="1064"/>
      <c r="AE22" s="1064"/>
      <c r="AF22" s="1064"/>
      <c r="AG22" s="1064"/>
      <c r="AH22" s="1065"/>
      <c r="AI22" s="1066"/>
      <c r="AJ22" s="1067"/>
      <c r="AK22" s="1070"/>
      <c r="AL22" s="1071"/>
      <c r="AM22" s="1071"/>
      <c r="AN22" s="1071"/>
      <c r="AO22" s="1071"/>
      <c r="AP22" s="1071"/>
      <c r="AQ22" s="1071"/>
      <c r="AR22" s="1066"/>
      <c r="AS22" s="1067"/>
      <c r="AT22" s="1078"/>
      <c r="AU22" s="1079"/>
      <c r="AV22" s="1079"/>
      <c r="AW22" s="1079"/>
      <c r="AX22" s="1079"/>
      <c r="AY22" s="1079"/>
      <c r="AZ22" s="1082"/>
      <c r="BA22" s="1083"/>
      <c r="BB22" s="1087"/>
      <c r="BC22" s="1088"/>
      <c r="BD22" s="1089"/>
      <c r="BE22" s="1090"/>
      <c r="BF22" s="1090"/>
      <c r="BG22" s="1090"/>
      <c r="BH22" s="1090"/>
      <c r="BI22" s="1090"/>
      <c r="BJ22" s="1090"/>
      <c r="BK22" s="1090"/>
      <c r="BL22" s="1090"/>
      <c r="BM22" s="1090"/>
      <c r="BN22" s="1090"/>
      <c r="BO22" s="1090"/>
      <c r="BP22" s="1090"/>
      <c r="BQ22" s="1090"/>
      <c r="BR22" s="1090"/>
      <c r="BS22" s="1090"/>
      <c r="BT22" s="1090"/>
      <c r="BU22" s="1090"/>
      <c r="BV22" s="1090"/>
      <c r="BW22" s="1090"/>
      <c r="BX22" s="1090"/>
      <c r="BY22" s="1090"/>
      <c r="BZ22" s="1090"/>
      <c r="CA22" s="1090"/>
      <c r="CB22" s="1090"/>
      <c r="CC22" s="1090"/>
    </row>
    <row r="23" spans="3:81" ht="13.5" customHeight="1">
      <c r="C23" s="1006"/>
      <c r="D23" s="1006"/>
      <c r="E23" s="1006"/>
      <c r="F23" s="1057" t="str">
        <f>IFERROR(IF(OR((LEFT(VLOOKUP($C23,'様式第5-3.経費区分別内訳書'!$D$21:$EE$70,3,FALSE),3)="1 ."),(LEFT(VLOOKUP($C23,'様式第5-3.経費区分別内訳書'!$D$21:$EE$70,3,FALSE),3)="2 .")),"該当する経費番号ではありません",VLOOKUP(C23,'様式第5-3.経費区分別内訳書'!$D$21:$EE$70,35,FALSE)),"")</f>
        <v/>
      </c>
      <c r="G23" s="1057"/>
      <c r="H23" s="1057"/>
      <c r="I23" s="1057"/>
      <c r="J23" s="1057"/>
      <c r="K23" s="1057"/>
      <c r="L23" s="1057"/>
      <c r="M23" s="1057"/>
      <c r="N23" s="1057"/>
      <c r="O23" s="1058"/>
      <c r="P23" s="1059"/>
      <c r="Q23" s="1059"/>
      <c r="R23" s="1059"/>
      <c r="S23" s="1059"/>
      <c r="T23" s="1059"/>
      <c r="U23" s="1059"/>
      <c r="V23" s="1059"/>
      <c r="W23" s="1059"/>
      <c r="X23" s="1059"/>
      <c r="Y23" s="1059"/>
      <c r="Z23" s="1059"/>
      <c r="AA23" s="1060"/>
      <c r="AB23" s="1064"/>
      <c r="AC23" s="1064"/>
      <c r="AD23" s="1064"/>
      <c r="AE23" s="1064"/>
      <c r="AF23" s="1064"/>
      <c r="AG23" s="1064"/>
      <c r="AH23" s="1065"/>
      <c r="AI23" s="1066" t="s">
        <v>389</v>
      </c>
      <c r="AJ23" s="1067"/>
      <c r="AK23" s="1068" t="str">
        <f>IF($C23="","",
IF(ISERROR(VLOOKUP($C23,'様式第5-3.経費区分別内訳書'!$D$21:$EE$70,35,FALSE)),"",
VLOOKUP($C23,'様式第5-3.経費区分別内訳書'!$D$21:$EE$70,124,FALSE)))</f>
        <v/>
      </c>
      <c r="AL23" s="1069"/>
      <c r="AM23" s="1069"/>
      <c r="AN23" s="1069"/>
      <c r="AO23" s="1069"/>
      <c r="AP23" s="1069"/>
      <c r="AQ23" s="1069"/>
      <c r="AR23" s="1066" t="s">
        <v>389</v>
      </c>
      <c r="AS23" s="1067"/>
      <c r="AT23" s="1076" t="str">
        <f>IFERROR(ABS(AB23-AK23),"")</f>
        <v/>
      </c>
      <c r="AU23" s="1077"/>
      <c r="AV23" s="1077"/>
      <c r="AW23" s="1077"/>
      <c r="AX23" s="1077"/>
      <c r="AY23" s="1077"/>
      <c r="AZ23" s="1080" t="s">
        <v>389</v>
      </c>
      <c r="BA23" s="1081"/>
      <c r="BB23" s="1084" t="str">
        <f>IFERROR(ABS((AK23-AB23)/AB23),"")</f>
        <v/>
      </c>
      <c r="BC23" s="1085"/>
      <c r="BD23" s="1086"/>
      <c r="BE23" s="1090"/>
      <c r="BF23" s="1090"/>
      <c r="BG23" s="1090"/>
      <c r="BH23" s="1090"/>
      <c r="BI23" s="1090"/>
      <c r="BJ23" s="1090"/>
      <c r="BK23" s="1090"/>
      <c r="BL23" s="1090"/>
      <c r="BM23" s="1090"/>
      <c r="BN23" s="1090"/>
      <c r="BO23" s="1090"/>
      <c r="BP23" s="1090"/>
      <c r="BQ23" s="1090"/>
      <c r="BR23" s="1090"/>
      <c r="BS23" s="1090"/>
      <c r="BT23" s="1090"/>
      <c r="BU23" s="1090"/>
      <c r="BV23" s="1090"/>
      <c r="BW23" s="1090"/>
      <c r="BX23" s="1090"/>
      <c r="BY23" s="1090"/>
      <c r="BZ23" s="1090"/>
      <c r="CA23" s="1090"/>
      <c r="CB23" s="1090"/>
      <c r="CC23" s="1090"/>
    </row>
    <row r="24" spans="3:81" ht="13.5" customHeight="1">
      <c r="C24" s="1006"/>
      <c r="D24" s="1006"/>
      <c r="E24" s="1006"/>
      <c r="F24" s="1057"/>
      <c r="G24" s="1057"/>
      <c r="H24" s="1057"/>
      <c r="I24" s="1057"/>
      <c r="J24" s="1057"/>
      <c r="K24" s="1057"/>
      <c r="L24" s="1057"/>
      <c r="M24" s="1057"/>
      <c r="N24" s="1057"/>
      <c r="O24" s="1061"/>
      <c r="P24" s="1062"/>
      <c r="Q24" s="1062"/>
      <c r="R24" s="1062"/>
      <c r="S24" s="1062"/>
      <c r="T24" s="1062"/>
      <c r="U24" s="1062"/>
      <c r="V24" s="1062"/>
      <c r="W24" s="1062"/>
      <c r="X24" s="1062"/>
      <c r="Y24" s="1062"/>
      <c r="Z24" s="1062"/>
      <c r="AA24" s="1063"/>
      <c r="AB24" s="1064"/>
      <c r="AC24" s="1064"/>
      <c r="AD24" s="1064"/>
      <c r="AE24" s="1064"/>
      <c r="AF24" s="1064"/>
      <c r="AG24" s="1064"/>
      <c r="AH24" s="1065"/>
      <c r="AI24" s="1066"/>
      <c r="AJ24" s="1067"/>
      <c r="AK24" s="1070"/>
      <c r="AL24" s="1071"/>
      <c r="AM24" s="1071"/>
      <c r="AN24" s="1071"/>
      <c r="AO24" s="1071"/>
      <c r="AP24" s="1071"/>
      <c r="AQ24" s="1071"/>
      <c r="AR24" s="1066"/>
      <c r="AS24" s="1067"/>
      <c r="AT24" s="1078"/>
      <c r="AU24" s="1079"/>
      <c r="AV24" s="1079"/>
      <c r="AW24" s="1079"/>
      <c r="AX24" s="1079"/>
      <c r="AY24" s="1079"/>
      <c r="AZ24" s="1082"/>
      <c r="BA24" s="1083"/>
      <c r="BB24" s="1087"/>
      <c r="BC24" s="1088"/>
      <c r="BD24" s="1089"/>
      <c r="BE24" s="1090"/>
      <c r="BF24" s="1090"/>
      <c r="BG24" s="1090"/>
      <c r="BH24" s="1090"/>
      <c r="BI24" s="1090"/>
      <c r="BJ24" s="1090"/>
      <c r="BK24" s="1090"/>
      <c r="BL24" s="1090"/>
      <c r="BM24" s="1090"/>
      <c r="BN24" s="1090"/>
      <c r="BO24" s="1090"/>
      <c r="BP24" s="1090"/>
      <c r="BQ24" s="1090"/>
      <c r="BR24" s="1090"/>
      <c r="BS24" s="1090"/>
      <c r="BT24" s="1090"/>
      <c r="BU24" s="1090"/>
      <c r="BV24" s="1090"/>
      <c r="BW24" s="1090"/>
      <c r="BX24" s="1090"/>
      <c r="BY24" s="1090"/>
      <c r="BZ24" s="1090"/>
      <c r="CA24" s="1090"/>
      <c r="CB24" s="1090"/>
      <c r="CC24" s="1090"/>
    </row>
    <row r="25" spans="3:81" ht="13.5" customHeight="1">
      <c r="C25" s="1006"/>
      <c r="D25" s="1006"/>
      <c r="E25" s="1006"/>
      <c r="F25" s="1057" t="str">
        <f>IFERROR(IF(OR((LEFT(VLOOKUP($C25,'様式第5-3.経費区分別内訳書'!$D$21:$EE$70,3,FALSE),3)="1 ."),(LEFT(VLOOKUP($C25,'様式第5-3.経費区分別内訳書'!$D$21:$EE$70,3,FALSE),3)="2 .")),"該当する経費番号ではありません",VLOOKUP(C25,'様式第5-3.経費区分別内訳書'!$D$21:$EE$70,35,FALSE)),"")</f>
        <v/>
      </c>
      <c r="G25" s="1057"/>
      <c r="H25" s="1057"/>
      <c r="I25" s="1057"/>
      <c r="J25" s="1057"/>
      <c r="K25" s="1057"/>
      <c r="L25" s="1057"/>
      <c r="M25" s="1057"/>
      <c r="N25" s="1057"/>
      <c r="O25" s="1058"/>
      <c r="P25" s="1059"/>
      <c r="Q25" s="1059"/>
      <c r="R25" s="1059"/>
      <c r="S25" s="1059"/>
      <c r="T25" s="1059"/>
      <c r="U25" s="1059"/>
      <c r="V25" s="1059"/>
      <c r="W25" s="1059"/>
      <c r="X25" s="1059"/>
      <c r="Y25" s="1059"/>
      <c r="Z25" s="1059"/>
      <c r="AA25" s="1060"/>
      <c r="AB25" s="1064"/>
      <c r="AC25" s="1064"/>
      <c r="AD25" s="1064"/>
      <c r="AE25" s="1064"/>
      <c r="AF25" s="1064"/>
      <c r="AG25" s="1064"/>
      <c r="AH25" s="1065"/>
      <c r="AI25" s="1066" t="s">
        <v>389</v>
      </c>
      <c r="AJ25" s="1067"/>
      <c r="AK25" s="1068" t="str">
        <f>IF($C25="","",
IF(ISERROR(VLOOKUP($C25,'様式第5-3.経費区分別内訳書'!$D$21:$EE$70,35,FALSE)),"",
VLOOKUP($C25,'様式第5-3.経費区分別内訳書'!$D$21:$EE$70,124,FALSE)))</f>
        <v/>
      </c>
      <c r="AL25" s="1069"/>
      <c r="AM25" s="1069"/>
      <c r="AN25" s="1069"/>
      <c r="AO25" s="1069"/>
      <c r="AP25" s="1069"/>
      <c r="AQ25" s="1069"/>
      <c r="AR25" s="1066" t="s">
        <v>389</v>
      </c>
      <c r="AS25" s="1067"/>
      <c r="AT25" s="1076" t="str">
        <f>IFERROR(ABS(AB25-AK25),"")</f>
        <v/>
      </c>
      <c r="AU25" s="1077"/>
      <c r="AV25" s="1077"/>
      <c r="AW25" s="1077"/>
      <c r="AX25" s="1077"/>
      <c r="AY25" s="1077"/>
      <c r="AZ25" s="1080" t="s">
        <v>389</v>
      </c>
      <c r="BA25" s="1081"/>
      <c r="BB25" s="1084" t="str">
        <f>IFERROR(ABS((AK25-AB25)/AB25),"")</f>
        <v/>
      </c>
      <c r="BC25" s="1085"/>
      <c r="BD25" s="1086"/>
      <c r="BE25" s="1090"/>
      <c r="BF25" s="1090"/>
      <c r="BG25" s="1090"/>
      <c r="BH25" s="1090"/>
      <c r="BI25" s="1090"/>
      <c r="BJ25" s="1090"/>
      <c r="BK25" s="1090"/>
      <c r="BL25" s="1090"/>
      <c r="BM25" s="1090"/>
      <c r="BN25" s="1090"/>
      <c r="BO25" s="1090"/>
      <c r="BP25" s="1090"/>
      <c r="BQ25" s="1090"/>
      <c r="BR25" s="1090"/>
      <c r="BS25" s="1090"/>
      <c r="BT25" s="1090"/>
      <c r="BU25" s="1090"/>
      <c r="BV25" s="1090"/>
      <c r="BW25" s="1090"/>
      <c r="BX25" s="1090"/>
      <c r="BY25" s="1090"/>
      <c r="BZ25" s="1090"/>
      <c r="CA25" s="1090"/>
      <c r="CB25" s="1090"/>
      <c r="CC25" s="1090"/>
    </row>
    <row r="26" spans="3:81" ht="13.5" customHeight="1">
      <c r="C26" s="1006"/>
      <c r="D26" s="1006"/>
      <c r="E26" s="1006"/>
      <c r="F26" s="1057"/>
      <c r="G26" s="1057"/>
      <c r="H26" s="1057"/>
      <c r="I26" s="1057"/>
      <c r="J26" s="1057"/>
      <c r="K26" s="1057"/>
      <c r="L26" s="1057"/>
      <c r="M26" s="1057"/>
      <c r="N26" s="1057"/>
      <c r="O26" s="1061"/>
      <c r="P26" s="1062"/>
      <c r="Q26" s="1062"/>
      <c r="R26" s="1062"/>
      <c r="S26" s="1062"/>
      <c r="T26" s="1062"/>
      <c r="U26" s="1062"/>
      <c r="V26" s="1062"/>
      <c r="W26" s="1062"/>
      <c r="X26" s="1062"/>
      <c r="Y26" s="1062"/>
      <c r="Z26" s="1062"/>
      <c r="AA26" s="1063"/>
      <c r="AB26" s="1064"/>
      <c r="AC26" s="1064"/>
      <c r="AD26" s="1064"/>
      <c r="AE26" s="1064"/>
      <c r="AF26" s="1064"/>
      <c r="AG26" s="1064"/>
      <c r="AH26" s="1065"/>
      <c r="AI26" s="1066"/>
      <c r="AJ26" s="1067"/>
      <c r="AK26" s="1070"/>
      <c r="AL26" s="1071"/>
      <c r="AM26" s="1071"/>
      <c r="AN26" s="1071"/>
      <c r="AO26" s="1071"/>
      <c r="AP26" s="1071"/>
      <c r="AQ26" s="1071"/>
      <c r="AR26" s="1066"/>
      <c r="AS26" s="1067"/>
      <c r="AT26" s="1078"/>
      <c r="AU26" s="1079"/>
      <c r="AV26" s="1079"/>
      <c r="AW26" s="1079"/>
      <c r="AX26" s="1079"/>
      <c r="AY26" s="1079"/>
      <c r="AZ26" s="1082"/>
      <c r="BA26" s="1083"/>
      <c r="BB26" s="1087"/>
      <c r="BC26" s="1088"/>
      <c r="BD26" s="1089"/>
      <c r="BE26" s="1090"/>
      <c r="BF26" s="1090"/>
      <c r="BG26" s="1090"/>
      <c r="BH26" s="1090"/>
      <c r="BI26" s="1090"/>
      <c r="BJ26" s="1090"/>
      <c r="BK26" s="1090"/>
      <c r="BL26" s="1090"/>
      <c r="BM26" s="1090"/>
      <c r="BN26" s="1090"/>
      <c r="BO26" s="1090"/>
      <c r="BP26" s="1090"/>
      <c r="BQ26" s="1090"/>
      <c r="BR26" s="1090"/>
      <c r="BS26" s="1090"/>
      <c r="BT26" s="1090"/>
      <c r="BU26" s="1090"/>
      <c r="BV26" s="1090"/>
      <c r="BW26" s="1090"/>
      <c r="BX26" s="1090"/>
      <c r="BY26" s="1090"/>
      <c r="BZ26" s="1090"/>
      <c r="CA26" s="1090"/>
      <c r="CB26" s="1090"/>
      <c r="CC26" s="1090"/>
    </row>
    <row r="27" spans="3:81" ht="13.5" customHeight="1">
      <c r="C27" s="1006"/>
      <c r="D27" s="1006"/>
      <c r="E27" s="1006"/>
      <c r="F27" s="1057" t="str">
        <f>IFERROR(IF(OR((LEFT(VLOOKUP($C27,'様式第5-3.経費区分別内訳書'!$D$21:$EE$70,3,FALSE),3)="1 ."),(LEFT(VLOOKUP($C27,'様式第5-3.経費区分別内訳書'!$D$21:$EE$70,3,FALSE),3)="2 .")),"該当する経費番号ではありません",VLOOKUP(C27,'様式第5-3.経費区分別内訳書'!$D$21:$EE$70,35,FALSE)),"")</f>
        <v/>
      </c>
      <c r="G27" s="1057"/>
      <c r="H27" s="1057"/>
      <c r="I27" s="1057"/>
      <c r="J27" s="1057"/>
      <c r="K27" s="1057"/>
      <c r="L27" s="1057"/>
      <c r="M27" s="1057"/>
      <c r="N27" s="1057"/>
      <c r="O27" s="1058"/>
      <c r="P27" s="1059"/>
      <c r="Q27" s="1059"/>
      <c r="R27" s="1059"/>
      <c r="S27" s="1059"/>
      <c r="T27" s="1059"/>
      <c r="U27" s="1059"/>
      <c r="V27" s="1059"/>
      <c r="W27" s="1059"/>
      <c r="X27" s="1059"/>
      <c r="Y27" s="1059"/>
      <c r="Z27" s="1059"/>
      <c r="AA27" s="1060"/>
      <c r="AB27" s="1064"/>
      <c r="AC27" s="1064"/>
      <c r="AD27" s="1064"/>
      <c r="AE27" s="1064"/>
      <c r="AF27" s="1064"/>
      <c r="AG27" s="1064"/>
      <c r="AH27" s="1065"/>
      <c r="AI27" s="1066" t="s">
        <v>389</v>
      </c>
      <c r="AJ27" s="1067"/>
      <c r="AK27" s="1068" t="str">
        <f>IF($C27="","",
IF(ISERROR(VLOOKUP($C27,'様式第5-3.経費区分別内訳書'!$D$21:$EE$70,35,FALSE)),"",
VLOOKUP($C27,'様式第5-3.経費区分別内訳書'!$D$21:$EE$70,124,FALSE)))</f>
        <v/>
      </c>
      <c r="AL27" s="1069"/>
      <c r="AM27" s="1069"/>
      <c r="AN27" s="1069"/>
      <c r="AO27" s="1069"/>
      <c r="AP27" s="1069"/>
      <c r="AQ27" s="1069"/>
      <c r="AR27" s="1066" t="s">
        <v>389</v>
      </c>
      <c r="AS27" s="1067"/>
      <c r="AT27" s="1076" t="str">
        <f>IFERROR(ABS(AB27-AK27),"")</f>
        <v/>
      </c>
      <c r="AU27" s="1077"/>
      <c r="AV27" s="1077"/>
      <c r="AW27" s="1077"/>
      <c r="AX27" s="1077"/>
      <c r="AY27" s="1077"/>
      <c r="AZ27" s="1080" t="s">
        <v>389</v>
      </c>
      <c r="BA27" s="1081"/>
      <c r="BB27" s="1084" t="str">
        <f>IFERROR(ABS((AK27-AB27)/AB27),"")</f>
        <v/>
      </c>
      <c r="BC27" s="1085"/>
      <c r="BD27" s="1086"/>
      <c r="BE27" s="1090"/>
      <c r="BF27" s="1090"/>
      <c r="BG27" s="1090"/>
      <c r="BH27" s="1090"/>
      <c r="BI27" s="1090"/>
      <c r="BJ27" s="1090"/>
      <c r="BK27" s="1090"/>
      <c r="BL27" s="1090"/>
      <c r="BM27" s="1090"/>
      <c r="BN27" s="1090"/>
      <c r="BO27" s="1090"/>
      <c r="BP27" s="1090"/>
      <c r="BQ27" s="1090"/>
      <c r="BR27" s="1090"/>
      <c r="BS27" s="1090"/>
      <c r="BT27" s="1090"/>
      <c r="BU27" s="1090"/>
      <c r="BV27" s="1090"/>
      <c r="BW27" s="1090"/>
      <c r="BX27" s="1090"/>
      <c r="BY27" s="1090"/>
      <c r="BZ27" s="1090"/>
      <c r="CA27" s="1090"/>
      <c r="CB27" s="1090"/>
      <c r="CC27" s="1090"/>
    </row>
    <row r="28" spans="3:81" ht="13.5" customHeight="1">
      <c r="C28" s="1006"/>
      <c r="D28" s="1006"/>
      <c r="E28" s="1006"/>
      <c r="F28" s="1057"/>
      <c r="G28" s="1057"/>
      <c r="H28" s="1057"/>
      <c r="I28" s="1057"/>
      <c r="J28" s="1057"/>
      <c r="K28" s="1057"/>
      <c r="L28" s="1057"/>
      <c r="M28" s="1057"/>
      <c r="N28" s="1057"/>
      <c r="O28" s="1061"/>
      <c r="P28" s="1062"/>
      <c r="Q28" s="1062"/>
      <c r="R28" s="1062"/>
      <c r="S28" s="1062"/>
      <c r="T28" s="1062"/>
      <c r="U28" s="1062"/>
      <c r="V28" s="1062"/>
      <c r="W28" s="1062"/>
      <c r="X28" s="1062"/>
      <c r="Y28" s="1062"/>
      <c r="Z28" s="1062"/>
      <c r="AA28" s="1063"/>
      <c r="AB28" s="1064"/>
      <c r="AC28" s="1064"/>
      <c r="AD28" s="1064"/>
      <c r="AE28" s="1064"/>
      <c r="AF28" s="1064"/>
      <c r="AG28" s="1064"/>
      <c r="AH28" s="1065"/>
      <c r="AI28" s="1066"/>
      <c r="AJ28" s="1067"/>
      <c r="AK28" s="1070"/>
      <c r="AL28" s="1071"/>
      <c r="AM28" s="1071"/>
      <c r="AN28" s="1071"/>
      <c r="AO28" s="1071"/>
      <c r="AP28" s="1071"/>
      <c r="AQ28" s="1071"/>
      <c r="AR28" s="1066"/>
      <c r="AS28" s="1067"/>
      <c r="AT28" s="1078"/>
      <c r="AU28" s="1079"/>
      <c r="AV28" s="1079"/>
      <c r="AW28" s="1079"/>
      <c r="AX28" s="1079"/>
      <c r="AY28" s="1079"/>
      <c r="AZ28" s="1082"/>
      <c r="BA28" s="1083"/>
      <c r="BB28" s="1087"/>
      <c r="BC28" s="1088"/>
      <c r="BD28" s="1089"/>
      <c r="BE28" s="1090"/>
      <c r="BF28" s="1090"/>
      <c r="BG28" s="1090"/>
      <c r="BH28" s="1090"/>
      <c r="BI28" s="1090"/>
      <c r="BJ28" s="1090"/>
      <c r="BK28" s="1090"/>
      <c r="BL28" s="1090"/>
      <c r="BM28" s="1090"/>
      <c r="BN28" s="1090"/>
      <c r="BO28" s="1090"/>
      <c r="BP28" s="1090"/>
      <c r="BQ28" s="1090"/>
      <c r="BR28" s="1090"/>
      <c r="BS28" s="1090"/>
      <c r="BT28" s="1090"/>
      <c r="BU28" s="1090"/>
      <c r="BV28" s="1090"/>
      <c r="BW28" s="1090"/>
      <c r="BX28" s="1090"/>
      <c r="BY28" s="1090"/>
      <c r="BZ28" s="1090"/>
      <c r="CA28" s="1090"/>
      <c r="CB28" s="1090"/>
      <c r="CC28" s="1090"/>
    </row>
    <row r="29" spans="3:81" ht="13.5" customHeight="1">
      <c r="C29" s="1006"/>
      <c r="D29" s="1006"/>
      <c r="E29" s="1006"/>
      <c r="F29" s="1057" t="str">
        <f>IFERROR(IF(OR((LEFT(VLOOKUP($C29,'様式第5-3.経費区分別内訳書'!$D$21:$EE$70,3,FALSE),3)="1 ."),(LEFT(VLOOKUP($C29,'様式第5-3.経費区分別内訳書'!$D$21:$EE$70,3,FALSE),3)="2 .")),"該当する経費番号ではありません",VLOOKUP(C29,'様式第5-3.経費区分別内訳書'!$D$21:$EE$70,35,FALSE)),"")</f>
        <v/>
      </c>
      <c r="G29" s="1057"/>
      <c r="H29" s="1057"/>
      <c r="I29" s="1057"/>
      <c r="J29" s="1057"/>
      <c r="K29" s="1057"/>
      <c r="L29" s="1057"/>
      <c r="M29" s="1057"/>
      <c r="N29" s="1057"/>
      <c r="O29" s="1058"/>
      <c r="P29" s="1059"/>
      <c r="Q29" s="1059"/>
      <c r="R29" s="1059"/>
      <c r="S29" s="1059"/>
      <c r="T29" s="1059"/>
      <c r="U29" s="1059"/>
      <c r="V29" s="1059"/>
      <c r="W29" s="1059"/>
      <c r="X29" s="1059"/>
      <c r="Y29" s="1059"/>
      <c r="Z29" s="1059"/>
      <c r="AA29" s="1060"/>
      <c r="AB29" s="1064"/>
      <c r="AC29" s="1064"/>
      <c r="AD29" s="1064"/>
      <c r="AE29" s="1064"/>
      <c r="AF29" s="1064"/>
      <c r="AG29" s="1064"/>
      <c r="AH29" s="1065"/>
      <c r="AI29" s="1066" t="s">
        <v>389</v>
      </c>
      <c r="AJ29" s="1067"/>
      <c r="AK29" s="1068" t="str">
        <f>IF($C29="","",
IF(ISERROR(VLOOKUP($C29,'様式第5-3.経費区分別内訳書'!$D$21:$EE$70,35,FALSE)),"",
VLOOKUP($C29,'様式第5-3.経費区分別内訳書'!$D$21:$EE$70,124,FALSE)))</f>
        <v/>
      </c>
      <c r="AL29" s="1069"/>
      <c r="AM29" s="1069"/>
      <c r="AN29" s="1069"/>
      <c r="AO29" s="1069"/>
      <c r="AP29" s="1069"/>
      <c r="AQ29" s="1069"/>
      <c r="AR29" s="1066" t="s">
        <v>389</v>
      </c>
      <c r="AS29" s="1067"/>
      <c r="AT29" s="1076" t="str">
        <f>IFERROR(ABS(AB29-AK29),"")</f>
        <v/>
      </c>
      <c r="AU29" s="1077"/>
      <c r="AV29" s="1077"/>
      <c r="AW29" s="1077"/>
      <c r="AX29" s="1077"/>
      <c r="AY29" s="1077"/>
      <c r="AZ29" s="1080" t="s">
        <v>389</v>
      </c>
      <c r="BA29" s="1081"/>
      <c r="BB29" s="1084" t="str">
        <f>IFERROR(ABS((AK29-AB29)/AB29),"")</f>
        <v/>
      </c>
      <c r="BC29" s="1085"/>
      <c r="BD29" s="1086"/>
      <c r="BE29" s="1090"/>
      <c r="BF29" s="1090"/>
      <c r="BG29" s="1090"/>
      <c r="BH29" s="1090"/>
      <c r="BI29" s="1090"/>
      <c r="BJ29" s="1090"/>
      <c r="BK29" s="1090"/>
      <c r="BL29" s="1090"/>
      <c r="BM29" s="1090"/>
      <c r="BN29" s="1090"/>
      <c r="BO29" s="1090"/>
      <c r="BP29" s="1090"/>
      <c r="BQ29" s="1090"/>
      <c r="BR29" s="1090"/>
      <c r="BS29" s="1090"/>
      <c r="BT29" s="1090"/>
      <c r="BU29" s="1090"/>
      <c r="BV29" s="1090"/>
      <c r="BW29" s="1090"/>
      <c r="BX29" s="1090"/>
      <c r="BY29" s="1090"/>
      <c r="BZ29" s="1090"/>
      <c r="CA29" s="1090"/>
      <c r="CB29" s="1090"/>
      <c r="CC29" s="1090"/>
    </row>
    <row r="30" spans="3:81" ht="13.5" customHeight="1">
      <c r="C30" s="1006"/>
      <c r="D30" s="1006"/>
      <c r="E30" s="1006"/>
      <c r="F30" s="1057"/>
      <c r="G30" s="1057"/>
      <c r="H30" s="1057"/>
      <c r="I30" s="1057"/>
      <c r="J30" s="1057"/>
      <c r="K30" s="1057"/>
      <c r="L30" s="1057"/>
      <c r="M30" s="1057"/>
      <c r="N30" s="1057"/>
      <c r="O30" s="1061"/>
      <c r="P30" s="1062"/>
      <c r="Q30" s="1062"/>
      <c r="R30" s="1062"/>
      <c r="S30" s="1062"/>
      <c r="T30" s="1062"/>
      <c r="U30" s="1062"/>
      <c r="V30" s="1062"/>
      <c r="W30" s="1062"/>
      <c r="X30" s="1062"/>
      <c r="Y30" s="1062"/>
      <c r="Z30" s="1062"/>
      <c r="AA30" s="1063"/>
      <c r="AB30" s="1064"/>
      <c r="AC30" s="1064"/>
      <c r="AD30" s="1064"/>
      <c r="AE30" s="1064"/>
      <c r="AF30" s="1064"/>
      <c r="AG30" s="1064"/>
      <c r="AH30" s="1065"/>
      <c r="AI30" s="1066"/>
      <c r="AJ30" s="1067"/>
      <c r="AK30" s="1070"/>
      <c r="AL30" s="1071"/>
      <c r="AM30" s="1071"/>
      <c r="AN30" s="1071"/>
      <c r="AO30" s="1071"/>
      <c r="AP30" s="1071"/>
      <c r="AQ30" s="1071"/>
      <c r="AR30" s="1066"/>
      <c r="AS30" s="1067"/>
      <c r="AT30" s="1078"/>
      <c r="AU30" s="1079"/>
      <c r="AV30" s="1079"/>
      <c r="AW30" s="1079"/>
      <c r="AX30" s="1079"/>
      <c r="AY30" s="1079"/>
      <c r="AZ30" s="1082"/>
      <c r="BA30" s="1083"/>
      <c r="BB30" s="1087"/>
      <c r="BC30" s="1088"/>
      <c r="BD30" s="1089"/>
      <c r="BE30" s="1090"/>
      <c r="BF30" s="1090"/>
      <c r="BG30" s="1090"/>
      <c r="BH30" s="1090"/>
      <c r="BI30" s="1090"/>
      <c r="BJ30" s="1090"/>
      <c r="BK30" s="1090"/>
      <c r="BL30" s="1090"/>
      <c r="BM30" s="1090"/>
      <c r="BN30" s="1090"/>
      <c r="BO30" s="1090"/>
      <c r="BP30" s="1090"/>
      <c r="BQ30" s="1090"/>
      <c r="BR30" s="1090"/>
      <c r="BS30" s="1090"/>
      <c r="BT30" s="1090"/>
      <c r="BU30" s="1090"/>
      <c r="BV30" s="1090"/>
      <c r="BW30" s="1090"/>
      <c r="BX30" s="1090"/>
      <c r="BY30" s="1090"/>
      <c r="BZ30" s="1090"/>
      <c r="CA30" s="1090"/>
      <c r="CB30" s="1090"/>
      <c r="CC30" s="1090"/>
    </row>
    <row r="31" spans="3:81" ht="13.5" customHeight="1">
      <c r="C31" s="1006"/>
      <c r="D31" s="1006"/>
      <c r="E31" s="1006"/>
      <c r="F31" s="1057" t="str">
        <f>IFERROR(IF(OR((LEFT(VLOOKUP($C31,'様式第5-3.経費区分別内訳書'!$D$21:$EE$70,3,FALSE),3)="1 ."),(LEFT(VLOOKUP($C31,'様式第5-3.経費区分別内訳書'!$D$21:$EE$70,3,FALSE),3)="2 .")),"該当する経費番号ではありません",VLOOKUP(C31,'様式第5-3.経費区分別内訳書'!$D$21:$EE$70,35,FALSE)),"")</f>
        <v/>
      </c>
      <c r="G31" s="1057"/>
      <c r="H31" s="1057"/>
      <c r="I31" s="1057"/>
      <c r="J31" s="1057"/>
      <c r="K31" s="1057"/>
      <c r="L31" s="1057"/>
      <c r="M31" s="1057"/>
      <c r="N31" s="1057"/>
      <c r="O31" s="1058"/>
      <c r="P31" s="1059"/>
      <c r="Q31" s="1059"/>
      <c r="R31" s="1059"/>
      <c r="S31" s="1059"/>
      <c r="T31" s="1059"/>
      <c r="U31" s="1059"/>
      <c r="V31" s="1059"/>
      <c r="W31" s="1059"/>
      <c r="X31" s="1059"/>
      <c r="Y31" s="1059"/>
      <c r="Z31" s="1059"/>
      <c r="AA31" s="1060"/>
      <c r="AB31" s="1064"/>
      <c r="AC31" s="1064"/>
      <c r="AD31" s="1064"/>
      <c r="AE31" s="1064"/>
      <c r="AF31" s="1064"/>
      <c r="AG31" s="1064"/>
      <c r="AH31" s="1065"/>
      <c r="AI31" s="1066" t="s">
        <v>389</v>
      </c>
      <c r="AJ31" s="1067"/>
      <c r="AK31" s="1068" t="str">
        <f>IF($C31="","",
IF(ISERROR(VLOOKUP($C31,'様式第5-3.経費区分別内訳書'!$D$21:$EE$70,35,FALSE)),"",
VLOOKUP($C31,'様式第5-3.経費区分別内訳書'!$D$21:$EE$70,124,FALSE)))</f>
        <v/>
      </c>
      <c r="AL31" s="1069"/>
      <c r="AM31" s="1069"/>
      <c r="AN31" s="1069"/>
      <c r="AO31" s="1069"/>
      <c r="AP31" s="1069"/>
      <c r="AQ31" s="1069"/>
      <c r="AR31" s="1066" t="s">
        <v>389</v>
      </c>
      <c r="AS31" s="1067"/>
      <c r="AT31" s="1076" t="str">
        <f>IFERROR(ABS(AB31-AK31),"")</f>
        <v/>
      </c>
      <c r="AU31" s="1077"/>
      <c r="AV31" s="1077"/>
      <c r="AW31" s="1077"/>
      <c r="AX31" s="1077"/>
      <c r="AY31" s="1077"/>
      <c r="AZ31" s="1080" t="s">
        <v>389</v>
      </c>
      <c r="BA31" s="1081"/>
      <c r="BB31" s="1084" t="str">
        <f>IFERROR(ABS((AK31-AB31)/AB31),"")</f>
        <v/>
      </c>
      <c r="BC31" s="1085"/>
      <c r="BD31" s="1086"/>
      <c r="BE31" s="1090"/>
      <c r="BF31" s="1090"/>
      <c r="BG31" s="1090"/>
      <c r="BH31" s="1090"/>
      <c r="BI31" s="1090"/>
      <c r="BJ31" s="1090"/>
      <c r="BK31" s="1090"/>
      <c r="BL31" s="1090"/>
      <c r="BM31" s="1090"/>
      <c r="BN31" s="1090"/>
      <c r="BO31" s="1090"/>
      <c r="BP31" s="1090"/>
      <c r="BQ31" s="1090"/>
      <c r="BR31" s="1090"/>
      <c r="BS31" s="1090"/>
      <c r="BT31" s="1090"/>
      <c r="BU31" s="1090"/>
      <c r="BV31" s="1090"/>
      <c r="BW31" s="1090"/>
      <c r="BX31" s="1090"/>
      <c r="BY31" s="1090"/>
      <c r="BZ31" s="1090"/>
      <c r="CA31" s="1090"/>
      <c r="CB31" s="1090"/>
      <c r="CC31" s="1090"/>
    </row>
    <row r="32" spans="3:81" ht="13.5" customHeight="1">
      <c r="C32" s="1006"/>
      <c r="D32" s="1006"/>
      <c r="E32" s="1006"/>
      <c r="F32" s="1057"/>
      <c r="G32" s="1057"/>
      <c r="H32" s="1057"/>
      <c r="I32" s="1057"/>
      <c r="J32" s="1057"/>
      <c r="K32" s="1057"/>
      <c r="L32" s="1057"/>
      <c r="M32" s="1057"/>
      <c r="N32" s="1057"/>
      <c r="O32" s="1061"/>
      <c r="P32" s="1062"/>
      <c r="Q32" s="1062"/>
      <c r="R32" s="1062"/>
      <c r="S32" s="1062"/>
      <c r="T32" s="1062"/>
      <c r="U32" s="1062"/>
      <c r="V32" s="1062"/>
      <c r="W32" s="1062"/>
      <c r="X32" s="1062"/>
      <c r="Y32" s="1062"/>
      <c r="Z32" s="1062"/>
      <c r="AA32" s="1063"/>
      <c r="AB32" s="1064"/>
      <c r="AC32" s="1064"/>
      <c r="AD32" s="1064"/>
      <c r="AE32" s="1064"/>
      <c r="AF32" s="1064"/>
      <c r="AG32" s="1064"/>
      <c r="AH32" s="1065"/>
      <c r="AI32" s="1066"/>
      <c r="AJ32" s="1067"/>
      <c r="AK32" s="1070"/>
      <c r="AL32" s="1071"/>
      <c r="AM32" s="1071"/>
      <c r="AN32" s="1071"/>
      <c r="AO32" s="1071"/>
      <c r="AP32" s="1071"/>
      <c r="AQ32" s="1071"/>
      <c r="AR32" s="1066"/>
      <c r="AS32" s="1067"/>
      <c r="AT32" s="1078"/>
      <c r="AU32" s="1079"/>
      <c r="AV32" s="1079"/>
      <c r="AW32" s="1079"/>
      <c r="AX32" s="1079"/>
      <c r="AY32" s="1079"/>
      <c r="AZ32" s="1082"/>
      <c r="BA32" s="1083"/>
      <c r="BB32" s="1087"/>
      <c r="BC32" s="1088"/>
      <c r="BD32" s="1089"/>
      <c r="BE32" s="1090"/>
      <c r="BF32" s="1090"/>
      <c r="BG32" s="1090"/>
      <c r="BH32" s="1090"/>
      <c r="BI32" s="1090"/>
      <c r="BJ32" s="1090"/>
      <c r="BK32" s="1090"/>
      <c r="BL32" s="1090"/>
      <c r="BM32" s="1090"/>
      <c r="BN32" s="1090"/>
      <c r="BO32" s="1090"/>
      <c r="BP32" s="1090"/>
      <c r="BQ32" s="1090"/>
      <c r="BR32" s="1090"/>
      <c r="BS32" s="1090"/>
      <c r="BT32" s="1090"/>
      <c r="BU32" s="1090"/>
      <c r="BV32" s="1090"/>
      <c r="BW32" s="1090"/>
      <c r="BX32" s="1090"/>
      <c r="BY32" s="1090"/>
      <c r="BZ32" s="1090"/>
      <c r="CA32" s="1090"/>
      <c r="CB32" s="1090"/>
      <c r="CC32" s="1090"/>
    </row>
    <row r="33" spans="3:81" ht="13.5" customHeight="1">
      <c r="C33" s="1006"/>
      <c r="D33" s="1006"/>
      <c r="E33" s="1006"/>
      <c r="F33" s="1057" t="str">
        <f>IFERROR(IF(OR((LEFT(VLOOKUP($C33,'様式第5-3.経費区分別内訳書'!$D$21:$EE$70,3,FALSE),3)="1 ."),(LEFT(VLOOKUP($C33,'様式第5-3.経費区分別内訳書'!$D$21:$EE$70,3,FALSE),3)="2 .")),"該当する経費番号ではありません",VLOOKUP(C33,'様式第5-3.経費区分別内訳書'!$D$21:$EE$70,35,FALSE)),"")</f>
        <v/>
      </c>
      <c r="G33" s="1057"/>
      <c r="H33" s="1057"/>
      <c r="I33" s="1057"/>
      <c r="J33" s="1057"/>
      <c r="K33" s="1057"/>
      <c r="L33" s="1057"/>
      <c r="M33" s="1057"/>
      <c r="N33" s="1057"/>
      <c r="O33" s="1058"/>
      <c r="P33" s="1059"/>
      <c r="Q33" s="1059"/>
      <c r="R33" s="1059"/>
      <c r="S33" s="1059"/>
      <c r="T33" s="1059"/>
      <c r="U33" s="1059"/>
      <c r="V33" s="1059"/>
      <c r="W33" s="1059"/>
      <c r="X33" s="1059"/>
      <c r="Y33" s="1059"/>
      <c r="Z33" s="1059"/>
      <c r="AA33" s="1060"/>
      <c r="AB33" s="1064"/>
      <c r="AC33" s="1064"/>
      <c r="AD33" s="1064"/>
      <c r="AE33" s="1064"/>
      <c r="AF33" s="1064"/>
      <c r="AG33" s="1064"/>
      <c r="AH33" s="1065"/>
      <c r="AI33" s="1066" t="s">
        <v>389</v>
      </c>
      <c r="AJ33" s="1067"/>
      <c r="AK33" s="1068" t="str">
        <f>IF($C33="","",
IF(ISERROR(VLOOKUP($C33,'様式第5-3.経費区分別内訳書'!$D$21:$EE$70,35,FALSE)),"",
VLOOKUP($C33,'様式第5-3.経費区分別内訳書'!$D$21:$EE$70,124,FALSE)))</f>
        <v/>
      </c>
      <c r="AL33" s="1069"/>
      <c r="AM33" s="1069"/>
      <c r="AN33" s="1069"/>
      <c r="AO33" s="1069"/>
      <c r="AP33" s="1069"/>
      <c r="AQ33" s="1069"/>
      <c r="AR33" s="1066" t="s">
        <v>389</v>
      </c>
      <c r="AS33" s="1067"/>
      <c r="AT33" s="1076" t="str">
        <f>IFERROR(ABS(AB33-AK33),"")</f>
        <v/>
      </c>
      <c r="AU33" s="1077"/>
      <c r="AV33" s="1077"/>
      <c r="AW33" s="1077"/>
      <c r="AX33" s="1077"/>
      <c r="AY33" s="1077"/>
      <c r="AZ33" s="1080" t="s">
        <v>389</v>
      </c>
      <c r="BA33" s="1081"/>
      <c r="BB33" s="1084" t="str">
        <f>IFERROR(ABS((AK33-AB33)/AB33),"")</f>
        <v/>
      </c>
      <c r="BC33" s="1085"/>
      <c r="BD33" s="1086"/>
      <c r="BE33" s="1090"/>
      <c r="BF33" s="1090"/>
      <c r="BG33" s="1090"/>
      <c r="BH33" s="1090"/>
      <c r="BI33" s="1090"/>
      <c r="BJ33" s="1090"/>
      <c r="BK33" s="1090"/>
      <c r="BL33" s="1090"/>
      <c r="BM33" s="1090"/>
      <c r="BN33" s="1090"/>
      <c r="BO33" s="1090"/>
      <c r="BP33" s="1090"/>
      <c r="BQ33" s="1090"/>
      <c r="BR33" s="1090"/>
      <c r="BS33" s="1090"/>
      <c r="BT33" s="1090"/>
      <c r="BU33" s="1090"/>
      <c r="BV33" s="1090"/>
      <c r="BW33" s="1090"/>
      <c r="BX33" s="1090"/>
      <c r="BY33" s="1090"/>
      <c r="BZ33" s="1090"/>
      <c r="CA33" s="1090"/>
      <c r="CB33" s="1090"/>
      <c r="CC33" s="1090"/>
    </row>
    <row r="34" spans="3:81" ht="13.5" customHeight="1">
      <c r="C34" s="1006"/>
      <c r="D34" s="1006"/>
      <c r="E34" s="1006"/>
      <c r="F34" s="1057"/>
      <c r="G34" s="1057"/>
      <c r="H34" s="1057"/>
      <c r="I34" s="1057"/>
      <c r="J34" s="1057"/>
      <c r="K34" s="1057"/>
      <c r="L34" s="1057"/>
      <c r="M34" s="1057"/>
      <c r="N34" s="1057"/>
      <c r="O34" s="1061"/>
      <c r="P34" s="1062"/>
      <c r="Q34" s="1062"/>
      <c r="R34" s="1062"/>
      <c r="S34" s="1062"/>
      <c r="T34" s="1062"/>
      <c r="U34" s="1062"/>
      <c r="V34" s="1062"/>
      <c r="W34" s="1062"/>
      <c r="X34" s="1062"/>
      <c r="Y34" s="1062"/>
      <c r="Z34" s="1062"/>
      <c r="AA34" s="1063"/>
      <c r="AB34" s="1064"/>
      <c r="AC34" s="1064"/>
      <c r="AD34" s="1064"/>
      <c r="AE34" s="1064"/>
      <c r="AF34" s="1064"/>
      <c r="AG34" s="1064"/>
      <c r="AH34" s="1065"/>
      <c r="AI34" s="1066"/>
      <c r="AJ34" s="1067"/>
      <c r="AK34" s="1070"/>
      <c r="AL34" s="1071"/>
      <c r="AM34" s="1071"/>
      <c r="AN34" s="1071"/>
      <c r="AO34" s="1071"/>
      <c r="AP34" s="1071"/>
      <c r="AQ34" s="1071"/>
      <c r="AR34" s="1066"/>
      <c r="AS34" s="1067"/>
      <c r="AT34" s="1078"/>
      <c r="AU34" s="1079"/>
      <c r="AV34" s="1079"/>
      <c r="AW34" s="1079"/>
      <c r="AX34" s="1079"/>
      <c r="AY34" s="1079"/>
      <c r="AZ34" s="1082"/>
      <c r="BA34" s="1083"/>
      <c r="BB34" s="1087"/>
      <c r="BC34" s="1088"/>
      <c r="BD34" s="1089"/>
      <c r="BE34" s="1090"/>
      <c r="BF34" s="1090"/>
      <c r="BG34" s="1090"/>
      <c r="BH34" s="1090"/>
      <c r="BI34" s="1090"/>
      <c r="BJ34" s="1090"/>
      <c r="BK34" s="1090"/>
      <c r="BL34" s="1090"/>
      <c r="BM34" s="1090"/>
      <c r="BN34" s="1090"/>
      <c r="BO34" s="1090"/>
      <c r="BP34" s="1090"/>
      <c r="BQ34" s="1090"/>
      <c r="BR34" s="1090"/>
      <c r="BS34" s="1090"/>
      <c r="BT34" s="1090"/>
      <c r="BU34" s="1090"/>
      <c r="BV34" s="1090"/>
      <c r="BW34" s="1090"/>
      <c r="BX34" s="1090"/>
      <c r="BY34" s="1090"/>
      <c r="BZ34" s="1090"/>
      <c r="CA34" s="1090"/>
      <c r="CB34" s="1090"/>
      <c r="CC34" s="1090"/>
    </row>
    <row r="35" spans="3:81" ht="13.5" customHeight="1">
      <c r="C35" s="1006"/>
      <c r="D35" s="1006"/>
      <c r="E35" s="1006"/>
      <c r="F35" s="1057" t="str">
        <f>IFERROR(IF(OR((LEFT(VLOOKUP($C35,'様式第5-3.経費区分別内訳書'!$D$21:$EE$70,3,FALSE),3)="1 ."),(LEFT(VLOOKUP($C35,'様式第5-3.経費区分別内訳書'!$D$21:$EE$70,3,FALSE),3)="2 .")),"該当する経費番号ではありません",VLOOKUP(C35,'様式第5-3.経費区分別内訳書'!$D$21:$EE$70,35,FALSE)),"")</f>
        <v/>
      </c>
      <c r="G35" s="1057"/>
      <c r="H35" s="1057"/>
      <c r="I35" s="1057"/>
      <c r="J35" s="1057"/>
      <c r="K35" s="1057"/>
      <c r="L35" s="1057"/>
      <c r="M35" s="1057"/>
      <c r="N35" s="1057"/>
      <c r="O35" s="1058"/>
      <c r="P35" s="1059"/>
      <c r="Q35" s="1059"/>
      <c r="R35" s="1059"/>
      <c r="S35" s="1059"/>
      <c r="T35" s="1059"/>
      <c r="U35" s="1059"/>
      <c r="V35" s="1059"/>
      <c r="W35" s="1059"/>
      <c r="X35" s="1059"/>
      <c r="Y35" s="1059"/>
      <c r="Z35" s="1059"/>
      <c r="AA35" s="1060"/>
      <c r="AB35" s="1064"/>
      <c r="AC35" s="1064"/>
      <c r="AD35" s="1064"/>
      <c r="AE35" s="1064"/>
      <c r="AF35" s="1064"/>
      <c r="AG35" s="1064"/>
      <c r="AH35" s="1065"/>
      <c r="AI35" s="1066" t="s">
        <v>389</v>
      </c>
      <c r="AJ35" s="1067"/>
      <c r="AK35" s="1068" t="str">
        <f>IF($C35="","",
IF(ISERROR(VLOOKUP($C35,'様式第5-3.経費区分別内訳書'!$D$21:$EE$70,35,FALSE)),"",
VLOOKUP($C35,'様式第5-3.経費区分別内訳書'!$D$21:$EE$70,124,FALSE)))</f>
        <v/>
      </c>
      <c r="AL35" s="1069"/>
      <c r="AM35" s="1069"/>
      <c r="AN35" s="1069"/>
      <c r="AO35" s="1069"/>
      <c r="AP35" s="1069"/>
      <c r="AQ35" s="1069"/>
      <c r="AR35" s="1066" t="s">
        <v>389</v>
      </c>
      <c r="AS35" s="1067"/>
      <c r="AT35" s="1076" t="str">
        <f>IFERROR(ABS(AB35-AK35),"")</f>
        <v/>
      </c>
      <c r="AU35" s="1077"/>
      <c r="AV35" s="1077"/>
      <c r="AW35" s="1077"/>
      <c r="AX35" s="1077"/>
      <c r="AY35" s="1077"/>
      <c r="AZ35" s="1080" t="s">
        <v>389</v>
      </c>
      <c r="BA35" s="1081"/>
      <c r="BB35" s="1084" t="str">
        <f>IFERROR(ABS((AK35-AB35)/AB35),"")</f>
        <v/>
      </c>
      <c r="BC35" s="1085"/>
      <c r="BD35" s="1086"/>
      <c r="BE35" s="1090"/>
      <c r="BF35" s="1090"/>
      <c r="BG35" s="1090"/>
      <c r="BH35" s="1090"/>
      <c r="BI35" s="1090"/>
      <c r="BJ35" s="1090"/>
      <c r="BK35" s="1090"/>
      <c r="BL35" s="1090"/>
      <c r="BM35" s="1090"/>
      <c r="BN35" s="1090"/>
      <c r="BO35" s="1090"/>
      <c r="BP35" s="1090"/>
      <c r="BQ35" s="1090"/>
      <c r="BR35" s="1090"/>
      <c r="BS35" s="1090"/>
      <c r="BT35" s="1090"/>
      <c r="BU35" s="1090"/>
      <c r="BV35" s="1090"/>
      <c r="BW35" s="1090"/>
      <c r="BX35" s="1090"/>
      <c r="BY35" s="1090"/>
      <c r="BZ35" s="1090"/>
      <c r="CA35" s="1090"/>
      <c r="CB35" s="1090"/>
      <c r="CC35" s="1090"/>
    </row>
    <row r="36" spans="3:81" ht="13.5" customHeight="1">
      <c r="C36" s="1006"/>
      <c r="D36" s="1006"/>
      <c r="E36" s="1006"/>
      <c r="F36" s="1057"/>
      <c r="G36" s="1057"/>
      <c r="H36" s="1057"/>
      <c r="I36" s="1057"/>
      <c r="J36" s="1057"/>
      <c r="K36" s="1057"/>
      <c r="L36" s="1057"/>
      <c r="M36" s="1057"/>
      <c r="N36" s="1057"/>
      <c r="O36" s="1061"/>
      <c r="P36" s="1062"/>
      <c r="Q36" s="1062"/>
      <c r="R36" s="1062"/>
      <c r="S36" s="1062"/>
      <c r="T36" s="1062"/>
      <c r="U36" s="1062"/>
      <c r="V36" s="1062"/>
      <c r="W36" s="1062"/>
      <c r="X36" s="1062"/>
      <c r="Y36" s="1062"/>
      <c r="Z36" s="1062"/>
      <c r="AA36" s="1063"/>
      <c r="AB36" s="1064"/>
      <c r="AC36" s="1064"/>
      <c r="AD36" s="1064"/>
      <c r="AE36" s="1064"/>
      <c r="AF36" s="1064"/>
      <c r="AG36" s="1064"/>
      <c r="AH36" s="1065"/>
      <c r="AI36" s="1066"/>
      <c r="AJ36" s="1067"/>
      <c r="AK36" s="1070"/>
      <c r="AL36" s="1071"/>
      <c r="AM36" s="1071"/>
      <c r="AN36" s="1071"/>
      <c r="AO36" s="1071"/>
      <c r="AP36" s="1071"/>
      <c r="AQ36" s="1071"/>
      <c r="AR36" s="1066"/>
      <c r="AS36" s="1067"/>
      <c r="AT36" s="1078"/>
      <c r="AU36" s="1079"/>
      <c r="AV36" s="1079"/>
      <c r="AW36" s="1079"/>
      <c r="AX36" s="1079"/>
      <c r="AY36" s="1079"/>
      <c r="AZ36" s="1082"/>
      <c r="BA36" s="1083"/>
      <c r="BB36" s="1087"/>
      <c r="BC36" s="1088"/>
      <c r="BD36" s="1089"/>
      <c r="BE36" s="1090"/>
      <c r="BF36" s="1090"/>
      <c r="BG36" s="1090"/>
      <c r="BH36" s="1090"/>
      <c r="BI36" s="1090"/>
      <c r="BJ36" s="1090"/>
      <c r="BK36" s="1090"/>
      <c r="BL36" s="1090"/>
      <c r="BM36" s="1090"/>
      <c r="BN36" s="1090"/>
      <c r="BO36" s="1090"/>
      <c r="BP36" s="1090"/>
      <c r="BQ36" s="1090"/>
      <c r="BR36" s="1090"/>
      <c r="BS36" s="1090"/>
      <c r="BT36" s="1090"/>
      <c r="BU36" s="1090"/>
      <c r="BV36" s="1090"/>
      <c r="BW36" s="1090"/>
      <c r="BX36" s="1090"/>
      <c r="BY36" s="1090"/>
      <c r="BZ36" s="1090"/>
      <c r="CA36" s="1090"/>
      <c r="CB36" s="1090"/>
      <c r="CC36" s="1090"/>
    </row>
    <row r="37" spans="3:81" ht="13.5" customHeight="1">
      <c r="C37" s="1006"/>
      <c r="D37" s="1006"/>
      <c r="E37" s="1006"/>
      <c r="F37" s="1057" t="str">
        <f>IFERROR(IF(OR((LEFT(VLOOKUP($C37,'様式第5-3.経費区分別内訳書'!$D$21:$EE$70,3,FALSE),3)="1 ."),(LEFT(VLOOKUP($C37,'様式第5-3.経費区分別内訳書'!$D$21:$EE$70,3,FALSE),3)="2 .")),"該当する経費番号ではありません",VLOOKUP(C37,'様式第5-3.経費区分別内訳書'!$D$21:$EE$70,35,FALSE)),"")</f>
        <v/>
      </c>
      <c r="G37" s="1057"/>
      <c r="H37" s="1057"/>
      <c r="I37" s="1057"/>
      <c r="J37" s="1057"/>
      <c r="K37" s="1057"/>
      <c r="L37" s="1057"/>
      <c r="M37" s="1057"/>
      <c r="N37" s="1057"/>
      <c r="O37" s="1058"/>
      <c r="P37" s="1059"/>
      <c r="Q37" s="1059"/>
      <c r="R37" s="1059"/>
      <c r="S37" s="1059"/>
      <c r="T37" s="1059"/>
      <c r="U37" s="1059"/>
      <c r="V37" s="1059"/>
      <c r="W37" s="1059"/>
      <c r="X37" s="1059"/>
      <c r="Y37" s="1059"/>
      <c r="Z37" s="1059"/>
      <c r="AA37" s="1060"/>
      <c r="AB37" s="1064"/>
      <c r="AC37" s="1064"/>
      <c r="AD37" s="1064"/>
      <c r="AE37" s="1064"/>
      <c r="AF37" s="1064"/>
      <c r="AG37" s="1064"/>
      <c r="AH37" s="1065"/>
      <c r="AI37" s="1066" t="s">
        <v>389</v>
      </c>
      <c r="AJ37" s="1067"/>
      <c r="AK37" s="1068" t="str">
        <f>IF($C37="","",
IF(ISERROR(VLOOKUP($C37,'様式第5-3.経費区分別内訳書'!$D$21:$EE$70,35,FALSE)),"",
VLOOKUP($C37,'様式第5-3.経費区分別内訳書'!$D$21:$EE$70,124,FALSE)))</f>
        <v/>
      </c>
      <c r="AL37" s="1069"/>
      <c r="AM37" s="1069"/>
      <c r="AN37" s="1069"/>
      <c r="AO37" s="1069"/>
      <c r="AP37" s="1069"/>
      <c r="AQ37" s="1069"/>
      <c r="AR37" s="1066" t="s">
        <v>389</v>
      </c>
      <c r="AS37" s="1067"/>
      <c r="AT37" s="1076" t="str">
        <f>IFERROR(ABS(AB37-AK37),"")</f>
        <v/>
      </c>
      <c r="AU37" s="1077"/>
      <c r="AV37" s="1077"/>
      <c r="AW37" s="1077"/>
      <c r="AX37" s="1077"/>
      <c r="AY37" s="1077"/>
      <c r="AZ37" s="1080" t="s">
        <v>389</v>
      </c>
      <c r="BA37" s="1081"/>
      <c r="BB37" s="1084" t="str">
        <f>IFERROR(ABS((AK37-AB37)/AB37),"")</f>
        <v/>
      </c>
      <c r="BC37" s="1085"/>
      <c r="BD37" s="1086"/>
      <c r="BE37" s="1090"/>
      <c r="BF37" s="1090"/>
      <c r="BG37" s="1090"/>
      <c r="BH37" s="1090"/>
      <c r="BI37" s="1090"/>
      <c r="BJ37" s="1090"/>
      <c r="BK37" s="1090"/>
      <c r="BL37" s="1090"/>
      <c r="BM37" s="1090"/>
      <c r="BN37" s="1090"/>
      <c r="BO37" s="1090"/>
      <c r="BP37" s="1090"/>
      <c r="BQ37" s="1090"/>
      <c r="BR37" s="1090"/>
      <c r="BS37" s="1090"/>
      <c r="BT37" s="1090"/>
      <c r="BU37" s="1090"/>
      <c r="BV37" s="1090"/>
      <c r="BW37" s="1090"/>
      <c r="BX37" s="1090"/>
      <c r="BY37" s="1090"/>
      <c r="BZ37" s="1090"/>
      <c r="CA37" s="1090"/>
      <c r="CB37" s="1090"/>
      <c r="CC37" s="1090"/>
    </row>
    <row r="38" spans="3:81" ht="13.5" customHeight="1">
      <c r="C38" s="1006"/>
      <c r="D38" s="1006"/>
      <c r="E38" s="1006"/>
      <c r="F38" s="1057"/>
      <c r="G38" s="1057"/>
      <c r="H38" s="1057"/>
      <c r="I38" s="1057"/>
      <c r="J38" s="1057"/>
      <c r="K38" s="1057"/>
      <c r="L38" s="1057"/>
      <c r="M38" s="1057"/>
      <c r="N38" s="1057"/>
      <c r="O38" s="1061"/>
      <c r="P38" s="1062"/>
      <c r="Q38" s="1062"/>
      <c r="R38" s="1062"/>
      <c r="S38" s="1062"/>
      <c r="T38" s="1062"/>
      <c r="U38" s="1062"/>
      <c r="V38" s="1062"/>
      <c r="W38" s="1062"/>
      <c r="X38" s="1062"/>
      <c r="Y38" s="1062"/>
      <c r="Z38" s="1062"/>
      <c r="AA38" s="1063"/>
      <c r="AB38" s="1064"/>
      <c r="AC38" s="1064"/>
      <c r="AD38" s="1064"/>
      <c r="AE38" s="1064"/>
      <c r="AF38" s="1064"/>
      <c r="AG38" s="1064"/>
      <c r="AH38" s="1065"/>
      <c r="AI38" s="1066"/>
      <c r="AJ38" s="1067"/>
      <c r="AK38" s="1070"/>
      <c r="AL38" s="1071"/>
      <c r="AM38" s="1071"/>
      <c r="AN38" s="1071"/>
      <c r="AO38" s="1071"/>
      <c r="AP38" s="1071"/>
      <c r="AQ38" s="1071"/>
      <c r="AR38" s="1066"/>
      <c r="AS38" s="1067"/>
      <c r="AT38" s="1078"/>
      <c r="AU38" s="1079"/>
      <c r="AV38" s="1079"/>
      <c r="AW38" s="1079"/>
      <c r="AX38" s="1079"/>
      <c r="AY38" s="1079"/>
      <c r="AZ38" s="1082"/>
      <c r="BA38" s="1083"/>
      <c r="BB38" s="1087"/>
      <c r="BC38" s="1088"/>
      <c r="BD38" s="1089"/>
      <c r="BE38" s="1090"/>
      <c r="BF38" s="1090"/>
      <c r="BG38" s="1090"/>
      <c r="BH38" s="1090"/>
      <c r="BI38" s="1090"/>
      <c r="BJ38" s="1090"/>
      <c r="BK38" s="1090"/>
      <c r="BL38" s="1090"/>
      <c r="BM38" s="1090"/>
      <c r="BN38" s="1090"/>
      <c r="BO38" s="1090"/>
      <c r="BP38" s="1090"/>
      <c r="BQ38" s="1090"/>
      <c r="BR38" s="1090"/>
      <c r="BS38" s="1090"/>
      <c r="BT38" s="1090"/>
      <c r="BU38" s="1090"/>
      <c r="BV38" s="1090"/>
      <c r="BW38" s="1090"/>
      <c r="BX38" s="1090"/>
      <c r="BY38" s="1090"/>
      <c r="BZ38" s="1090"/>
      <c r="CA38" s="1090"/>
      <c r="CB38" s="1090"/>
      <c r="CC38" s="1090"/>
    </row>
    <row r="39" spans="3:81" ht="13.5" customHeight="1">
      <c r="C39" s="1006"/>
      <c r="D39" s="1006"/>
      <c r="E39" s="1006"/>
      <c r="F39" s="1057" t="str">
        <f>IFERROR(IF(OR((LEFT(VLOOKUP($C39,'様式第5-3.経費区分別内訳書'!$D$21:$EE$70,3,FALSE),3)="1 ."),(LEFT(VLOOKUP($C39,'様式第5-3.経費区分別内訳書'!$D$21:$EE$70,3,FALSE),3)="2 .")),"該当する経費番号ではありません",VLOOKUP(C39,'様式第5-3.経費区分別内訳書'!$D$21:$EE$70,35,FALSE)),"")</f>
        <v/>
      </c>
      <c r="G39" s="1057"/>
      <c r="H39" s="1057"/>
      <c r="I39" s="1057"/>
      <c r="J39" s="1057"/>
      <c r="K39" s="1057"/>
      <c r="L39" s="1057"/>
      <c r="M39" s="1057"/>
      <c r="N39" s="1057"/>
      <c r="O39" s="1058"/>
      <c r="P39" s="1059"/>
      <c r="Q39" s="1059"/>
      <c r="R39" s="1059"/>
      <c r="S39" s="1059"/>
      <c r="T39" s="1059"/>
      <c r="U39" s="1059"/>
      <c r="V39" s="1059"/>
      <c r="W39" s="1059"/>
      <c r="X39" s="1059"/>
      <c r="Y39" s="1059"/>
      <c r="Z39" s="1059"/>
      <c r="AA39" s="1060"/>
      <c r="AB39" s="1064"/>
      <c r="AC39" s="1064"/>
      <c r="AD39" s="1064"/>
      <c r="AE39" s="1064"/>
      <c r="AF39" s="1064"/>
      <c r="AG39" s="1064"/>
      <c r="AH39" s="1065"/>
      <c r="AI39" s="1066" t="s">
        <v>389</v>
      </c>
      <c r="AJ39" s="1067"/>
      <c r="AK39" s="1068" t="str">
        <f>IF($C39="","",
IF(ISERROR(VLOOKUP($C39,'様式第5-3.経費区分別内訳書'!$D$21:$EE$70,35,FALSE)),"",
VLOOKUP($C39,'様式第5-3.経費区分別内訳書'!$D$21:$EE$70,124,FALSE)))</f>
        <v/>
      </c>
      <c r="AL39" s="1069"/>
      <c r="AM39" s="1069"/>
      <c r="AN39" s="1069"/>
      <c r="AO39" s="1069"/>
      <c r="AP39" s="1069"/>
      <c r="AQ39" s="1069"/>
      <c r="AR39" s="1066" t="s">
        <v>389</v>
      </c>
      <c r="AS39" s="1067"/>
      <c r="AT39" s="1076" t="str">
        <f>IFERROR(ABS(AB39-AK39),"")</f>
        <v/>
      </c>
      <c r="AU39" s="1077"/>
      <c r="AV39" s="1077"/>
      <c r="AW39" s="1077"/>
      <c r="AX39" s="1077"/>
      <c r="AY39" s="1077"/>
      <c r="AZ39" s="1080" t="s">
        <v>389</v>
      </c>
      <c r="BA39" s="1081"/>
      <c r="BB39" s="1084" t="str">
        <f>IFERROR(ABS((AK39-AB39)/AB39),"")</f>
        <v/>
      </c>
      <c r="BC39" s="1085"/>
      <c r="BD39" s="1086"/>
      <c r="BE39" s="1090"/>
      <c r="BF39" s="1090"/>
      <c r="BG39" s="1090"/>
      <c r="BH39" s="1090"/>
      <c r="BI39" s="1090"/>
      <c r="BJ39" s="1090"/>
      <c r="BK39" s="1090"/>
      <c r="BL39" s="1090"/>
      <c r="BM39" s="1090"/>
      <c r="BN39" s="1090"/>
      <c r="BO39" s="1090"/>
      <c r="BP39" s="1090"/>
      <c r="BQ39" s="1090"/>
      <c r="BR39" s="1090"/>
      <c r="BS39" s="1090"/>
      <c r="BT39" s="1090"/>
      <c r="BU39" s="1090"/>
      <c r="BV39" s="1090"/>
      <c r="BW39" s="1090"/>
      <c r="BX39" s="1090"/>
      <c r="BY39" s="1090"/>
      <c r="BZ39" s="1090"/>
      <c r="CA39" s="1090"/>
      <c r="CB39" s="1090"/>
      <c r="CC39" s="1090"/>
    </row>
    <row r="40" spans="3:81" ht="13.5" customHeight="1">
      <c r="C40" s="1006"/>
      <c r="D40" s="1006"/>
      <c r="E40" s="1006"/>
      <c r="F40" s="1057"/>
      <c r="G40" s="1057"/>
      <c r="H40" s="1057"/>
      <c r="I40" s="1057"/>
      <c r="J40" s="1057"/>
      <c r="K40" s="1057"/>
      <c r="L40" s="1057"/>
      <c r="M40" s="1057"/>
      <c r="N40" s="1057"/>
      <c r="O40" s="1061"/>
      <c r="P40" s="1062"/>
      <c r="Q40" s="1062"/>
      <c r="R40" s="1062"/>
      <c r="S40" s="1062"/>
      <c r="T40" s="1062"/>
      <c r="U40" s="1062"/>
      <c r="V40" s="1062"/>
      <c r="W40" s="1062"/>
      <c r="X40" s="1062"/>
      <c r="Y40" s="1062"/>
      <c r="Z40" s="1062"/>
      <c r="AA40" s="1063"/>
      <c r="AB40" s="1064"/>
      <c r="AC40" s="1064"/>
      <c r="AD40" s="1064"/>
      <c r="AE40" s="1064"/>
      <c r="AF40" s="1064"/>
      <c r="AG40" s="1064"/>
      <c r="AH40" s="1065"/>
      <c r="AI40" s="1066"/>
      <c r="AJ40" s="1067"/>
      <c r="AK40" s="1070"/>
      <c r="AL40" s="1071"/>
      <c r="AM40" s="1071"/>
      <c r="AN40" s="1071"/>
      <c r="AO40" s="1071"/>
      <c r="AP40" s="1071"/>
      <c r="AQ40" s="1071"/>
      <c r="AR40" s="1066"/>
      <c r="AS40" s="1067"/>
      <c r="AT40" s="1078"/>
      <c r="AU40" s="1079"/>
      <c r="AV40" s="1079"/>
      <c r="AW40" s="1079"/>
      <c r="AX40" s="1079"/>
      <c r="AY40" s="1079"/>
      <c r="AZ40" s="1082"/>
      <c r="BA40" s="1083"/>
      <c r="BB40" s="1087"/>
      <c r="BC40" s="1088"/>
      <c r="BD40" s="1089"/>
      <c r="BE40" s="1090"/>
      <c r="BF40" s="1090"/>
      <c r="BG40" s="1090"/>
      <c r="BH40" s="1090"/>
      <c r="BI40" s="1090"/>
      <c r="BJ40" s="1090"/>
      <c r="BK40" s="1090"/>
      <c r="BL40" s="1090"/>
      <c r="BM40" s="1090"/>
      <c r="BN40" s="1090"/>
      <c r="BO40" s="1090"/>
      <c r="BP40" s="1090"/>
      <c r="BQ40" s="1090"/>
      <c r="BR40" s="1090"/>
      <c r="BS40" s="1090"/>
      <c r="BT40" s="1090"/>
      <c r="BU40" s="1090"/>
      <c r="BV40" s="1090"/>
      <c r="BW40" s="1090"/>
      <c r="BX40" s="1090"/>
      <c r="BY40" s="1090"/>
      <c r="BZ40" s="1090"/>
      <c r="CA40" s="1090"/>
      <c r="CB40" s="1090"/>
      <c r="CC40" s="1090"/>
    </row>
    <row r="41" spans="3:81" ht="13.5" customHeight="1">
      <c r="C41" s="1006"/>
      <c r="D41" s="1006"/>
      <c r="E41" s="1006"/>
      <c r="F41" s="1057" t="str">
        <f>IFERROR(IF(OR((LEFT(VLOOKUP($C41,'様式第5-3.経費区分別内訳書'!$D$21:$EE$70,3,FALSE),3)="1 ."),(LEFT(VLOOKUP($C41,'様式第5-3.経費区分別内訳書'!$D$21:$EE$70,3,FALSE),3)="2 .")),"該当する経費番号ではありません",VLOOKUP(C41,'様式第5-3.経費区分別内訳書'!$D$21:$EE$70,35,FALSE)),"")</f>
        <v/>
      </c>
      <c r="G41" s="1057"/>
      <c r="H41" s="1057"/>
      <c r="I41" s="1057"/>
      <c r="J41" s="1057"/>
      <c r="K41" s="1057"/>
      <c r="L41" s="1057"/>
      <c r="M41" s="1057"/>
      <c r="N41" s="1057"/>
      <c r="O41" s="1058"/>
      <c r="P41" s="1059"/>
      <c r="Q41" s="1059"/>
      <c r="R41" s="1059"/>
      <c r="S41" s="1059"/>
      <c r="T41" s="1059"/>
      <c r="U41" s="1059"/>
      <c r="V41" s="1059"/>
      <c r="W41" s="1059"/>
      <c r="X41" s="1059"/>
      <c r="Y41" s="1059"/>
      <c r="Z41" s="1059"/>
      <c r="AA41" s="1060"/>
      <c r="AB41" s="1064"/>
      <c r="AC41" s="1064"/>
      <c r="AD41" s="1064"/>
      <c r="AE41" s="1064"/>
      <c r="AF41" s="1064"/>
      <c r="AG41" s="1064"/>
      <c r="AH41" s="1065"/>
      <c r="AI41" s="1066" t="s">
        <v>389</v>
      </c>
      <c r="AJ41" s="1067"/>
      <c r="AK41" s="1068" t="str">
        <f>IF($C41="","",
IF(ISERROR(VLOOKUP($C41,'様式第5-3.経費区分別内訳書'!$D$21:$EE$70,35,FALSE)),"",
VLOOKUP($C41,'様式第5-3.経費区分別内訳書'!$D$21:$EE$70,124,FALSE)))</f>
        <v/>
      </c>
      <c r="AL41" s="1069"/>
      <c r="AM41" s="1069"/>
      <c r="AN41" s="1069"/>
      <c r="AO41" s="1069"/>
      <c r="AP41" s="1069"/>
      <c r="AQ41" s="1069"/>
      <c r="AR41" s="1066" t="s">
        <v>389</v>
      </c>
      <c r="AS41" s="1067"/>
      <c r="AT41" s="1076" t="str">
        <f>IFERROR(ABS(AB41-AK41),"")</f>
        <v/>
      </c>
      <c r="AU41" s="1077"/>
      <c r="AV41" s="1077"/>
      <c r="AW41" s="1077"/>
      <c r="AX41" s="1077"/>
      <c r="AY41" s="1077"/>
      <c r="AZ41" s="1080" t="s">
        <v>389</v>
      </c>
      <c r="BA41" s="1081"/>
      <c r="BB41" s="1084" t="str">
        <f>IFERROR(ABS((AK41-AB41)/AB41),"")</f>
        <v/>
      </c>
      <c r="BC41" s="1085"/>
      <c r="BD41" s="1086"/>
      <c r="BE41" s="1090"/>
      <c r="BF41" s="1090"/>
      <c r="BG41" s="1090"/>
      <c r="BH41" s="1090"/>
      <c r="BI41" s="1090"/>
      <c r="BJ41" s="1090"/>
      <c r="BK41" s="1090"/>
      <c r="BL41" s="1090"/>
      <c r="BM41" s="1090"/>
      <c r="BN41" s="1090"/>
      <c r="BO41" s="1090"/>
      <c r="BP41" s="1090"/>
      <c r="BQ41" s="1090"/>
      <c r="BR41" s="1090"/>
      <c r="BS41" s="1090"/>
      <c r="BT41" s="1090"/>
      <c r="BU41" s="1090"/>
      <c r="BV41" s="1090"/>
      <c r="BW41" s="1090"/>
      <c r="BX41" s="1090"/>
      <c r="BY41" s="1090"/>
      <c r="BZ41" s="1090"/>
      <c r="CA41" s="1090"/>
      <c r="CB41" s="1090"/>
      <c r="CC41" s="1090"/>
    </row>
    <row r="42" spans="3:81" ht="13.5" customHeight="1">
      <c r="C42" s="1006"/>
      <c r="D42" s="1006"/>
      <c r="E42" s="1006"/>
      <c r="F42" s="1057"/>
      <c r="G42" s="1057"/>
      <c r="H42" s="1057"/>
      <c r="I42" s="1057"/>
      <c r="J42" s="1057"/>
      <c r="K42" s="1057"/>
      <c r="L42" s="1057"/>
      <c r="M42" s="1057"/>
      <c r="N42" s="1057"/>
      <c r="O42" s="1061"/>
      <c r="P42" s="1062"/>
      <c r="Q42" s="1062"/>
      <c r="R42" s="1062"/>
      <c r="S42" s="1062"/>
      <c r="T42" s="1062"/>
      <c r="U42" s="1062"/>
      <c r="V42" s="1062"/>
      <c r="W42" s="1062"/>
      <c r="X42" s="1062"/>
      <c r="Y42" s="1062"/>
      <c r="Z42" s="1062"/>
      <c r="AA42" s="1063"/>
      <c r="AB42" s="1064"/>
      <c r="AC42" s="1064"/>
      <c r="AD42" s="1064"/>
      <c r="AE42" s="1064"/>
      <c r="AF42" s="1064"/>
      <c r="AG42" s="1064"/>
      <c r="AH42" s="1065"/>
      <c r="AI42" s="1066"/>
      <c r="AJ42" s="1067"/>
      <c r="AK42" s="1070"/>
      <c r="AL42" s="1071"/>
      <c r="AM42" s="1071"/>
      <c r="AN42" s="1071"/>
      <c r="AO42" s="1071"/>
      <c r="AP42" s="1071"/>
      <c r="AQ42" s="1071"/>
      <c r="AR42" s="1066"/>
      <c r="AS42" s="1067"/>
      <c r="AT42" s="1078"/>
      <c r="AU42" s="1079"/>
      <c r="AV42" s="1079"/>
      <c r="AW42" s="1079"/>
      <c r="AX42" s="1079"/>
      <c r="AY42" s="1079"/>
      <c r="AZ42" s="1082"/>
      <c r="BA42" s="1083"/>
      <c r="BB42" s="1087"/>
      <c r="BC42" s="1088"/>
      <c r="BD42" s="1089"/>
      <c r="BE42" s="1090"/>
      <c r="BF42" s="1090"/>
      <c r="BG42" s="1090"/>
      <c r="BH42" s="1090"/>
      <c r="BI42" s="1090"/>
      <c r="BJ42" s="1090"/>
      <c r="BK42" s="1090"/>
      <c r="BL42" s="1090"/>
      <c r="BM42" s="1090"/>
      <c r="BN42" s="1090"/>
      <c r="BO42" s="1090"/>
      <c r="BP42" s="1090"/>
      <c r="BQ42" s="1090"/>
      <c r="BR42" s="1090"/>
      <c r="BS42" s="1090"/>
      <c r="BT42" s="1090"/>
      <c r="BU42" s="1090"/>
      <c r="BV42" s="1090"/>
      <c r="BW42" s="1090"/>
      <c r="BX42" s="1090"/>
      <c r="BY42" s="1090"/>
      <c r="BZ42" s="1090"/>
      <c r="CA42" s="1090"/>
      <c r="CB42" s="1090"/>
      <c r="CC42" s="1090"/>
    </row>
    <row r="43" spans="3:81" ht="13.5" customHeight="1">
      <c r="C43" s="1006"/>
      <c r="D43" s="1006"/>
      <c r="E43" s="1006"/>
      <c r="F43" s="1057" t="str">
        <f>IFERROR(IF(OR((LEFT(VLOOKUP($C43,'様式第5-3.経費区分別内訳書'!$D$21:$EE$70,3,FALSE),3)="1 ."),(LEFT(VLOOKUP($C43,'様式第5-3.経費区分別内訳書'!$D$21:$EE$70,3,FALSE),3)="2 .")),"該当する経費番号ではありません",VLOOKUP(C43,'様式第5-3.経費区分別内訳書'!$D$21:$EE$70,35,FALSE)),"")</f>
        <v/>
      </c>
      <c r="G43" s="1057"/>
      <c r="H43" s="1057"/>
      <c r="I43" s="1057"/>
      <c r="J43" s="1057"/>
      <c r="K43" s="1057"/>
      <c r="L43" s="1057"/>
      <c r="M43" s="1057"/>
      <c r="N43" s="1057"/>
      <c r="O43" s="1058"/>
      <c r="P43" s="1059"/>
      <c r="Q43" s="1059"/>
      <c r="R43" s="1059"/>
      <c r="S43" s="1059"/>
      <c r="T43" s="1059"/>
      <c r="U43" s="1059"/>
      <c r="V43" s="1059"/>
      <c r="W43" s="1059"/>
      <c r="X43" s="1059"/>
      <c r="Y43" s="1059"/>
      <c r="Z43" s="1059"/>
      <c r="AA43" s="1060"/>
      <c r="AB43" s="1064"/>
      <c r="AC43" s="1064"/>
      <c r="AD43" s="1064"/>
      <c r="AE43" s="1064"/>
      <c r="AF43" s="1064"/>
      <c r="AG43" s="1064"/>
      <c r="AH43" s="1065"/>
      <c r="AI43" s="1066" t="s">
        <v>389</v>
      </c>
      <c r="AJ43" s="1067"/>
      <c r="AK43" s="1068" t="str">
        <f>IF($C43="","",
IF(ISERROR(VLOOKUP($C43,'様式第5-3.経費区分別内訳書'!$D$21:$EE$70,35,FALSE)),"",
VLOOKUP($C43,'様式第5-3.経費区分別内訳書'!$D$21:$EE$70,124,FALSE)))</f>
        <v/>
      </c>
      <c r="AL43" s="1069"/>
      <c r="AM43" s="1069"/>
      <c r="AN43" s="1069"/>
      <c r="AO43" s="1069"/>
      <c r="AP43" s="1069"/>
      <c r="AQ43" s="1069"/>
      <c r="AR43" s="1066" t="s">
        <v>389</v>
      </c>
      <c r="AS43" s="1067"/>
      <c r="AT43" s="1076" t="str">
        <f>IFERROR(ABS(AB43-AK43),"")</f>
        <v/>
      </c>
      <c r="AU43" s="1077"/>
      <c r="AV43" s="1077"/>
      <c r="AW43" s="1077"/>
      <c r="AX43" s="1077"/>
      <c r="AY43" s="1077"/>
      <c r="AZ43" s="1080" t="s">
        <v>389</v>
      </c>
      <c r="BA43" s="1081"/>
      <c r="BB43" s="1084" t="str">
        <f>IFERROR(ABS((AK43-AB43)/AB43),"")</f>
        <v/>
      </c>
      <c r="BC43" s="1085"/>
      <c r="BD43" s="1086"/>
      <c r="BE43" s="1090"/>
      <c r="BF43" s="1090"/>
      <c r="BG43" s="1090"/>
      <c r="BH43" s="1090"/>
      <c r="BI43" s="1090"/>
      <c r="BJ43" s="1090"/>
      <c r="BK43" s="1090"/>
      <c r="BL43" s="1090"/>
      <c r="BM43" s="1090"/>
      <c r="BN43" s="1090"/>
      <c r="BO43" s="1090"/>
      <c r="BP43" s="1090"/>
      <c r="BQ43" s="1090"/>
      <c r="BR43" s="1090"/>
      <c r="BS43" s="1090"/>
      <c r="BT43" s="1090"/>
      <c r="BU43" s="1090"/>
      <c r="BV43" s="1090"/>
      <c r="BW43" s="1090"/>
      <c r="BX43" s="1090"/>
      <c r="BY43" s="1090"/>
      <c r="BZ43" s="1090"/>
      <c r="CA43" s="1090"/>
      <c r="CB43" s="1090"/>
      <c r="CC43" s="1090"/>
    </row>
    <row r="44" spans="3:81" ht="13.5" customHeight="1">
      <c r="C44" s="1006"/>
      <c r="D44" s="1006"/>
      <c r="E44" s="1006"/>
      <c r="F44" s="1057"/>
      <c r="G44" s="1057"/>
      <c r="H44" s="1057"/>
      <c r="I44" s="1057"/>
      <c r="J44" s="1057"/>
      <c r="K44" s="1057"/>
      <c r="L44" s="1057"/>
      <c r="M44" s="1057"/>
      <c r="N44" s="1057"/>
      <c r="O44" s="1061"/>
      <c r="P44" s="1062"/>
      <c r="Q44" s="1062"/>
      <c r="R44" s="1062"/>
      <c r="S44" s="1062"/>
      <c r="T44" s="1062"/>
      <c r="U44" s="1062"/>
      <c r="V44" s="1062"/>
      <c r="W44" s="1062"/>
      <c r="X44" s="1062"/>
      <c r="Y44" s="1062"/>
      <c r="Z44" s="1062"/>
      <c r="AA44" s="1063"/>
      <c r="AB44" s="1064"/>
      <c r="AC44" s="1064"/>
      <c r="AD44" s="1064"/>
      <c r="AE44" s="1064"/>
      <c r="AF44" s="1064"/>
      <c r="AG44" s="1064"/>
      <c r="AH44" s="1065"/>
      <c r="AI44" s="1066"/>
      <c r="AJ44" s="1067"/>
      <c r="AK44" s="1070"/>
      <c r="AL44" s="1071"/>
      <c r="AM44" s="1071"/>
      <c r="AN44" s="1071"/>
      <c r="AO44" s="1071"/>
      <c r="AP44" s="1071"/>
      <c r="AQ44" s="1071"/>
      <c r="AR44" s="1066"/>
      <c r="AS44" s="1067"/>
      <c r="AT44" s="1078"/>
      <c r="AU44" s="1079"/>
      <c r="AV44" s="1079"/>
      <c r="AW44" s="1079"/>
      <c r="AX44" s="1079"/>
      <c r="AY44" s="1079"/>
      <c r="AZ44" s="1082"/>
      <c r="BA44" s="1083"/>
      <c r="BB44" s="1087"/>
      <c r="BC44" s="1088"/>
      <c r="BD44" s="1089"/>
      <c r="BE44" s="1090"/>
      <c r="BF44" s="1090"/>
      <c r="BG44" s="1090"/>
      <c r="BH44" s="1090"/>
      <c r="BI44" s="1090"/>
      <c r="BJ44" s="1090"/>
      <c r="BK44" s="1090"/>
      <c r="BL44" s="1090"/>
      <c r="BM44" s="1090"/>
      <c r="BN44" s="1090"/>
      <c r="BO44" s="1090"/>
      <c r="BP44" s="1090"/>
      <c r="BQ44" s="1090"/>
      <c r="BR44" s="1090"/>
      <c r="BS44" s="1090"/>
      <c r="BT44" s="1090"/>
      <c r="BU44" s="1090"/>
      <c r="BV44" s="1090"/>
      <c r="BW44" s="1090"/>
      <c r="BX44" s="1090"/>
      <c r="BY44" s="1090"/>
      <c r="BZ44" s="1090"/>
      <c r="CA44" s="1090"/>
      <c r="CB44" s="1090"/>
      <c r="CC44" s="1090"/>
    </row>
    <row r="45" spans="3:81" ht="13.5" customHeight="1">
      <c r="C45" s="1006"/>
      <c r="D45" s="1006"/>
      <c r="E45" s="1006"/>
      <c r="F45" s="1057" t="str">
        <f>IFERROR(IF(OR((LEFT(VLOOKUP($C45,'様式第5-3.経費区分別内訳書'!$D$21:$EE$70,3,FALSE),3)="1 ."),(LEFT(VLOOKUP($C45,'様式第5-3.経費区分別内訳書'!$D$21:$EE$70,3,FALSE),3)="2 .")),"該当する経費番号ではありません",VLOOKUP(C45,'様式第5-3.経費区分別内訳書'!$D$21:$EE$70,35,FALSE)),"")</f>
        <v/>
      </c>
      <c r="G45" s="1057"/>
      <c r="H45" s="1057"/>
      <c r="I45" s="1057"/>
      <c r="J45" s="1057"/>
      <c r="K45" s="1057"/>
      <c r="L45" s="1057"/>
      <c r="M45" s="1057"/>
      <c r="N45" s="1057"/>
      <c r="O45" s="1058"/>
      <c r="P45" s="1059"/>
      <c r="Q45" s="1059"/>
      <c r="R45" s="1059"/>
      <c r="S45" s="1059"/>
      <c r="T45" s="1059"/>
      <c r="U45" s="1059"/>
      <c r="V45" s="1059"/>
      <c r="W45" s="1059"/>
      <c r="X45" s="1059"/>
      <c r="Y45" s="1059"/>
      <c r="Z45" s="1059"/>
      <c r="AA45" s="1060"/>
      <c r="AB45" s="1064"/>
      <c r="AC45" s="1064"/>
      <c r="AD45" s="1064"/>
      <c r="AE45" s="1064"/>
      <c r="AF45" s="1064"/>
      <c r="AG45" s="1064"/>
      <c r="AH45" s="1065"/>
      <c r="AI45" s="1066" t="s">
        <v>389</v>
      </c>
      <c r="AJ45" s="1067"/>
      <c r="AK45" s="1068" t="str">
        <f>IF($C45="","",
IF(ISERROR(VLOOKUP($C45,'様式第5-3.経費区分別内訳書'!$D$21:$EE$70,35,FALSE)),"",
VLOOKUP($C45,'様式第5-3.経費区分別内訳書'!$D$21:$EE$70,124,FALSE)))</f>
        <v/>
      </c>
      <c r="AL45" s="1069"/>
      <c r="AM45" s="1069"/>
      <c r="AN45" s="1069"/>
      <c r="AO45" s="1069"/>
      <c r="AP45" s="1069"/>
      <c r="AQ45" s="1069"/>
      <c r="AR45" s="1066" t="s">
        <v>389</v>
      </c>
      <c r="AS45" s="1067"/>
      <c r="AT45" s="1076" t="str">
        <f>IFERROR(ABS(AB45-AK45),"")</f>
        <v/>
      </c>
      <c r="AU45" s="1077"/>
      <c r="AV45" s="1077"/>
      <c r="AW45" s="1077"/>
      <c r="AX45" s="1077"/>
      <c r="AY45" s="1077"/>
      <c r="AZ45" s="1080" t="s">
        <v>389</v>
      </c>
      <c r="BA45" s="1081"/>
      <c r="BB45" s="1084" t="str">
        <f>IFERROR(ABS((AK45-AB45)/AB45),"")</f>
        <v/>
      </c>
      <c r="BC45" s="1085"/>
      <c r="BD45" s="1086"/>
      <c r="BE45" s="1090"/>
      <c r="BF45" s="1090"/>
      <c r="BG45" s="1090"/>
      <c r="BH45" s="1090"/>
      <c r="BI45" s="1090"/>
      <c r="BJ45" s="1090"/>
      <c r="BK45" s="1090"/>
      <c r="BL45" s="1090"/>
      <c r="BM45" s="1090"/>
      <c r="BN45" s="1090"/>
      <c r="BO45" s="1090"/>
      <c r="BP45" s="1090"/>
      <c r="BQ45" s="1090"/>
      <c r="BR45" s="1090"/>
      <c r="BS45" s="1090"/>
      <c r="BT45" s="1090"/>
      <c r="BU45" s="1090"/>
      <c r="BV45" s="1090"/>
      <c r="BW45" s="1090"/>
      <c r="BX45" s="1090"/>
      <c r="BY45" s="1090"/>
      <c r="BZ45" s="1090"/>
      <c r="CA45" s="1090"/>
      <c r="CB45" s="1090"/>
      <c r="CC45" s="1090"/>
    </row>
    <row r="46" spans="3:81" ht="13.5" customHeight="1">
      <c r="C46" s="1006"/>
      <c r="D46" s="1006"/>
      <c r="E46" s="1006"/>
      <c r="F46" s="1057"/>
      <c r="G46" s="1057"/>
      <c r="H46" s="1057"/>
      <c r="I46" s="1057"/>
      <c r="J46" s="1057"/>
      <c r="K46" s="1057"/>
      <c r="L46" s="1057"/>
      <c r="M46" s="1057"/>
      <c r="N46" s="1057"/>
      <c r="O46" s="1061"/>
      <c r="P46" s="1062"/>
      <c r="Q46" s="1062"/>
      <c r="R46" s="1062"/>
      <c r="S46" s="1062"/>
      <c r="T46" s="1062"/>
      <c r="U46" s="1062"/>
      <c r="V46" s="1062"/>
      <c r="W46" s="1062"/>
      <c r="X46" s="1062"/>
      <c r="Y46" s="1062"/>
      <c r="Z46" s="1062"/>
      <c r="AA46" s="1063"/>
      <c r="AB46" s="1064"/>
      <c r="AC46" s="1064"/>
      <c r="AD46" s="1064"/>
      <c r="AE46" s="1064"/>
      <c r="AF46" s="1064"/>
      <c r="AG46" s="1064"/>
      <c r="AH46" s="1065"/>
      <c r="AI46" s="1066"/>
      <c r="AJ46" s="1067"/>
      <c r="AK46" s="1070"/>
      <c r="AL46" s="1071"/>
      <c r="AM46" s="1071"/>
      <c r="AN46" s="1071"/>
      <c r="AO46" s="1071"/>
      <c r="AP46" s="1071"/>
      <c r="AQ46" s="1071"/>
      <c r="AR46" s="1066"/>
      <c r="AS46" s="1067"/>
      <c r="AT46" s="1078"/>
      <c r="AU46" s="1079"/>
      <c r="AV46" s="1079"/>
      <c r="AW46" s="1079"/>
      <c r="AX46" s="1079"/>
      <c r="AY46" s="1079"/>
      <c r="AZ46" s="1082"/>
      <c r="BA46" s="1083"/>
      <c r="BB46" s="1087"/>
      <c r="BC46" s="1088"/>
      <c r="BD46" s="1089"/>
      <c r="BE46" s="1090"/>
      <c r="BF46" s="1090"/>
      <c r="BG46" s="1090"/>
      <c r="BH46" s="1090"/>
      <c r="BI46" s="1090"/>
      <c r="BJ46" s="1090"/>
      <c r="BK46" s="1090"/>
      <c r="BL46" s="1090"/>
      <c r="BM46" s="1090"/>
      <c r="BN46" s="1090"/>
      <c r="BO46" s="1090"/>
      <c r="BP46" s="1090"/>
      <c r="BQ46" s="1090"/>
      <c r="BR46" s="1090"/>
      <c r="BS46" s="1090"/>
      <c r="BT46" s="1090"/>
      <c r="BU46" s="1090"/>
      <c r="BV46" s="1090"/>
      <c r="BW46" s="1090"/>
      <c r="BX46" s="1090"/>
      <c r="BY46" s="1090"/>
      <c r="BZ46" s="1090"/>
      <c r="CA46" s="1090"/>
      <c r="CB46" s="1090"/>
      <c r="CC46" s="1090"/>
    </row>
  </sheetData>
  <sheetProtection algorithmName="SHA-512" hashValue="bFJ0YDKhWXeuacSTArSRXXWVXhNv/vTOmBOWP1xJ6x23VAwNUXymAzW2p9M+P0VfvfyFx3Dgk/Ha66qygY5XyA==" saltValue="Yy0sAQ/dqkLX0UC/tgTKew==" spinCount="100000" sheet="1" selectLockedCells="1"/>
  <customSheetViews>
    <customSheetView guid="{CD7EFE45-FC16-4DC2-A97E-0FE1BEB2721A}" scale="115" showPageBreaks="1" showGridLines="0" fitToPage="1" printArea="1" view="pageBreakPreview">
      <pageMargins left="0.39370078740157483" right="0.39370078740157483" top="0.39370078740157483" bottom="0.39370078740157483" header="0.19685039370078741" footer="0.19685039370078741"/>
      <pageSetup paperSize="9" scale="73" orientation="landscape" r:id="rId1"/>
    </customSheetView>
  </customSheetViews>
  <mergeCells count="193">
    <mergeCell ref="AR45:AS46"/>
    <mergeCell ref="AT45:AY46"/>
    <mergeCell ref="AZ45:BA46"/>
    <mergeCell ref="BB45:BD46"/>
    <mergeCell ref="BE45:CC46"/>
    <mergeCell ref="C45:E46"/>
    <mergeCell ref="F45:N46"/>
    <mergeCell ref="O45:AA46"/>
    <mergeCell ref="AB45:AH46"/>
    <mergeCell ref="AI45:AJ46"/>
    <mergeCell ref="AK45:AQ46"/>
    <mergeCell ref="AK43:AQ44"/>
    <mergeCell ref="AR43:AS44"/>
    <mergeCell ref="AT43:AY44"/>
    <mergeCell ref="AZ43:BA44"/>
    <mergeCell ref="BB43:BD44"/>
    <mergeCell ref="BE43:CC44"/>
    <mergeCell ref="AR41:AS42"/>
    <mergeCell ref="AT41:AY42"/>
    <mergeCell ref="AZ41:BA42"/>
    <mergeCell ref="BB41:BD42"/>
    <mergeCell ref="BE41:CC42"/>
    <mergeCell ref="AK41:AQ42"/>
    <mergeCell ref="C43:E44"/>
    <mergeCell ref="F43:N44"/>
    <mergeCell ref="O43:AA44"/>
    <mergeCell ref="AB43:AH44"/>
    <mergeCell ref="AI43:AJ44"/>
    <mergeCell ref="C41:E42"/>
    <mergeCell ref="F41:N42"/>
    <mergeCell ref="O41:AA42"/>
    <mergeCell ref="AB41:AH42"/>
    <mergeCell ref="AI41:AJ42"/>
    <mergeCell ref="AK39:AQ40"/>
    <mergeCell ref="AR39:AS40"/>
    <mergeCell ref="AT39:AY40"/>
    <mergeCell ref="AZ39:BA40"/>
    <mergeCell ref="BB39:BD40"/>
    <mergeCell ref="BE39:CC40"/>
    <mergeCell ref="AR37:AS38"/>
    <mergeCell ref="AT37:AY38"/>
    <mergeCell ref="AZ37:BA38"/>
    <mergeCell ref="BB37:BD38"/>
    <mergeCell ref="BE37:CC38"/>
    <mergeCell ref="AK37:AQ38"/>
    <mergeCell ref="C39:E40"/>
    <mergeCell ref="F39:N40"/>
    <mergeCell ref="O39:AA40"/>
    <mergeCell ref="AB39:AH40"/>
    <mergeCell ref="AI39:AJ40"/>
    <mergeCell ref="C37:E38"/>
    <mergeCell ref="F37:N38"/>
    <mergeCell ref="O37:AA38"/>
    <mergeCell ref="AB37:AH38"/>
    <mergeCell ref="AI37:AJ38"/>
    <mergeCell ref="AK35:AQ36"/>
    <mergeCell ref="AR35:AS36"/>
    <mergeCell ref="AT35:AY36"/>
    <mergeCell ref="AZ35:BA36"/>
    <mergeCell ref="BB35:BD36"/>
    <mergeCell ref="BE35:CC36"/>
    <mergeCell ref="AR33:AS34"/>
    <mergeCell ref="AT33:AY34"/>
    <mergeCell ref="AZ33:BA34"/>
    <mergeCell ref="BB33:BD34"/>
    <mergeCell ref="BE33:CC34"/>
    <mergeCell ref="AK33:AQ34"/>
    <mergeCell ref="C35:E36"/>
    <mergeCell ref="F35:N36"/>
    <mergeCell ref="O35:AA36"/>
    <mergeCell ref="AB35:AH36"/>
    <mergeCell ref="AI35:AJ36"/>
    <mergeCell ref="C33:E34"/>
    <mergeCell ref="F33:N34"/>
    <mergeCell ref="O33:AA34"/>
    <mergeCell ref="AB33:AH34"/>
    <mergeCell ref="AI33:AJ34"/>
    <mergeCell ref="AK31:AQ32"/>
    <mergeCell ref="AR31:AS32"/>
    <mergeCell ref="AT31:AY32"/>
    <mergeCell ref="AZ31:BA32"/>
    <mergeCell ref="BB31:BD32"/>
    <mergeCell ref="BE31:CC32"/>
    <mergeCell ref="AR29:AS30"/>
    <mergeCell ref="AT29:AY30"/>
    <mergeCell ref="AZ29:BA30"/>
    <mergeCell ref="BB29:BD30"/>
    <mergeCell ref="BE29:CC30"/>
    <mergeCell ref="AK29:AQ30"/>
    <mergeCell ref="C31:E32"/>
    <mergeCell ref="F31:N32"/>
    <mergeCell ref="O31:AA32"/>
    <mergeCell ref="AB31:AH32"/>
    <mergeCell ref="AI31:AJ32"/>
    <mergeCell ref="C29:E30"/>
    <mergeCell ref="F29:N30"/>
    <mergeCell ref="O29:AA30"/>
    <mergeCell ref="AB29:AH30"/>
    <mergeCell ref="AI29:AJ30"/>
    <mergeCell ref="AK27:AQ28"/>
    <mergeCell ref="AR27:AS28"/>
    <mergeCell ref="AT27:AY28"/>
    <mergeCell ref="AZ27:BA28"/>
    <mergeCell ref="BB27:BD28"/>
    <mergeCell ref="BE27:CC28"/>
    <mergeCell ref="AR25:AS26"/>
    <mergeCell ref="AT25:AY26"/>
    <mergeCell ref="AZ25:BA26"/>
    <mergeCell ref="BB25:BD26"/>
    <mergeCell ref="BE25:CC26"/>
    <mergeCell ref="AK25:AQ26"/>
    <mergeCell ref="C27:E28"/>
    <mergeCell ref="F27:N28"/>
    <mergeCell ref="O27:AA28"/>
    <mergeCell ref="AB27:AH28"/>
    <mergeCell ref="AI27:AJ28"/>
    <mergeCell ref="C25:E26"/>
    <mergeCell ref="F25:N26"/>
    <mergeCell ref="O25:AA26"/>
    <mergeCell ref="AB25:AH26"/>
    <mergeCell ref="AI25:AJ26"/>
    <mergeCell ref="AK23:AQ24"/>
    <mergeCell ref="AR23:AS24"/>
    <mergeCell ref="AT23:AY24"/>
    <mergeCell ref="AZ23:BA24"/>
    <mergeCell ref="BB23:BD24"/>
    <mergeCell ref="BE23:CC24"/>
    <mergeCell ref="AR21:AS22"/>
    <mergeCell ref="AT21:AY22"/>
    <mergeCell ref="AZ21:BA22"/>
    <mergeCell ref="BB21:BD22"/>
    <mergeCell ref="BE21:CC22"/>
    <mergeCell ref="AK21:AQ22"/>
    <mergeCell ref="C23:E24"/>
    <mergeCell ref="F23:N24"/>
    <mergeCell ref="O23:AA24"/>
    <mergeCell ref="AB23:AH24"/>
    <mergeCell ref="AI23:AJ24"/>
    <mergeCell ref="C21:E22"/>
    <mergeCell ref="F21:N22"/>
    <mergeCell ref="O21:AA22"/>
    <mergeCell ref="AB21:AH22"/>
    <mergeCell ref="AI21:AJ22"/>
    <mergeCell ref="AT19:AY20"/>
    <mergeCell ref="AZ19:BA20"/>
    <mergeCell ref="BB19:BD20"/>
    <mergeCell ref="BE19:CC20"/>
    <mergeCell ref="AR17:AS18"/>
    <mergeCell ref="AT17:AY18"/>
    <mergeCell ref="AZ17:BA18"/>
    <mergeCell ref="BB17:BD18"/>
    <mergeCell ref="BE17:CC18"/>
    <mergeCell ref="AT15:AY16"/>
    <mergeCell ref="AZ15:BA16"/>
    <mergeCell ref="BB15:BD16"/>
    <mergeCell ref="BE15:CC16"/>
    <mergeCell ref="C17:E18"/>
    <mergeCell ref="F17:N18"/>
    <mergeCell ref="O17:AA18"/>
    <mergeCell ref="AB17:AH18"/>
    <mergeCell ref="AI17:AJ18"/>
    <mergeCell ref="AK17:AQ18"/>
    <mergeCell ref="C15:E16"/>
    <mergeCell ref="F15:N16"/>
    <mergeCell ref="O15:AA16"/>
    <mergeCell ref="AB15:AH16"/>
    <mergeCell ref="AI15:AJ16"/>
    <mergeCell ref="AK15:AQ16"/>
    <mergeCell ref="AR15:AS16"/>
    <mergeCell ref="C19:E20"/>
    <mergeCell ref="F19:N20"/>
    <mergeCell ref="O19:AA20"/>
    <mergeCell ref="AB19:AH20"/>
    <mergeCell ref="AI19:AJ20"/>
    <mergeCell ref="AK19:AQ20"/>
    <mergeCell ref="AR19:AS20"/>
    <mergeCell ref="B1:H1"/>
    <mergeCell ref="C12:E14"/>
    <mergeCell ref="F12:N14"/>
    <mergeCell ref="O12:AA14"/>
    <mergeCell ref="AB12:AJ14"/>
    <mergeCell ref="AK12:AS14"/>
    <mergeCell ref="AT12:BD12"/>
    <mergeCell ref="BE12:CC14"/>
    <mergeCell ref="AT13:BA14"/>
    <mergeCell ref="BB13:BD14"/>
    <mergeCell ref="C8:BD9"/>
    <mergeCell ref="C2:CC4"/>
    <mergeCell ref="BT5:BW6"/>
    <mergeCell ref="BX5:BZ6"/>
    <mergeCell ref="CA5:CC6"/>
    <mergeCell ref="C5:H6"/>
    <mergeCell ref="I5:N6"/>
  </mergeCells>
  <phoneticPr fontId="16"/>
  <conditionalFormatting sqref="I5:N6">
    <cfRule type="cellIs" dxfId="93" priority="1" operator="equal">
      <formula>0</formula>
    </cfRule>
  </conditionalFormatting>
  <dataValidations count="1">
    <dataValidation allowBlank="1" showInputMessage="1" showErrorMessage="1" error="『補助金交付決定通知書』に記載されている「交付申請番号」を記入してください" prompt="『補助金交付決定通知書』に記載されている「交付申請番号」を記入" sqref="I5:N6" xr:uid="{935A7650-46CD-44C3-941C-5308943DB4EE}"/>
  </dataValidations>
  <pageMargins left="0.39370078740157483" right="0.39370078740157483" top="0.39370078740157483" bottom="0.39370078740157483" header="0.19685039370078741" footer="0.19685039370078741"/>
  <pageSetup paperSize="9" scale="74"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00F20-1E70-450D-9EAA-7365BF69EAE3}">
  <sheetPr codeName="Sheet12">
    <pageSetUpPr fitToPage="1"/>
  </sheetPr>
  <dimension ref="A1:CK76"/>
  <sheetViews>
    <sheetView showGridLines="0" view="pageBreakPreview" zoomScaleNormal="85" zoomScaleSheetLayoutView="100" workbookViewId="0">
      <selection activeCell="C17" sqref="C17:D18"/>
    </sheetView>
  </sheetViews>
  <sheetFormatPr defaultColWidth="2.125" defaultRowHeight="15" customHeight="1"/>
  <cols>
    <col min="1" max="1" width="2.125" style="179" customWidth="1"/>
    <col min="2" max="10" width="2.125" style="179"/>
    <col min="11" max="11" width="3" style="179" bestFit="1" customWidth="1"/>
    <col min="12" max="56" width="2.125" style="179"/>
    <col min="57" max="57" width="2.125" style="179" customWidth="1"/>
    <col min="58" max="58" width="19.25" style="195" hidden="1" customWidth="1"/>
    <col min="59" max="60" width="2.125" style="195" hidden="1" customWidth="1"/>
    <col min="61" max="61" width="23" style="195" hidden="1" customWidth="1"/>
    <col min="62" max="62" width="19.25" style="195" hidden="1" customWidth="1"/>
    <col min="63" max="65" width="2.125" style="195" hidden="1" customWidth="1"/>
    <col min="66" max="66" width="23" style="195" hidden="1" customWidth="1"/>
    <col min="67" max="67" width="17.875" style="195" hidden="1" customWidth="1"/>
    <col min="68" max="86" width="2.125" style="179" customWidth="1"/>
    <col min="87" max="89" width="2" style="179" customWidth="1"/>
    <col min="90" max="95" width="2.125" style="179" customWidth="1"/>
    <col min="96" max="16384" width="2.125" style="179"/>
  </cols>
  <sheetData>
    <row r="1" spans="1:89" s="205" customFormat="1" ht="15" customHeight="1">
      <c r="A1" s="203"/>
      <c r="B1" s="640" t="s">
        <v>422</v>
      </c>
      <c r="C1" s="640"/>
      <c r="D1" s="640"/>
      <c r="E1" s="640"/>
      <c r="F1" s="640"/>
      <c r="G1" s="640"/>
      <c r="H1" s="640"/>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BF1" s="206"/>
      <c r="BG1" s="206"/>
      <c r="BH1" s="206"/>
      <c r="BI1" s="206"/>
      <c r="BJ1" s="206"/>
      <c r="BK1" s="206"/>
      <c r="BL1" s="206"/>
      <c r="BM1" s="206"/>
      <c r="BN1" s="206"/>
      <c r="BO1" s="206"/>
      <c r="CI1" s="207"/>
      <c r="CJ1" s="208"/>
      <c r="CK1" s="209"/>
    </row>
    <row r="2" spans="1:89" s="205" customFormat="1" ht="24.75" customHeight="1">
      <c r="B2" s="1098" t="s">
        <v>740</v>
      </c>
      <c r="C2" s="1098"/>
      <c r="D2" s="1098"/>
      <c r="E2" s="1098"/>
      <c r="F2" s="1098"/>
      <c r="G2" s="1098"/>
      <c r="H2" s="1098"/>
      <c r="I2" s="1098"/>
      <c r="J2" s="1098"/>
      <c r="K2" s="1098"/>
      <c r="L2" s="1098"/>
      <c r="M2" s="1098"/>
      <c r="N2" s="1098"/>
      <c r="O2" s="1098"/>
      <c r="P2" s="1098"/>
      <c r="Q2" s="1098"/>
      <c r="R2" s="1098"/>
      <c r="S2" s="1098"/>
      <c r="T2" s="1098"/>
      <c r="U2" s="1098"/>
      <c r="V2" s="1098"/>
      <c r="W2" s="1098"/>
      <c r="X2" s="1098"/>
      <c r="Y2" s="1098"/>
      <c r="Z2" s="1098"/>
      <c r="AA2" s="1098"/>
      <c r="AB2" s="1098"/>
      <c r="AC2" s="1098"/>
      <c r="AD2" s="1098"/>
      <c r="AE2" s="1098"/>
      <c r="AF2" s="1098"/>
      <c r="AG2" s="1098"/>
      <c r="AH2" s="1098"/>
      <c r="AI2" s="1098"/>
      <c r="AJ2" s="1098"/>
      <c r="AK2" s="1098"/>
      <c r="AL2" s="1098"/>
      <c r="AM2" s="1098"/>
      <c r="AN2" s="1098"/>
      <c r="AO2" s="1098"/>
      <c r="AP2" s="1098"/>
      <c r="AQ2" s="1098"/>
      <c r="AR2" s="1098"/>
      <c r="AS2" s="1098"/>
      <c r="AT2" s="1098"/>
      <c r="AU2" s="1098"/>
      <c r="AV2" s="1098"/>
      <c r="AW2" s="1098"/>
      <c r="AX2" s="1098"/>
      <c r="AY2" s="1098"/>
      <c r="AZ2" s="1098"/>
      <c r="BA2" s="1098"/>
      <c r="BB2" s="1098"/>
      <c r="BC2" s="1098"/>
      <c r="BD2" s="1098"/>
      <c r="BF2" s="206"/>
      <c r="BG2" s="206"/>
      <c r="BH2" s="206"/>
      <c r="BI2" s="206"/>
      <c r="BJ2" s="206"/>
      <c r="BK2" s="206"/>
      <c r="BL2" s="206"/>
      <c r="BM2" s="206"/>
      <c r="BN2" s="206"/>
      <c r="BO2" s="206"/>
      <c r="CI2" s="207"/>
      <c r="CJ2" s="208"/>
      <c r="CK2" s="199"/>
    </row>
    <row r="3" spans="1:89" s="205" customFormat="1" ht="14.45" customHeight="1">
      <c r="B3" s="1098"/>
      <c r="C3" s="1098"/>
      <c r="D3" s="1098"/>
      <c r="E3" s="1098"/>
      <c r="F3" s="1098"/>
      <c r="G3" s="1098"/>
      <c r="H3" s="1098"/>
      <c r="I3" s="1098"/>
      <c r="J3" s="1098"/>
      <c r="K3" s="1098"/>
      <c r="L3" s="1098"/>
      <c r="M3" s="1098"/>
      <c r="N3" s="1098"/>
      <c r="O3" s="1098"/>
      <c r="P3" s="1098"/>
      <c r="Q3" s="1098"/>
      <c r="R3" s="1098"/>
      <c r="S3" s="1098"/>
      <c r="T3" s="1098"/>
      <c r="U3" s="1098"/>
      <c r="V3" s="1098"/>
      <c r="W3" s="1098"/>
      <c r="X3" s="1098"/>
      <c r="Y3" s="1098"/>
      <c r="Z3" s="1098"/>
      <c r="AA3" s="1098"/>
      <c r="AB3" s="1098"/>
      <c r="AC3" s="1098"/>
      <c r="AD3" s="1098"/>
      <c r="AE3" s="1098"/>
      <c r="AF3" s="1098"/>
      <c r="AG3" s="1098"/>
      <c r="AH3" s="1098"/>
      <c r="AI3" s="1098"/>
      <c r="AJ3" s="1098"/>
      <c r="AK3" s="1098"/>
      <c r="AL3" s="1098"/>
      <c r="AM3" s="1098"/>
      <c r="AN3" s="1098"/>
      <c r="AO3" s="1098"/>
      <c r="AP3" s="1098"/>
      <c r="AQ3" s="1098"/>
      <c r="AR3" s="1098"/>
      <c r="AS3" s="1098"/>
      <c r="AT3" s="1098"/>
      <c r="AU3" s="1098"/>
      <c r="AV3" s="1098"/>
      <c r="AW3" s="1098"/>
      <c r="AX3" s="1098"/>
      <c r="AY3" s="1098"/>
      <c r="AZ3" s="1098"/>
      <c r="BA3" s="1098"/>
      <c r="BB3" s="1098"/>
      <c r="BC3" s="1098"/>
      <c r="BD3" s="1098"/>
      <c r="BF3" s="206"/>
      <c r="BG3" s="206"/>
      <c r="BH3" s="206"/>
      <c r="BI3" s="206"/>
      <c r="BJ3" s="206"/>
      <c r="BK3" s="206"/>
      <c r="BL3" s="206"/>
      <c r="BM3" s="206"/>
      <c r="BN3" s="206"/>
      <c r="BO3" s="206"/>
    </row>
    <row r="4" spans="1:89" s="205" customFormat="1" ht="14.45" customHeight="1">
      <c r="B4" s="1098"/>
      <c r="C4" s="1098"/>
      <c r="D4" s="1098"/>
      <c r="E4" s="1098"/>
      <c r="F4" s="1098"/>
      <c r="G4" s="1098"/>
      <c r="H4" s="1098"/>
      <c r="I4" s="1098"/>
      <c r="J4" s="1098"/>
      <c r="K4" s="1098"/>
      <c r="L4" s="1098"/>
      <c r="M4" s="1098"/>
      <c r="N4" s="1098"/>
      <c r="O4" s="1098"/>
      <c r="P4" s="1098"/>
      <c r="Q4" s="1098"/>
      <c r="R4" s="1098"/>
      <c r="S4" s="1098"/>
      <c r="T4" s="1098"/>
      <c r="U4" s="1098"/>
      <c r="V4" s="1098"/>
      <c r="W4" s="1098"/>
      <c r="X4" s="1098"/>
      <c r="Y4" s="1098"/>
      <c r="Z4" s="1098"/>
      <c r="AA4" s="1098"/>
      <c r="AB4" s="1098"/>
      <c r="AC4" s="1098"/>
      <c r="AD4" s="1098"/>
      <c r="AE4" s="1098"/>
      <c r="AF4" s="1098"/>
      <c r="AG4" s="1098"/>
      <c r="AH4" s="1098"/>
      <c r="AI4" s="1098"/>
      <c r="AJ4" s="1098"/>
      <c r="AK4" s="1098"/>
      <c r="AL4" s="1098"/>
      <c r="AM4" s="1098"/>
      <c r="AN4" s="1098"/>
      <c r="AO4" s="1098"/>
      <c r="AP4" s="1098"/>
      <c r="AQ4" s="1098"/>
      <c r="AR4" s="1098"/>
      <c r="AS4" s="1098"/>
      <c r="AT4" s="1098"/>
      <c r="AU4" s="1098"/>
      <c r="AV4" s="1098"/>
      <c r="AW4" s="1098"/>
      <c r="AX4" s="1098"/>
      <c r="AY4" s="1098"/>
      <c r="AZ4" s="1098"/>
      <c r="BA4" s="1098"/>
      <c r="BB4" s="1098"/>
      <c r="BC4" s="1098"/>
      <c r="BD4" s="1098"/>
      <c r="BF4" s="206"/>
      <c r="BG4" s="206"/>
      <c r="BH4" s="206"/>
      <c r="BI4" s="206"/>
      <c r="BJ4" s="206"/>
      <c r="BK4" s="206"/>
      <c r="BL4" s="206"/>
      <c r="BM4" s="206"/>
      <c r="BN4" s="206"/>
      <c r="BO4" s="206"/>
    </row>
    <row r="5" spans="1:89" s="205" customFormat="1" ht="14.45" customHeight="1">
      <c r="B5" s="210"/>
      <c r="C5" s="1099" t="s">
        <v>88</v>
      </c>
      <c r="D5" s="1099"/>
      <c r="E5" s="1099"/>
      <c r="F5" s="1099"/>
      <c r="G5" s="1099"/>
      <c r="H5" s="1099"/>
      <c r="I5" s="1033" t="str">
        <f>IF('様式第5.実績報告書'!$T$6 ="","",'様式第5.実績報告書'!$T$6)</f>
        <v/>
      </c>
      <c r="J5" s="1033"/>
      <c r="K5" s="1033"/>
      <c r="L5" s="1033"/>
      <c r="M5" s="1033"/>
      <c r="N5" s="1033"/>
      <c r="O5" s="210"/>
      <c r="P5" s="210"/>
      <c r="Q5" s="210"/>
      <c r="R5" s="210"/>
      <c r="S5" s="210"/>
      <c r="T5" s="210"/>
      <c r="U5" s="210"/>
      <c r="V5" s="210"/>
      <c r="W5" s="210"/>
      <c r="X5" s="210"/>
      <c r="Y5" s="210"/>
      <c r="Z5" s="210"/>
      <c r="AA5" s="210"/>
      <c r="AB5" s="210"/>
      <c r="AC5" s="210"/>
      <c r="AD5" s="210"/>
      <c r="BE5" s="175"/>
      <c r="BF5" s="206"/>
      <c r="BG5" s="206"/>
      <c r="BH5" s="206"/>
      <c r="BI5" s="206"/>
      <c r="BJ5" s="206"/>
      <c r="BK5" s="206"/>
      <c r="BL5" s="206"/>
      <c r="BM5" s="206"/>
      <c r="BN5" s="206"/>
      <c r="BO5" s="206"/>
    </row>
    <row r="6" spans="1:89" s="205" customFormat="1" ht="14.45" customHeight="1">
      <c r="C6" s="1099"/>
      <c r="D6" s="1099"/>
      <c r="E6" s="1099"/>
      <c r="F6" s="1099"/>
      <c r="G6" s="1099"/>
      <c r="H6" s="1099"/>
      <c r="I6" s="1033"/>
      <c r="J6" s="1033"/>
      <c r="K6" s="1033"/>
      <c r="L6" s="1033"/>
      <c r="M6" s="1033"/>
      <c r="N6" s="1033"/>
      <c r="AP6" s="212"/>
      <c r="AQ6" s="212"/>
      <c r="AR6" s="212"/>
      <c r="AS6" s="212"/>
      <c r="AT6" s="212"/>
      <c r="AU6" s="212"/>
      <c r="AV6" s="212"/>
      <c r="AW6" s="212"/>
      <c r="AX6" s="212"/>
      <c r="AY6" s="212"/>
      <c r="AZ6" s="212"/>
      <c r="BA6" s="213"/>
      <c r="BB6" s="213"/>
      <c r="BC6" s="213"/>
      <c r="BD6" s="214"/>
      <c r="BE6" s="175"/>
      <c r="BF6" s="206"/>
      <c r="BG6" s="206"/>
      <c r="BH6" s="206"/>
      <c r="BI6" s="206"/>
      <c r="BJ6" s="206"/>
      <c r="BK6" s="206"/>
      <c r="BL6" s="206"/>
      <c r="BM6" s="206"/>
      <c r="BN6" s="206"/>
      <c r="BO6" s="206"/>
      <c r="CI6" s="207"/>
      <c r="CJ6" s="208"/>
      <c r="CK6" s="209"/>
    </row>
    <row r="7" spans="1:89" s="205" customFormat="1" ht="15" customHeight="1">
      <c r="C7" s="211"/>
      <c r="D7" s="211"/>
      <c r="E7" s="211"/>
      <c r="F7" s="211"/>
      <c r="G7" s="211"/>
      <c r="H7" s="211"/>
      <c r="I7" s="211"/>
      <c r="J7" s="211"/>
      <c r="K7" s="211"/>
      <c r="L7" s="211"/>
      <c r="M7" s="212"/>
      <c r="N7" s="212"/>
      <c r="O7" s="212"/>
      <c r="P7" s="212"/>
      <c r="Q7" s="212"/>
      <c r="R7" s="212"/>
      <c r="S7" s="212"/>
      <c r="T7" s="212"/>
      <c r="U7" s="212"/>
      <c r="V7" s="212"/>
      <c r="W7" s="212"/>
      <c r="X7" s="212"/>
      <c r="Y7" s="212"/>
      <c r="Z7" s="212"/>
      <c r="AA7" s="212"/>
      <c r="AB7" s="212"/>
      <c r="AC7" s="212"/>
      <c r="AD7" s="212"/>
      <c r="AE7" s="213"/>
      <c r="AF7" s="213"/>
      <c r="AG7" s="213"/>
      <c r="AH7" s="214"/>
      <c r="AI7" s="214"/>
      <c r="AJ7" s="214"/>
      <c r="AK7" s="214"/>
      <c r="AL7" s="214"/>
      <c r="AM7" s="214"/>
      <c r="AN7" s="214"/>
      <c r="AO7" s="214"/>
      <c r="AP7" s="214"/>
      <c r="AQ7" s="212"/>
      <c r="BF7" s="206"/>
      <c r="BG7" s="206"/>
      <c r="BH7" s="206"/>
      <c r="BI7" s="206"/>
      <c r="BJ7" s="206"/>
      <c r="BK7" s="206"/>
      <c r="BL7" s="206"/>
      <c r="BM7" s="206"/>
      <c r="BN7" s="206"/>
      <c r="BO7" s="206"/>
    </row>
    <row r="8" spans="1:89" s="205" customFormat="1" ht="19.7" customHeight="1">
      <c r="C8" s="1100" t="s">
        <v>89</v>
      </c>
      <c r="D8" s="1100"/>
      <c r="E8" s="1100"/>
      <c r="F8" s="1100"/>
      <c r="G8" s="1100"/>
      <c r="H8" s="1100"/>
      <c r="I8" s="1100"/>
      <c r="J8" s="1100"/>
      <c r="K8" s="1100"/>
      <c r="L8" s="1100"/>
      <c r="M8" s="1100"/>
      <c r="N8" s="1100"/>
      <c r="O8" s="1100"/>
      <c r="P8" s="1100"/>
      <c r="Q8" s="1100"/>
      <c r="R8" s="1100"/>
      <c r="S8" s="1100"/>
      <c r="T8" s="1100"/>
      <c r="U8" s="1100"/>
      <c r="V8" s="1100"/>
      <c r="W8" s="1100"/>
      <c r="X8" s="1100"/>
      <c r="Y8" s="1100"/>
      <c r="Z8" s="1100"/>
      <c r="AA8" s="1100"/>
      <c r="AB8" s="1100"/>
      <c r="AC8" s="1100"/>
      <c r="AD8" s="1100"/>
      <c r="AE8" s="1100"/>
      <c r="AF8" s="1100"/>
      <c r="AG8" s="1100"/>
      <c r="AH8" s="1100"/>
      <c r="AI8" s="1100"/>
      <c r="AJ8" s="1100"/>
      <c r="AK8" s="1100"/>
      <c r="AL8" s="1100"/>
      <c r="AM8" s="1100"/>
      <c r="AN8" s="1100"/>
      <c r="AO8" s="1100"/>
      <c r="AP8" s="1100"/>
      <c r="AQ8" s="1100"/>
      <c r="AR8" s="1100"/>
      <c r="AS8" s="1100"/>
      <c r="AT8" s="1100"/>
      <c r="AU8" s="1100"/>
      <c r="AV8" s="1100"/>
      <c r="AW8" s="1100"/>
      <c r="AX8" s="1100"/>
      <c r="AY8" s="1100"/>
      <c r="AZ8" s="1100"/>
      <c r="BA8" s="1100"/>
      <c r="BB8" s="1100"/>
      <c r="BC8" s="1100"/>
      <c r="BF8" s="206"/>
      <c r="BG8" s="206"/>
      <c r="BH8" s="206"/>
      <c r="BI8" s="206"/>
      <c r="BJ8" s="206"/>
      <c r="BK8" s="206"/>
      <c r="BL8" s="206"/>
      <c r="BM8" s="206"/>
      <c r="BN8" s="206"/>
      <c r="BO8" s="206"/>
    </row>
    <row r="9" spans="1:89" s="205" customFormat="1" ht="19.7" customHeight="1">
      <c r="C9" s="1100"/>
      <c r="D9" s="1100"/>
      <c r="E9" s="1100"/>
      <c r="F9" s="1100"/>
      <c r="G9" s="1100"/>
      <c r="H9" s="1100"/>
      <c r="I9" s="1100"/>
      <c r="J9" s="1100"/>
      <c r="K9" s="1100"/>
      <c r="L9" s="1100"/>
      <c r="M9" s="1100"/>
      <c r="N9" s="1100"/>
      <c r="O9" s="1100"/>
      <c r="P9" s="1100"/>
      <c r="Q9" s="1100"/>
      <c r="R9" s="1100"/>
      <c r="S9" s="1100"/>
      <c r="T9" s="1100"/>
      <c r="U9" s="1100"/>
      <c r="V9" s="1100"/>
      <c r="W9" s="1100"/>
      <c r="X9" s="1100"/>
      <c r="Y9" s="1100"/>
      <c r="Z9" s="1100"/>
      <c r="AA9" s="1100"/>
      <c r="AB9" s="1100"/>
      <c r="AC9" s="1100"/>
      <c r="AD9" s="1100"/>
      <c r="AE9" s="1100"/>
      <c r="AF9" s="1100"/>
      <c r="AG9" s="1100"/>
      <c r="AH9" s="1100"/>
      <c r="AI9" s="1100"/>
      <c r="AJ9" s="1100"/>
      <c r="AK9" s="1100"/>
      <c r="AL9" s="1100"/>
      <c r="AM9" s="1100"/>
      <c r="AN9" s="1100"/>
      <c r="AO9" s="1100"/>
      <c r="AP9" s="1100"/>
      <c r="AQ9" s="1100"/>
      <c r="AR9" s="1100"/>
      <c r="AS9" s="1100"/>
      <c r="AT9" s="1100"/>
      <c r="AU9" s="1100"/>
      <c r="AV9" s="1100"/>
      <c r="AW9" s="1100"/>
      <c r="AX9" s="1100"/>
      <c r="AY9" s="1100"/>
      <c r="AZ9" s="1100"/>
      <c r="BA9" s="1100"/>
      <c r="BB9" s="1100"/>
      <c r="BC9" s="1100"/>
      <c r="BF9" s="206"/>
      <c r="BG9" s="206"/>
      <c r="BH9" s="206"/>
      <c r="BI9" s="206"/>
      <c r="BJ9" s="206"/>
      <c r="BK9" s="206"/>
      <c r="BL9" s="206"/>
      <c r="BM9" s="206"/>
      <c r="BN9" s="206"/>
      <c r="BO9" s="206"/>
    </row>
    <row r="10" spans="1:89" s="205" customFormat="1" ht="19.7" customHeight="1">
      <c r="C10" s="1100"/>
      <c r="D10" s="1100"/>
      <c r="E10" s="1100"/>
      <c r="F10" s="1100"/>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c r="AP10" s="1100"/>
      <c r="AQ10" s="1100"/>
      <c r="AR10" s="1100"/>
      <c r="AS10" s="1100"/>
      <c r="AT10" s="1100"/>
      <c r="AU10" s="1100"/>
      <c r="AV10" s="1100"/>
      <c r="AW10" s="1100"/>
      <c r="AX10" s="1100"/>
      <c r="AY10" s="1100"/>
      <c r="AZ10" s="1100"/>
      <c r="BA10" s="1100"/>
      <c r="BB10" s="1100"/>
      <c r="BC10" s="1100"/>
      <c r="BF10" s="206"/>
      <c r="BG10" s="206"/>
      <c r="BH10" s="206"/>
      <c r="BI10" s="206"/>
      <c r="BJ10" s="206"/>
      <c r="BK10" s="206"/>
      <c r="BL10" s="206"/>
      <c r="BM10" s="206"/>
      <c r="BN10" s="206"/>
      <c r="BO10" s="206"/>
    </row>
    <row r="11" spans="1:89" s="205" customFormat="1" ht="21" customHeight="1">
      <c r="C11" s="1100"/>
      <c r="D11" s="1100"/>
      <c r="E11" s="1100"/>
      <c r="F11" s="1100"/>
      <c r="G11" s="1100"/>
      <c r="H11" s="1100"/>
      <c r="I11" s="1100"/>
      <c r="J11" s="1100"/>
      <c r="K11" s="1100"/>
      <c r="L11" s="1100"/>
      <c r="M11" s="1100"/>
      <c r="N11" s="1100"/>
      <c r="O11" s="1100"/>
      <c r="P11" s="1100"/>
      <c r="Q11" s="1100"/>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c r="AP11" s="1100"/>
      <c r="AQ11" s="1100"/>
      <c r="AR11" s="1100"/>
      <c r="AS11" s="1100"/>
      <c r="AT11" s="1100"/>
      <c r="AU11" s="1100"/>
      <c r="AV11" s="1100"/>
      <c r="AW11" s="1100"/>
      <c r="AX11" s="1100"/>
      <c r="AY11" s="1100"/>
      <c r="AZ11" s="1100"/>
      <c r="BA11" s="1100"/>
      <c r="BB11" s="1100"/>
      <c r="BC11" s="1100"/>
      <c r="BF11" s="206"/>
      <c r="BG11" s="206"/>
      <c r="BH11" s="206"/>
      <c r="BI11" s="206"/>
      <c r="BJ11" s="206"/>
      <c r="BK11" s="206"/>
      <c r="BL11" s="206"/>
      <c r="BM11" s="206"/>
      <c r="BN11" s="206"/>
      <c r="BO11" s="206"/>
    </row>
    <row r="12" spans="1:89" s="205" customFormat="1" ht="21.75" customHeight="1">
      <c r="C12" s="1051" t="s">
        <v>90</v>
      </c>
      <c r="D12" s="1051"/>
      <c r="E12" s="1051"/>
      <c r="F12" s="1051"/>
      <c r="G12" s="1051"/>
      <c r="H12" s="1051"/>
      <c r="I12" s="1051"/>
      <c r="J12" s="1051"/>
      <c r="K12" s="1051"/>
      <c r="L12" s="1051"/>
      <c r="M12" s="1051"/>
      <c r="N12" s="1051"/>
      <c r="O12" s="1051"/>
      <c r="P12" s="1051"/>
      <c r="Q12" s="1051"/>
      <c r="R12" s="1051"/>
      <c r="S12" s="1051"/>
      <c r="T12" s="1051"/>
      <c r="U12" s="1051"/>
      <c r="V12" s="1051"/>
      <c r="W12" s="1051"/>
      <c r="X12" s="1051"/>
      <c r="Y12" s="1051"/>
      <c r="Z12" s="1051"/>
      <c r="AA12" s="1051"/>
      <c r="AB12" s="1051"/>
      <c r="AC12" s="1051"/>
      <c r="AD12" s="1051"/>
      <c r="AE12" s="1051"/>
      <c r="AF12" s="1051"/>
      <c r="AG12" s="1051"/>
      <c r="AH12" s="1051"/>
      <c r="AI12" s="1051"/>
      <c r="AJ12" s="1051"/>
      <c r="AK12" s="1051"/>
      <c r="AL12" s="1051"/>
      <c r="AM12" s="1051"/>
      <c r="AN12" s="1051"/>
      <c r="AO12" s="1051"/>
      <c r="AP12" s="1051"/>
      <c r="AQ12" s="1051"/>
      <c r="AR12" s="1051"/>
      <c r="AS12" s="1051"/>
      <c r="AT12" s="1051"/>
      <c r="AU12" s="1051"/>
      <c r="AV12" s="1051"/>
      <c r="AW12" s="1051"/>
      <c r="AX12" s="1051"/>
      <c r="AY12" s="1051"/>
      <c r="AZ12" s="1051"/>
      <c r="BA12" s="1051"/>
      <c r="BB12" s="1051"/>
      <c r="BC12" s="1051"/>
      <c r="BF12" s="206"/>
      <c r="BG12" s="206"/>
      <c r="BH12" s="206"/>
      <c r="BI12" s="206"/>
      <c r="BJ12" s="206"/>
      <c r="BK12" s="206"/>
      <c r="BL12" s="206"/>
      <c r="BM12" s="206"/>
      <c r="BN12" s="206"/>
      <c r="BO12" s="206"/>
    </row>
    <row r="13" spans="1:89" s="205" customFormat="1" ht="15" customHeight="1">
      <c r="C13" s="1051"/>
      <c r="D13" s="1051"/>
      <c r="E13" s="1051"/>
      <c r="F13" s="1051"/>
      <c r="G13" s="1051"/>
      <c r="H13" s="1051"/>
      <c r="I13" s="1051"/>
      <c r="J13" s="1051"/>
      <c r="K13" s="1051"/>
      <c r="L13" s="1051"/>
      <c r="M13" s="1051"/>
      <c r="N13" s="1051"/>
      <c r="O13" s="1051"/>
      <c r="P13" s="1051"/>
      <c r="Q13" s="1051"/>
      <c r="R13" s="1051"/>
      <c r="S13" s="1051"/>
      <c r="T13" s="1051"/>
      <c r="U13" s="1051"/>
      <c r="V13" s="1051"/>
      <c r="W13" s="1051"/>
      <c r="X13" s="1051"/>
      <c r="Y13" s="1051"/>
      <c r="Z13" s="1051"/>
      <c r="AA13" s="1051"/>
      <c r="AB13" s="1051"/>
      <c r="AC13" s="1051"/>
      <c r="AD13" s="1051"/>
      <c r="AE13" s="1051"/>
      <c r="AF13" s="1051"/>
      <c r="AG13" s="1051"/>
      <c r="AH13" s="1051"/>
      <c r="AI13" s="1051"/>
      <c r="AJ13" s="1051"/>
      <c r="AK13" s="1051"/>
      <c r="AL13" s="1051"/>
      <c r="AM13" s="1051"/>
      <c r="AN13" s="1051"/>
      <c r="AO13" s="1051"/>
      <c r="AP13" s="1051"/>
      <c r="AQ13" s="1051"/>
      <c r="AR13" s="1051"/>
      <c r="AS13" s="1051"/>
      <c r="AT13" s="1051"/>
      <c r="AU13" s="1051"/>
      <c r="AV13" s="1051"/>
      <c r="AW13" s="1051"/>
      <c r="AX13" s="1051"/>
      <c r="AY13" s="1051"/>
      <c r="AZ13" s="1051"/>
      <c r="BA13" s="1051"/>
      <c r="BB13" s="1051"/>
      <c r="BC13" s="1051"/>
      <c r="BF13" s="206"/>
      <c r="BG13" s="206"/>
      <c r="BH13" s="206"/>
      <c r="BI13" s="206"/>
      <c r="BJ13" s="206"/>
      <c r="BK13" s="206"/>
      <c r="BL13" s="206"/>
      <c r="BM13" s="206"/>
      <c r="BN13" s="206"/>
      <c r="BO13" s="206"/>
    </row>
    <row r="14" spans="1:89" ht="15.95" customHeight="1">
      <c r="C14" s="1040" t="s">
        <v>75</v>
      </c>
      <c r="D14" s="1040"/>
      <c r="E14" s="978" t="s">
        <v>91</v>
      </c>
      <c r="F14" s="978"/>
      <c r="G14" s="978"/>
      <c r="H14" s="978"/>
      <c r="I14" s="978"/>
      <c r="J14" s="978"/>
      <c r="K14" s="978"/>
      <c r="L14" s="978"/>
      <c r="M14" s="977" t="s">
        <v>92</v>
      </c>
      <c r="N14" s="977"/>
      <c r="O14" s="977"/>
      <c r="P14" s="977"/>
      <c r="Q14" s="977"/>
      <c r="R14" s="977"/>
      <c r="S14" s="977"/>
      <c r="T14" s="977"/>
      <c r="U14" s="978" t="s">
        <v>93</v>
      </c>
      <c r="V14" s="977"/>
      <c r="W14" s="977"/>
      <c r="X14" s="977"/>
      <c r="Y14" s="977"/>
      <c r="Z14" s="977"/>
      <c r="AA14" s="978" t="s">
        <v>94</v>
      </c>
      <c r="AB14" s="978"/>
      <c r="AC14" s="978"/>
      <c r="AD14" s="978"/>
      <c r="AE14" s="978"/>
      <c r="AF14" s="978"/>
      <c r="AG14" s="978"/>
      <c r="AH14" s="978"/>
      <c r="AI14" s="978"/>
      <c r="AJ14" s="978"/>
      <c r="AK14" s="978"/>
      <c r="AL14" s="978"/>
      <c r="AM14" s="978"/>
      <c r="AN14" s="978"/>
      <c r="AO14" s="978"/>
      <c r="AP14" s="977" t="s">
        <v>95</v>
      </c>
      <c r="AQ14" s="977"/>
      <c r="AR14" s="977"/>
      <c r="AS14" s="977"/>
      <c r="AT14" s="977"/>
      <c r="AU14" s="977"/>
      <c r="AV14" s="977"/>
      <c r="AW14" s="977"/>
      <c r="AX14" s="977"/>
      <c r="AY14" s="977"/>
      <c r="AZ14" s="977"/>
      <c r="BA14" s="977"/>
      <c r="BB14" s="977"/>
      <c r="BC14" s="977"/>
      <c r="BJ14" s="206"/>
      <c r="BK14" s="206"/>
    </row>
    <row r="15" spans="1:89" ht="15.95" customHeight="1">
      <c r="C15" s="1040"/>
      <c r="D15" s="1040"/>
      <c r="E15" s="978"/>
      <c r="F15" s="978"/>
      <c r="G15" s="978"/>
      <c r="H15" s="978"/>
      <c r="I15" s="978"/>
      <c r="J15" s="978"/>
      <c r="K15" s="978"/>
      <c r="L15" s="978"/>
      <c r="M15" s="977"/>
      <c r="N15" s="977"/>
      <c r="O15" s="977"/>
      <c r="P15" s="977"/>
      <c r="Q15" s="977"/>
      <c r="R15" s="977"/>
      <c r="S15" s="977"/>
      <c r="T15" s="977"/>
      <c r="U15" s="977"/>
      <c r="V15" s="977"/>
      <c r="W15" s="977"/>
      <c r="X15" s="977"/>
      <c r="Y15" s="977"/>
      <c r="Z15" s="977"/>
      <c r="AA15" s="1092" t="s">
        <v>96</v>
      </c>
      <c r="AB15" s="1093"/>
      <c r="AC15" s="1093"/>
      <c r="AD15" s="1093"/>
      <c r="AE15" s="1093"/>
      <c r="AF15" s="1093"/>
      <c r="AG15" s="1093"/>
      <c r="AH15" s="1094"/>
      <c r="AI15" s="1092" t="s">
        <v>97</v>
      </c>
      <c r="AJ15" s="1093"/>
      <c r="AK15" s="1093"/>
      <c r="AL15" s="1093"/>
      <c r="AM15" s="1093"/>
      <c r="AN15" s="1093"/>
      <c r="AO15" s="1094"/>
      <c r="AP15" s="977"/>
      <c r="AQ15" s="977"/>
      <c r="AR15" s="977"/>
      <c r="AS15" s="977"/>
      <c r="AT15" s="977"/>
      <c r="AU15" s="977"/>
      <c r="AV15" s="977"/>
      <c r="AW15" s="977"/>
      <c r="AX15" s="977"/>
      <c r="AY15" s="977"/>
      <c r="AZ15" s="977"/>
      <c r="BA15" s="977"/>
      <c r="BB15" s="977"/>
      <c r="BC15" s="977"/>
      <c r="BJ15" s="206"/>
      <c r="BK15" s="206"/>
    </row>
    <row r="16" spans="1:89" ht="15.95" customHeight="1">
      <c r="C16" s="1040"/>
      <c r="D16" s="1040"/>
      <c r="E16" s="978"/>
      <c r="F16" s="978"/>
      <c r="G16" s="978"/>
      <c r="H16" s="978"/>
      <c r="I16" s="978"/>
      <c r="J16" s="978"/>
      <c r="K16" s="978"/>
      <c r="L16" s="978"/>
      <c r="M16" s="977"/>
      <c r="N16" s="977"/>
      <c r="O16" s="977"/>
      <c r="P16" s="977"/>
      <c r="Q16" s="977"/>
      <c r="R16" s="977"/>
      <c r="S16" s="977"/>
      <c r="T16" s="977"/>
      <c r="U16" s="977"/>
      <c r="V16" s="977"/>
      <c r="W16" s="977"/>
      <c r="X16" s="977"/>
      <c r="Y16" s="977"/>
      <c r="Z16" s="977"/>
      <c r="AA16" s="1095"/>
      <c r="AB16" s="1096"/>
      <c r="AC16" s="1096"/>
      <c r="AD16" s="1096"/>
      <c r="AE16" s="1096"/>
      <c r="AF16" s="1096"/>
      <c r="AG16" s="1096"/>
      <c r="AH16" s="1097"/>
      <c r="AI16" s="1095"/>
      <c r="AJ16" s="1096"/>
      <c r="AK16" s="1096"/>
      <c r="AL16" s="1096"/>
      <c r="AM16" s="1096"/>
      <c r="AN16" s="1096"/>
      <c r="AO16" s="1097"/>
      <c r="AP16" s="977"/>
      <c r="AQ16" s="977"/>
      <c r="AR16" s="977"/>
      <c r="AS16" s="977"/>
      <c r="AT16" s="977"/>
      <c r="AU16" s="977"/>
      <c r="AV16" s="977"/>
      <c r="AW16" s="977"/>
      <c r="AX16" s="977"/>
      <c r="AY16" s="977"/>
      <c r="AZ16" s="977"/>
      <c r="BA16" s="977"/>
      <c r="BB16" s="977"/>
      <c r="BC16" s="977"/>
      <c r="BK16" s="215"/>
      <c r="BL16" s="215"/>
      <c r="BM16" s="215"/>
      <c r="BN16" s="215"/>
      <c r="BO16" s="215"/>
      <c r="BP16" s="216"/>
      <c r="BQ16" s="216"/>
      <c r="BR16" s="216"/>
      <c r="BS16" s="216"/>
      <c r="BT16" s="216"/>
      <c r="BU16" s="216"/>
      <c r="BV16" s="216"/>
      <c r="BW16" s="216"/>
      <c r="BX16" s="216"/>
      <c r="BY16" s="216"/>
      <c r="BZ16" s="216"/>
      <c r="CA16" s="216"/>
      <c r="CB16" s="216"/>
      <c r="CC16" s="216"/>
      <c r="CD16" s="216"/>
      <c r="CE16" s="216"/>
    </row>
    <row r="17" spans="3:83" ht="15" customHeight="1">
      <c r="C17" s="1102"/>
      <c r="D17" s="1102"/>
      <c r="E17" s="1103" t="str">
        <f>IF($C17="","",
IF(ISERROR(VLOOKUP($C17,'様式第5-3.経費区分別内訳書'!$D$21:$EE$70,3,FALSE)),"※正しい経費番号を選択してください",
VLOOKUP($C17,'様式第5-3.経費区分別内訳書'!$D$21:$EE$70,3,FALSE)))</f>
        <v/>
      </c>
      <c r="F17" s="1103"/>
      <c r="G17" s="1103"/>
      <c r="H17" s="1103"/>
      <c r="I17" s="1103"/>
      <c r="J17" s="1103"/>
      <c r="K17" s="1103"/>
      <c r="L17" s="1103"/>
      <c r="M17" s="1104" t="str">
        <f>IF($C17="","",
IF(ISERROR(VLOOKUP($C17,'様式第5-3.経費区分別内訳書'!$D$21:$EE$70,35,FALSE)),"",
VLOOKUP($C17,'様式第5-3.経費区分別内訳書'!$D$21:$EE$70,35,FALSE)))</f>
        <v/>
      </c>
      <c r="N17" s="1104"/>
      <c r="O17" s="1104"/>
      <c r="P17" s="1104"/>
      <c r="Q17" s="1104"/>
      <c r="R17" s="1104"/>
      <c r="S17" s="1104"/>
      <c r="T17" s="1104"/>
      <c r="U17" s="1105" t="str">
        <f>IF($C17="","",
IF(ISERROR(VLOOKUP($C17,'様式第5-3.経費区分別内訳書'!$D$21:$EE$70,35,FALSE)),"",
VLOOKUP($C17,'様式第5-3.経費区分別内訳書'!$D$21:$EE$70,124,FALSE)))</f>
        <v/>
      </c>
      <c r="V17" s="1105"/>
      <c r="W17" s="1105"/>
      <c r="X17" s="1105"/>
      <c r="Y17" s="1105"/>
      <c r="Z17" s="1105"/>
      <c r="AA17" s="1102"/>
      <c r="AB17" s="1102"/>
      <c r="AC17" s="1102"/>
      <c r="AD17" s="1102"/>
      <c r="AE17" s="1102"/>
      <c r="AF17" s="1102"/>
      <c r="AG17" s="1102"/>
      <c r="AH17" s="1102"/>
      <c r="AI17" s="1106"/>
      <c r="AJ17" s="1107"/>
      <c r="AK17" s="1107"/>
      <c r="AL17" s="1107"/>
      <c r="AM17" s="1107"/>
      <c r="AN17" s="1107"/>
      <c r="AO17" s="1108"/>
      <c r="AP17" s="1101"/>
      <c r="AQ17" s="1101"/>
      <c r="AR17" s="1101"/>
      <c r="AS17" s="1101"/>
      <c r="AT17" s="1101"/>
      <c r="AU17" s="1101"/>
      <c r="AV17" s="1101"/>
      <c r="AW17" s="1101"/>
      <c r="AX17" s="1101"/>
      <c r="AY17" s="1101"/>
      <c r="AZ17" s="1101"/>
      <c r="BA17" s="1101"/>
      <c r="BB17" s="1101"/>
      <c r="BC17" s="1101"/>
      <c r="BF17" s="1091" t="str">
        <f>IFERROR(VLOOKUP(E17,$BI$18:$BJ$27,2,FALSE),"-")</f>
        <v>-</v>
      </c>
      <c r="BI17" s="217" t="s">
        <v>361</v>
      </c>
      <c r="BJ17" s="217" t="s">
        <v>362</v>
      </c>
      <c r="BK17" s="218"/>
      <c r="BL17" s="218"/>
      <c r="BM17" s="218"/>
      <c r="BN17" s="219" t="s">
        <v>364</v>
      </c>
      <c r="BO17" s="219" t="s">
        <v>363</v>
      </c>
      <c r="BP17" s="216"/>
      <c r="BQ17" s="216"/>
      <c r="BR17" s="216"/>
      <c r="BS17" s="220"/>
      <c r="BT17" s="220"/>
      <c r="BU17" s="220"/>
      <c r="BV17" s="220"/>
      <c r="BW17" s="220"/>
      <c r="BX17" s="220"/>
      <c r="BY17" s="220"/>
      <c r="BZ17" s="220"/>
      <c r="CA17" s="220"/>
      <c r="CB17" s="220"/>
      <c r="CC17" s="220"/>
      <c r="CD17" s="220"/>
      <c r="CE17" s="220"/>
    </row>
    <row r="18" spans="3:83" ht="15" customHeight="1">
      <c r="C18" s="1102"/>
      <c r="D18" s="1102"/>
      <c r="E18" s="1103"/>
      <c r="F18" s="1103"/>
      <c r="G18" s="1103"/>
      <c r="H18" s="1103"/>
      <c r="I18" s="1103"/>
      <c r="J18" s="1103"/>
      <c r="K18" s="1103"/>
      <c r="L18" s="1103"/>
      <c r="M18" s="1104"/>
      <c r="N18" s="1104"/>
      <c r="O18" s="1104"/>
      <c r="P18" s="1104"/>
      <c r="Q18" s="1104"/>
      <c r="R18" s="1104"/>
      <c r="S18" s="1104"/>
      <c r="T18" s="1104"/>
      <c r="U18" s="1105"/>
      <c r="V18" s="1105"/>
      <c r="W18" s="1105"/>
      <c r="X18" s="1105"/>
      <c r="Y18" s="1105"/>
      <c r="Z18" s="1105"/>
      <c r="AA18" s="1102"/>
      <c r="AB18" s="1102"/>
      <c r="AC18" s="1102"/>
      <c r="AD18" s="1102"/>
      <c r="AE18" s="1102"/>
      <c r="AF18" s="1102"/>
      <c r="AG18" s="1102"/>
      <c r="AH18" s="1102"/>
      <c r="AI18" s="1109"/>
      <c r="AJ18" s="1110"/>
      <c r="AK18" s="1110"/>
      <c r="AL18" s="1110"/>
      <c r="AM18" s="1110"/>
      <c r="AN18" s="1110"/>
      <c r="AO18" s="1111"/>
      <c r="AP18" s="1101"/>
      <c r="AQ18" s="1101"/>
      <c r="AR18" s="1101"/>
      <c r="AS18" s="1101"/>
      <c r="AT18" s="1101"/>
      <c r="AU18" s="1101"/>
      <c r="AV18" s="1101"/>
      <c r="AW18" s="1101"/>
      <c r="AX18" s="1101"/>
      <c r="AY18" s="1101"/>
      <c r="AZ18" s="1101"/>
      <c r="BA18" s="1101"/>
      <c r="BB18" s="1101"/>
      <c r="BC18" s="1101"/>
      <c r="BF18" s="1091"/>
      <c r="BI18" s="195" t="s">
        <v>365</v>
      </c>
      <c r="BJ18" s="195" t="s">
        <v>364</v>
      </c>
      <c r="BK18" s="218"/>
      <c r="BL18" s="218"/>
      <c r="BM18" s="218"/>
      <c r="BN18" s="195" t="s">
        <v>365</v>
      </c>
      <c r="BO18" s="221" t="s">
        <v>652</v>
      </c>
      <c r="BP18" s="216"/>
      <c r="BQ18" s="216"/>
      <c r="BR18" s="216"/>
      <c r="BS18" s="220"/>
      <c r="BT18" s="220"/>
      <c r="BU18" s="220"/>
      <c r="BV18" s="220"/>
      <c r="BW18" s="220"/>
      <c r="BX18" s="220"/>
      <c r="BY18" s="220"/>
      <c r="BZ18" s="220"/>
      <c r="CA18" s="220"/>
      <c r="CB18" s="220"/>
      <c r="CC18" s="220"/>
      <c r="CD18" s="220"/>
      <c r="CE18" s="220"/>
    </row>
    <row r="19" spans="3:83" ht="15" customHeight="1">
      <c r="C19" s="1102"/>
      <c r="D19" s="1102"/>
      <c r="E19" s="1103" t="str">
        <f>IF($C19="","",
IF(ISERROR(VLOOKUP($C19,'様式第5-3.経費区分別内訳書'!$D$21:$EE$70,3,FALSE)),"※正しい経費番号を選択してください",
VLOOKUP($C19,'様式第5-3.経費区分別内訳書'!$D$21:$EE$70,3,FALSE)))</f>
        <v/>
      </c>
      <c r="F19" s="1103"/>
      <c r="G19" s="1103"/>
      <c r="H19" s="1103"/>
      <c r="I19" s="1103"/>
      <c r="J19" s="1103"/>
      <c r="K19" s="1103"/>
      <c r="L19" s="1103"/>
      <c r="M19" s="1104" t="str">
        <f>IF($C19="","",
IF(ISERROR(VLOOKUP($C19,'様式第5-3.経費区分別内訳書'!$D$21:$EE$70,35,FALSE)),"",
VLOOKUP($C19,'様式第5-3.経費区分別内訳書'!$D$21:$EE$70,35,FALSE)))</f>
        <v/>
      </c>
      <c r="N19" s="1104"/>
      <c r="O19" s="1104"/>
      <c r="P19" s="1104"/>
      <c r="Q19" s="1104"/>
      <c r="R19" s="1104"/>
      <c r="S19" s="1104"/>
      <c r="T19" s="1104"/>
      <c r="U19" s="1105" t="str">
        <f>IF($C19="","",
IF(ISERROR(VLOOKUP($C19,'様式第5-3.経費区分別内訳書'!$D$21:$EE$70,35,FALSE)),"",
VLOOKUP($C19,'様式第5-3.経費区分別内訳書'!$D$21:$EE$70,124,FALSE)))</f>
        <v/>
      </c>
      <c r="V19" s="1105"/>
      <c r="W19" s="1105"/>
      <c r="X19" s="1105"/>
      <c r="Y19" s="1105"/>
      <c r="Z19" s="1105"/>
      <c r="AA19" s="1102"/>
      <c r="AB19" s="1102"/>
      <c r="AC19" s="1102"/>
      <c r="AD19" s="1102"/>
      <c r="AE19" s="1102"/>
      <c r="AF19" s="1102"/>
      <c r="AG19" s="1102"/>
      <c r="AH19" s="1102"/>
      <c r="AI19" s="1106"/>
      <c r="AJ19" s="1107"/>
      <c r="AK19" s="1107"/>
      <c r="AL19" s="1107"/>
      <c r="AM19" s="1107"/>
      <c r="AN19" s="1107"/>
      <c r="AO19" s="1108"/>
      <c r="AP19" s="1101"/>
      <c r="AQ19" s="1101"/>
      <c r="AR19" s="1101"/>
      <c r="AS19" s="1101"/>
      <c r="AT19" s="1101"/>
      <c r="AU19" s="1101"/>
      <c r="AV19" s="1101"/>
      <c r="AW19" s="1101"/>
      <c r="AX19" s="1101"/>
      <c r="AY19" s="1101"/>
      <c r="AZ19" s="1101"/>
      <c r="BA19" s="1101"/>
      <c r="BB19" s="1101"/>
      <c r="BC19" s="1101"/>
      <c r="BF19" s="1091" t="str">
        <f t="shared" ref="BF19" si="0">IFERROR(VLOOKUP(E19,$BI$18:$BJ$27,2,FALSE),"-")</f>
        <v>-</v>
      </c>
      <c r="BI19" s="195" t="s">
        <v>366</v>
      </c>
      <c r="BJ19" s="195" t="s">
        <v>364</v>
      </c>
      <c r="BK19" s="218"/>
      <c r="BL19" s="218"/>
      <c r="BM19" s="218"/>
      <c r="BN19" s="195" t="s">
        <v>366</v>
      </c>
      <c r="BO19" s="221" t="s">
        <v>654</v>
      </c>
      <c r="BP19" s="222"/>
      <c r="BQ19" s="222"/>
      <c r="BR19" s="222"/>
      <c r="BS19" s="222"/>
      <c r="BT19" s="222"/>
      <c r="BU19" s="222"/>
      <c r="BV19" s="222"/>
      <c r="BW19" s="222"/>
      <c r="BX19" s="222"/>
      <c r="BY19" s="222"/>
      <c r="BZ19" s="223"/>
      <c r="CA19" s="223"/>
      <c r="CB19" s="223"/>
      <c r="CC19" s="223"/>
      <c r="CD19" s="223"/>
      <c r="CE19" s="223"/>
    </row>
    <row r="20" spans="3:83" ht="15" customHeight="1">
      <c r="C20" s="1102"/>
      <c r="D20" s="1102"/>
      <c r="E20" s="1103"/>
      <c r="F20" s="1103"/>
      <c r="G20" s="1103"/>
      <c r="H20" s="1103"/>
      <c r="I20" s="1103"/>
      <c r="J20" s="1103"/>
      <c r="K20" s="1103"/>
      <c r="L20" s="1103"/>
      <c r="M20" s="1104"/>
      <c r="N20" s="1104"/>
      <c r="O20" s="1104"/>
      <c r="P20" s="1104"/>
      <c r="Q20" s="1104"/>
      <c r="R20" s="1104"/>
      <c r="S20" s="1104"/>
      <c r="T20" s="1104"/>
      <c r="U20" s="1105"/>
      <c r="V20" s="1105"/>
      <c r="W20" s="1105"/>
      <c r="X20" s="1105"/>
      <c r="Y20" s="1105"/>
      <c r="Z20" s="1105"/>
      <c r="AA20" s="1102"/>
      <c r="AB20" s="1102"/>
      <c r="AC20" s="1102"/>
      <c r="AD20" s="1102"/>
      <c r="AE20" s="1102"/>
      <c r="AF20" s="1102"/>
      <c r="AG20" s="1102"/>
      <c r="AH20" s="1102"/>
      <c r="AI20" s="1109"/>
      <c r="AJ20" s="1110"/>
      <c r="AK20" s="1110"/>
      <c r="AL20" s="1110"/>
      <c r="AM20" s="1110"/>
      <c r="AN20" s="1110"/>
      <c r="AO20" s="1111"/>
      <c r="AP20" s="1101"/>
      <c r="AQ20" s="1101"/>
      <c r="AR20" s="1101"/>
      <c r="AS20" s="1101"/>
      <c r="AT20" s="1101"/>
      <c r="AU20" s="1101"/>
      <c r="AV20" s="1101"/>
      <c r="AW20" s="1101"/>
      <c r="AX20" s="1101"/>
      <c r="AY20" s="1101"/>
      <c r="AZ20" s="1101"/>
      <c r="BA20" s="1101"/>
      <c r="BB20" s="1101"/>
      <c r="BC20" s="1101"/>
      <c r="BF20" s="1091"/>
      <c r="BI20" s="195" t="s">
        <v>367</v>
      </c>
      <c r="BJ20" s="195" t="s">
        <v>364</v>
      </c>
      <c r="BK20" s="218"/>
      <c r="BL20" s="218"/>
      <c r="BM20" s="218"/>
      <c r="BN20" s="195" t="s">
        <v>367</v>
      </c>
      <c r="BO20" s="73" t="s">
        <v>384</v>
      </c>
      <c r="BP20" s="222"/>
      <c r="BQ20" s="222"/>
      <c r="BR20" s="222"/>
      <c r="BS20" s="222"/>
      <c r="BT20" s="222"/>
      <c r="BU20" s="222"/>
      <c r="BV20" s="222"/>
      <c r="BW20" s="222"/>
      <c r="BX20" s="222"/>
      <c r="BY20" s="222"/>
      <c r="BZ20" s="223"/>
      <c r="CA20" s="223"/>
      <c r="CB20" s="223"/>
      <c r="CC20" s="223"/>
      <c r="CD20" s="223"/>
      <c r="CE20" s="223"/>
    </row>
    <row r="21" spans="3:83" ht="15" customHeight="1">
      <c r="C21" s="1102"/>
      <c r="D21" s="1102"/>
      <c r="E21" s="1103" t="str">
        <f>IF($C21="","",
IF(ISERROR(VLOOKUP($C21,'様式第5-3.経費区分別内訳書'!$D$21:$EE$70,3,FALSE)),"※正しい経費番号を選択してください",
VLOOKUP($C21,'様式第5-3.経費区分別内訳書'!$D$21:$EE$70,3,FALSE)))</f>
        <v/>
      </c>
      <c r="F21" s="1103"/>
      <c r="G21" s="1103"/>
      <c r="H21" s="1103"/>
      <c r="I21" s="1103"/>
      <c r="J21" s="1103"/>
      <c r="K21" s="1103"/>
      <c r="L21" s="1103"/>
      <c r="M21" s="1104" t="str">
        <f>IF($C21="","",
IF(ISERROR(VLOOKUP($C21,'様式第5-3.経費区分別内訳書'!$D$21:$EE$70,35,FALSE)),"",
VLOOKUP($C21,'様式第5-3.経費区分別内訳書'!$D$21:$EE$70,35,FALSE)))</f>
        <v/>
      </c>
      <c r="N21" s="1104"/>
      <c r="O21" s="1104"/>
      <c r="P21" s="1104"/>
      <c r="Q21" s="1104"/>
      <c r="R21" s="1104"/>
      <c r="S21" s="1104"/>
      <c r="T21" s="1104"/>
      <c r="U21" s="1105" t="str">
        <f>IF($C21="","",
IF(ISERROR(VLOOKUP($C21,'様式第5-3.経費区分別内訳書'!$D$21:$EE$70,35,FALSE)),"",
VLOOKUP($C21,'様式第5-3.経費区分別内訳書'!$D$21:$EE$70,124,FALSE)))</f>
        <v/>
      </c>
      <c r="V21" s="1105"/>
      <c r="W21" s="1105"/>
      <c r="X21" s="1105"/>
      <c r="Y21" s="1105"/>
      <c r="Z21" s="1105"/>
      <c r="AA21" s="1102"/>
      <c r="AB21" s="1102"/>
      <c r="AC21" s="1102"/>
      <c r="AD21" s="1102"/>
      <c r="AE21" s="1102"/>
      <c r="AF21" s="1102"/>
      <c r="AG21" s="1102"/>
      <c r="AH21" s="1102"/>
      <c r="AI21" s="1106"/>
      <c r="AJ21" s="1107"/>
      <c r="AK21" s="1107"/>
      <c r="AL21" s="1107"/>
      <c r="AM21" s="1107"/>
      <c r="AN21" s="1107"/>
      <c r="AO21" s="1108"/>
      <c r="AP21" s="1101"/>
      <c r="AQ21" s="1101"/>
      <c r="AR21" s="1101"/>
      <c r="AS21" s="1101"/>
      <c r="AT21" s="1101"/>
      <c r="AU21" s="1101"/>
      <c r="AV21" s="1101"/>
      <c r="AW21" s="1101"/>
      <c r="AX21" s="1101"/>
      <c r="AY21" s="1101"/>
      <c r="AZ21" s="1101"/>
      <c r="BA21" s="1101"/>
      <c r="BB21" s="1101"/>
      <c r="BC21" s="1101"/>
      <c r="BF21" s="1091" t="str">
        <f>IFERROR(VLOOKUP(E21,$BI$18:$BJ$27,2,FALSE),"-")</f>
        <v>-</v>
      </c>
      <c r="BI21" s="195" t="s">
        <v>368</v>
      </c>
      <c r="BJ21" s="195" t="s">
        <v>364</v>
      </c>
      <c r="BK21" s="218"/>
      <c r="BL21" s="218"/>
      <c r="BM21" s="218"/>
      <c r="BN21" s="195" t="s">
        <v>368</v>
      </c>
      <c r="BO21" s="221" t="s">
        <v>376</v>
      </c>
      <c r="BP21" s="222"/>
      <c r="BQ21" s="222"/>
      <c r="BR21" s="222"/>
      <c r="BS21" s="222"/>
      <c r="BT21" s="222"/>
      <c r="BU21" s="222"/>
      <c r="BV21" s="222"/>
      <c r="BW21" s="222"/>
      <c r="BX21" s="222"/>
      <c r="BY21" s="222"/>
      <c r="BZ21" s="223"/>
      <c r="CA21" s="223"/>
      <c r="CB21" s="223"/>
      <c r="CC21" s="223"/>
      <c r="CD21" s="223"/>
      <c r="CE21" s="223"/>
    </row>
    <row r="22" spans="3:83" ht="15" customHeight="1">
      <c r="C22" s="1102"/>
      <c r="D22" s="1102"/>
      <c r="E22" s="1103"/>
      <c r="F22" s="1103"/>
      <c r="G22" s="1103"/>
      <c r="H22" s="1103"/>
      <c r="I22" s="1103"/>
      <c r="J22" s="1103"/>
      <c r="K22" s="1103"/>
      <c r="L22" s="1103"/>
      <c r="M22" s="1104"/>
      <c r="N22" s="1104"/>
      <c r="O22" s="1104"/>
      <c r="P22" s="1104"/>
      <c r="Q22" s="1104"/>
      <c r="R22" s="1104"/>
      <c r="S22" s="1104"/>
      <c r="T22" s="1104"/>
      <c r="U22" s="1105"/>
      <c r="V22" s="1105"/>
      <c r="W22" s="1105"/>
      <c r="X22" s="1105"/>
      <c r="Y22" s="1105"/>
      <c r="Z22" s="1105"/>
      <c r="AA22" s="1102"/>
      <c r="AB22" s="1102"/>
      <c r="AC22" s="1102"/>
      <c r="AD22" s="1102"/>
      <c r="AE22" s="1102"/>
      <c r="AF22" s="1102"/>
      <c r="AG22" s="1102"/>
      <c r="AH22" s="1102"/>
      <c r="AI22" s="1109"/>
      <c r="AJ22" s="1110"/>
      <c r="AK22" s="1110"/>
      <c r="AL22" s="1110"/>
      <c r="AM22" s="1110"/>
      <c r="AN22" s="1110"/>
      <c r="AO22" s="1111"/>
      <c r="AP22" s="1101"/>
      <c r="AQ22" s="1101"/>
      <c r="AR22" s="1101"/>
      <c r="AS22" s="1101"/>
      <c r="AT22" s="1101"/>
      <c r="AU22" s="1101"/>
      <c r="AV22" s="1101"/>
      <c r="AW22" s="1101"/>
      <c r="AX22" s="1101"/>
      <c r="AY22" s="1101"/>
      <c r="AZ22" s="1101"/>
      <c r="BA22" s="1101"/>
      <c r="BB22" s="1101"/>
      <c r="BC22" s="1101"/>
      <c r="BF22" s="1091"/>
      <c r="BI22" s="195" t="s">
        <v>369</v>
      </c>
      <c r="BJ22" s="195" t="s">
        <v>364</v>
      </c>
      <c r="BK22" s="218"/>
      <c r="BL22" s="218"/>
      <c r="BM22" s="218"/>
      <c r="BN22" s="195" t="s">
        <v>369</v>
      </c>
      <c r="BO22" s="221" t="s">
        <v>656</v>
      </c>
      <c r="BP22" s="222"/>
      <c r="BQ22" s="222"/>
      <c r="BR22" s="222"/>
      <c r="BS22" s="222"/>
      <c r="BT22" s="222"/>
      <c r="BU22" s="222"/>
      <c r="BV22" s="222"/>
      <c r="BW22" s="222"/>
      <c r="BX22" s="222"/>
      <c r="BY22" s="222"/>
      <c r="BZ22" s="223"/>
      <c r="CA22" s="223"/>
      <c r="CB22" s="223"/>
      <c r="CC22" s="223"/>
      <c r="CD22" s="223"/>
      <c r="CE22" s="223"/>
    </row>
    <row r="23" spans="3:83" ht="15" customHeight="1">
      <c r="C23" s="1102"/>
      <c r="D23" s="1102"/>
      <c r="E23" s="1103" t="str">
        <f>IF($C23="","",
IF(ISERROR(VLOOKUP($C23,'様式第5-3.経費区分別内訳書'!$D$21:$EE$70,3,FALSE)),"※正しい経費番号を選択してください",
VLOOKUP($C23,'様式第5-3.経費区分別内訳書'!$D$21:$EE$70,3,FALSE)))</f>
        <v/>
      </c>
      <c r="F23" s="1103"/>
      <c r="G23" s="1103"/>
      <c r="H23" s="1103"/>
      <c r="I23" s="1103"/>
      <c r="J23" s="1103"/>
      <c r="K23" s="1103"/>
      <c r="L23" s="1103"/>
      <c r="M23" s="1104" t="str">
        <f>IF($C23="","",
IF(ISERROR(VLOOKUP($C23,'様式第5-3.経費区分別内訳書'!$D$21:$EE$70,35,FALSE)),"",
VLOOKUP($C23,'様式第5-3.経費区分別内訳書'!$D$21:$EE$70,35,FALSE)))</f>
        <v/>
      </c>
      <c r="N23" s="1104"/>
      <c r="O23" s="1104"/>
      <c r="P23" s="1104"/>
      <c r="Q23" s="1104"/>
      <c r="R23" s="1104"/>
      <c r="S23" s="1104"/>
      <c r="T23" s="1104"/>
      <c r="U23" s="1105" t="str">
        <f>IF($C23="","",
IF(ISERROR(VLOOKUP($C23,'様式第5-3.経費区分別内訳書'!$D$21:$EE$70,35,FALSE)),"",
VLOOKUP($C23,'様式第5-3.経費区分別内訳書'!$D$21:$EE$70,124,FALSE)))</f>
        <v/>
      </c>
      <c r="V23" s="1105"/>
      <c r="W23" s="1105"/>
      <c r="X23" s="1105"/>
      <c r="Y23" s="1105"/>
      <c r="Z23" s="1105"/>
      <c r="AA23" s="1102"/>
      <c r="AB23" s="1102"/>
      <c r="AC23" s="1102"/>
      <c r="AD23" s="1102"/>
      <c r="AE23" s="1102"/>
      <c r="AF23" s="1102"/>
      <c r="AG23" s="1102"/>
      <c r="AH23" s="1102"/>
      <c r="AI23" s="1106"/>
      <c r="AJ23" s="1107"/>
      <c r="AK23" s="1107"/>
      <c r="AL23" s="1107"/>
      <c r="AM23" s="1107"/>
      <c r="AN23" s="1107"/>
      <c r="AO23" s="1108"/>
      <c r="AP23" s="1101"/>
      <c r="AQ23" s="1101"/>
      <c r="AR23" s="1101"/>
      <c r="AS23" s="1101"/>
      <c r="AT23" s="1101"/>
      <c r="AU23" s="1101"/>
      <c r="AV23" s="1101"/>
      <c r="AW23" s="1101"/>
      <c r="AX23" s="1101"/>
      <c r="AY23" s="1101"/>
      <c r="AZ23" s="1101"/>
      <c r="BA23" s="1101"/>
      <c r="BB23" s="1101"/>
      <c r="BC23" s="1101"/>
      <c r="BF23" s="1091" t="str">
        <f t="shared" ref="BF23" si="1">IFERROR(VLOOKUP(E23,$BI$18:$BJ$27,2,FALSE),"-")</f>
        <v>-</v>
      </c>
      <c r="BI23" s="195" t="s">
        <v>371</v>
      </c>
      <c r="BJ23" s="195" t="s">
        <v>364</v>
      </c>
      <c r="BK23" s="218"/>
      <c r="BL23" s="218"/>
      <c r="BM23" s="218"/>
      <c r="BN23" s="195" t="s">
        <v>371</v>
      </c>
      <c r="BO23" s="221" t="s">
        <v>640</v>
      </c>
      <c r="BP23" s="222"/>
      <c r="BQ23" s="222"/>
      <c r="BR23" s="222"/>
      <c r="BS23" s="222"/>
      <c r="BT23" s="222"/>
      <c r="BU23" s="222"/>
      <c r="BV23" s="222"/>
      <c r="BW23" s="222"/>
      <c r="BX23" s="222"/>
      <c r="BY23" s="222"/>
      <c r="BZ23" s="223"/>
      <c r="CA23" s="223"/>
      <c r="CB23" s="223"/>
      <c r="CC23" s="223"/>
      <c r="CD23" s="223"/>
      <c r="CE23" s="223"/>
    </row>
    <row r="24" spans="3:83" ht="15" customHeight="1">
      <c r="C24" s="1102"/>
      <c r="D24" s="1102"/>
      <c r="E24" s="1103"/>
      <c r="F24" s="1103"/>
      <c r="G24" s="1103"/>
      <c r="H24" s="1103"/>
      <c r="I24" s="1103"/>
      <c r="J24" s="1103"/>
      <c r="K24" s="1103"/>
      <c r="L24" s="1103"/>
      <c r="M24" s="1104"/>
      <c r="N24" s="1104"/>
      <c r="O24" s="1104"/>
      <c r="P24" s="1104"/>
      <c r="Q24" s="1104"/>
      <c r="R24" s="1104"/>
      <c r="S24" s="1104"/>
      <c r="T24" s="1104"/>
      <c r="U24" s="1105"/>
      <c r="V24" s="1105"/>
      <c r="W24" s="1105"/>
      <c r="X24" s="1105"/>
      <c r="Y24" s="1105"/>
      <c r="Z24" s="1105"/>
      <c r="AA24" s="1102"/>
      <c r="AB24" s="1102"/>
      <c r="AC24" s="1102"/>
      <c r="AD24" s="1102"/>
      <c r="AE24" s="1102"/>
      <c r="AF24" s="1102"/>
      <c r="AG24" s="1102"/>
      <c r="AH24" s="1102"/>
      <c r="AI24" s="1109"/>
      <c r="AJ24" s="1110"/>
      <c r="AK24" s="1110"/>
      <c r="AL24" s="1110"/>
      <c r="AM24" s="1110"/>
      <c r="AN24" s="1110"/>
      <c r="AO24" s="1111"/>
      <c r="AP24" s="1101"/>
      <c r="AQ24" s="1101"/>
      <c r="AR24" s="1101"/>
      <c r="AS24" s="1101"/>
      <c r="AT24" s="1101"/>
      <c r="AU24" s="1101"/>
      <c r="AV24" s="1101"/>
      <c r="AW24" s="1101"/>
      <c r="AX24" s="1101"/>
      <c r="AY24" s="1101"/>
      <c r="AZ24" s="1101"/>
      <c r="BA24" s="1101"/>
      <c r="BB24" s="1101"/>
      <c r="BC24" s="1101"/>
      <c r="BF24" s="1091"/>
      <c r="BI24" s="195" t="s">
        <v>653</v>
      </c>
      <c r="BJ24" s="195" t="s">
        <v>363</v>
      </c>
      <c r="BK24" s="218"/>
      <c r="BL24" s="218"/>
      <c r="BM24" s="218"/>
      <c r="BO24" s="218"/>
      <c r="BP24" s="222"/>
      <c r="BQ24" s="222"/>
      <c r="BR24" s="222"/>
      <c r="BS24" s="222"/>
      <c r="BT24" s="222"/>
      <c r="BU24" s="222"/>
      <c r="BV24" s="222"/>
      <c r="BW24" s="222"/>
      <c r="BX24" s="222"/>
      <c r="BY24" s="222"/>
      <c r="BZ24" s="223"/>
      <c r="CA24" s="223"/>
      <c r="CB24" s="223"/>
      <c r="CC24" s="223"/>
      <c r="CD24" s="223"/>
      <c r="CE24" s="223"/>
    </row>
    <row r="25" spans="3:83" ht="15" customHeight="1">
      <c r="C25" s="1102"/>
      <c r="D25" s="1102"/>
      <c r="E25" s="1112" t="str">
        <f>IF($C25="","",
IF(ISERROR(VLOOKUP($C25,'様式第5-3.経費区分別内訳書'!$D$21:$EE$70,3,FALSE)),"※正しい経費番号を選択してください",
VLOOKUP($C25,'様式第5-3.経費区分別内訳書'!$D$21:$EE$70,3,FALSE)))</f>
        <v/>
      </c>
      <c r="F25" s="1112"/>
      <c r="G25" s="1112"/>
      <c r="H25" s="1112"/>
      <c r="I25" s="1112"/>
      <c r="J25" s="1112"/>
      <c r="K25" s="1112"/>
      <c r="L25" s="1112"/>
      <c r="M25" s="1104" t="str">
        <f>IF($C25="","",
IF(ISERROR(VLOOKUP($C25,'様式第5-3.経費区分別内訳書'!$D$21:$EE$70,35,FALSE)),"",
VLOOKUP($C25,'様式第5-3.経費区分別内訳書'!$D$21:$EE$70,35,FALSE)))</f>
        <v/>
      </c>
      <c r="N25" s="1104"/>
      <c r="O25" s="1104"/>
      <c r="P25" s="1104"/>
      <c r="Q25" s="1104"/>
      <c r="R25" s="1104"/>
      <c r="S25" s="1104"/>
      <c r="T25" s="1104"/>
      <c r="U25" s="1105" t="str">
        <f>IF($C25="","",
IF(ISERROR(VLOOKUP($C25,'様式第5-3.経費区分別内訳書'!$D$21:$EE$70,35,FALSE)),"",
VLOOKUP($C25,'様式第5-3.経費区分別内訳書'!$D$21:$EE$70,124,FALSE)))</f>
        <v/>
      </c>
      <c r="V25" s="1105"/>
      <c r="W25" s="1105"/>
      <c r="X25" s="1105"/>
      <c r="Y25" s="1105"/>
      <c r="Z25" s="1105"/>
      <c r="AA25" s="1102"/>
      <c r="AB25" s="1102"/>
      <c r="AC25" s="1102"/>
      <c r="AD25" s="1102"/>
      <c r="AE25" s="1102"/>
      <c r="AF25" s="1102"/>
      <c r="AG25" s="1102"/>
      <c r="AH25" s="1102"/>
      <c r="AI25" s="1106"/>
      <c r="AJ25" s="1107"/>
      <c r="AK25" s="1107"/>
      <c r="AL25" s="1107"/>
      <c r="AM25" s="1107"/>
      <c r="AN25" s="1107"/>
      <c r="AO25" s="1108"/>
      <c r="AP25" s="1101"/>
      <c r="AQ25" s="1101"/>
      <c r="AR25" s="1101"/>
      <c r="AS25" s="1101"/>
      <c r="AT25" s="1101"/>
      <c r="AU25" s="1101"/>
      <c r="AV25" s="1101"/>
      <c r="AW25" s="1101"/>
      <c r="AX25" s="1101"/>
      <c r="AY25" s="1101"/>
      <c r="AZ25" s="1101"/>
      <c r="BA25" s="1101"/>
      <c r="BB25" s="1101"/>
      <c r="BC25" s="1101"/>
      <c r="BF25" s="1091" t="str">
        <f t="shared" ref="BF25" si="2">IFERROR(VLOOKUP(E25,$BI$18:$BJ$27,2,FALSE),"-")</f>
        <v>-</v>
      </c>
      <c r="BI25" s="195" t="s">
        <v>655</v>
      </c>
      <c r="BJ25" s="195" t="s">
        <v>363</v>
      </c>
      <c r="BK25" s="218"/>
      <c r="BL25" s="218"/>
      <c r="BM25" s="218"/>
      <c r="BO25" s="218"/>
      <c r="BP25" s="222"/>
      <c r="BQ25" s="222"/>
      <c r="BR25" s="222"/>
      <c r="BS25" s="222"/>
      <c r="BT25" s="222"/>
      <c r="BU25" s="222"/>
      <c r="BV25" s="222"/>
      <c r="BW25" s="222"/>
      <c r="BX25" s="222"/>
      <c r="BY25" s="222"/>
      <c r="BZ25" s="223"/>
      <c r="CA25" s="223"/>
      <c r="CB25" s="223"/>
      <c r="CC25" s="223"/>
      <c r="CD25" s="223"/>
      <c r="CE25" s="223"/>
    </row>
    <row r="26" spans="3:83" ht="15" customHeight="1">
      <c r="C26" s="1102"/>
      <c r="D26" s="1102"/>
      <c r="E26" s="1112"/>
      <c r="F26" s="1112"/>
      <c r="G26" s="1112"/>
      <c r="H26" s="1112"/>
      <c r="I26" s="1112"/>
      <c r="J26" s="1112"/>
      <c r="K26" s="1112"/>
      <c r="L26" s="1112"/>
      <c r="M26" s="1104"/>
      <c r="N26" s="1104"/>
      <c r="O26" s="1104"/>
      <c r="P26" s="1104"/>
      <c r="Q26" s="1104"/>
      <c r="R26" s="1104"/>
      <c r="S26" s="1104"/>
      <c r="T26" s="1104"/>
      <c r="U26" s="1105"/>
      <c r="V26" s="1105"/>
      <c r="W26" s="1105"/>
      <c r="X26" s="1105"/>
      <c r="Y26" s="1105"/>
      <c r="Z26" s="1105"/>
      <c r="AA26" s="1102"/>
      <c r="AB26" s="1102"/>
      <c r="AC26" s="1102"/>
      <c r="AD26" s="1102"/>
      <c r="AE26" s="1102"/>
      <c r="AF26" s="1102"/>
      <c r="AG26" s="1102"/>
      <c r="AH26" s="1102"/>
      <c r="AI26" s="1109"/>
      <c r="AJ26" s="1110"/>
      <c r="AK26" s="1110"/>
      <c r="AL26" s="1110"/>
      <c r="AM26" s="1110"/>
      <c r="AN26" s="1110"/>
      <c r="AO26" s="1111"/>
      <c r="AP26" s="1101"/>
      <c r="AQ26" s="1101"/>
      <c r="AR26" s="1101"/>
      <c r="AS26" s="1101"/>
      <c r="AT26" s="1101"/>
      <c r="AU26" s="1101"/>
      <c r="AV26" s="1101"/>
      <c r="AW26" s="1101"/>
      <c r="AX26" s="1101"/>
      <c r="AY26" s="1101"/>
      <c r="AZ26" s="1101"/>
      <c r="BA26" s="1101"/>
      <c r="BB26" s="1101"/>
      <c r="BC26" s="1101"/>
      <c r="BF26" s="1091"/>
      <c r="BI26" s="195" t="s">
        <v>385</v>
      </c>
      <c r="BJ26" s="195" t="s">
        <v>363</v>
      </c>
      <c r="BK26" s="218"/>
      <c r="BL26" s="218"/>
      <c r="BM26" s="218"/>
      <c r="BO26" s="218"/>
      <c r="BP26" s="222"/>
      <c r="BQ26" s="222"/>
      <c r="BR26" s="222"/>
      <c r="BS26" s="222"/>
      <c r="BT26" s="222"/>
      <c r="BU26" s="222"/>
      <c r="BV26" s="222"/>
      <c r="BW26" s="222"/>
      <c r="BX26" s="222"/>
      <c r="BY26" s="222"/>
      <c r="BZ26" s="223"/>
      <c r="CA26" s="223"/>
      <c r="CB26" s="223"/>
      <c r="CC26" s="223"/>
      <c r="CD26" s="223"/>
      <c r="CE26" s="223"/>
    </row>
    <row r="27" spans="3:83" ht="15" customHeight="1">
      <c r="C27" s="1102"/>
      <c r="D27" s="1102"/>
      <c r="E27" s="1112" t="str">
        <f>IF($C27="","",
IF(ISERROR(VLOOKUP($C27,'様式第5-3.経費区分別内訳書'!$D$21:$EE$70,3,FALSE)),"※正しい経費番号を選択してください",
VLOOKUP($C27,'様式第5-3.経費区分別内訳書'!$D$21:$EE$70,3,FALSE)))</f>
        <v/>
      </c>
      <c r="F27" s="1112"/>
      <c r="G27" s="1112"/>
      <c r="H27" s="1112"/>
      <c r="I27" s="1112"/>
      <c r="J27" s="1112"/>
      <c r="K27" s="1112"/>
      <c r="L27" s="1112"/>
      <c r="M27" s="1104" t="str">
        <f>IF($C27="","",
IF(ISERROR(VLOOKUP($C27,'様式第5-3.経費区分別内訳書'!$D$21:$EE$70,35,FALSE)),"",
VLOOKUP($C27,'様式第5-3.経費区分別内訳書'!$D$21:$EE$70,35,FALSE)))</f>
        <v/>
      </c>
      <c r="N27" s="1104"/>
      <c r="O27" s="1104"/>
      <c r="P27" s="1104"/>
      <c r="Q27" s="1104"/>
      <c r="R27" s="1104"/>
      <c r="S27" s="1104"/>
      <c r="T27" s="1104"/>
      <c r="U27" s="1105" t="str">
        <f>IF($C27="","",
IF(ISERROR(VLOOKUP($C27,'様式第5-3.経費区分別内訳書'!$D$21:$EE$70,35,FALSE)),"",
VLOOKUP($C27,'様式第5-3.経費区分別内訳書'!$D$21:$EE$70,124,FALSE)))</f>
        <v/>
      </c>
      <c r="V27" s="1105"/>
      <c r="W27" s="1105"/>
      <c r="X27" s="1105"/>
      <c r="Y27" s="1105"/>
      <c r="Z27" s="1105"/>
      <c r="AA27" s="1102"/>
      <c r="AB27" s="1102"/>
      <c r="AC27" s="1102"/>
      <c r="AD27" s="1102"/>
      <c r="AE27" s="1102"/>
      <c r="AF27" s="1102"/>
      <c r="AG27" s="1102"/>
      <c r="AH27" s="1102"/>
      <c r="AI27" s="1106"/>
      <c r="AJ27" s="1107"/>
      <c r="AK27" s="1107"/>
      <c r="AL27" s="1107"/>
      <c r="AM27" s="1107"/>
      <c r="AN27" s="1107"/>
      <c r="AO27" s="1108"/>
      <c r="AP27" s="1101"/>
      <c r="AQ27" s="1101"/>
      <c r="AR27" s="1101"/>
      <c r="AS27" s="1101"/>
      <c r="AT27" s="1101"/>
      <c r="AU27" s="1101"/>
      <c r="AV27" s="1101"/>
      <c r="AW27" s="1101"/>
      <c r="AX27" s="1101"/>
      <c r="AY27" s="1101"/>
      <c r="AZ27" s="1101"/>
      <c r="BA27" s="1101"/>
      <c r="BB27" s="1101"/>
      <c r="BC27" s="1101"/>
      <c r="BF27" s="1091" t="str">
        <f t="shared" ref="BF27" si="3">IFERROR(VLOOKUP(E27,$BI$18:$BJ$27,2,FALSE),"-")</f>
        <v>-</v>
      </c>
      <c r="BI27" s="195" t="s">
        <v>386</v>
      </c>
      <c r="BJ27" s="195" t="s">
        <v>363</v>
      </c>
      <c r="BK27" s="218"/>
      <c r="BL27" s="218"/>
      <c r="BM27" s="218"/>
      <c r="BO27" s="218"/>
      <c r="BP27" s="222"/>
      <c r="BQ27" s="222"/>
      <c r="BR27" s="222"/>
      <c r="BS27" s="222"/>
      <c r="BT27" s="222"/>
      <c r="BU27" s="222"/>
      <c r="BV27" s="222"/>
      <c r="BW27" s="222"/>
      <c r="BX27" s="222"/>
      <c r="BY27" s="222"/>
      <c r="BZ27" s="223"/>
      <c r="CA27" s="223"/>
      <c r="CB27" s="223"/>
      <c r="CC27" s="223"/>
      <c r="CD27" s="223"/>
      <c r="CE27" s="223"/>
    </row>
    <row r="28" spans="3:83" ht="15" customHeight="1">
      <c r="C28" s="1102"/>
      <c r="D28" s="1102"/>
      <c r="E28" s="1112"/>
      <c r="F28" s="1112"/>
      <c r="G28" s="1112"/>
      <c r="H28" s="1112"/>
      <c r="I28" s="1112"/>
      <c r="J28" s="1112"/>
      <c r="K28" s="1112"/>
      <c r="L28" s="1112"/>
      <c r="M28" s="1104"/>
      <c r="N28" s="1104"/>
      <c r="O28" s="1104"/>
      <c r="P28" s="1104"/>
      <c r="Q28" s="1104"/>
      <c r="R28" s="1104"/>
      <c r="S28" s="1104"/>
      <c r="T28" s="1104"/>
      <c r="U28" s="1105"/>
      <c r="V28" s="1105"/>
      <c r="W28" s="1105"/>
      <c r="X28" s="1105"/>
      <c r="Y28" s="1105"/>
      <c r="Z28" s="1105"/>
      <c r="AA28" s="1102"/>
      <c r="AB28" s="1102"/>
      <c r="AC28" s="1102"/>
      <c r="AD28" s="1102"/>
      <c r="AE28" s="1102"/>
      <c r="AF28" s="1102"/>
      <c r="AG28" s="1102"/>
      <c r="AH28" s="1102"/>
      <c r="AI28" s="1109"/>
      <c r="AJ28" s="1110"/>
      <c r="AK28" s="1110"/>
      <c r="AL28" s="1110"/>
      <c r="AM28" s="1110"/>
      <c r="AN28" s="1110"/>
      <c r="AO28" s="1111"/>
      <c r="AP28" s="1101"/>
      <c r="AQ28" s="1101"/>
      <c r="AR28" s="1101"/>
      <c r="AS28" s="1101"/>
      <c r="AT28" s="1101"/>
      <c r="AU28" s="1101"/>
      <c r="AV28" s="1101"/>
      <c r="AW28" s="1101"/>
      <c r="AX28" s="1101"/>
      <c r="AY28" s="1101"/>
      <c r="AZ28" s="1101"/>
      <c r="BA28" s="1101"/>
      <c r="BB28" s="1101"/>
      <c r="BC28" s="1101"/>
      <c r="BF28" s="1091"/>
      <c r="BI28" s="195" t="s">
        <v>639</v>
      </c>
      <c r="BJ28" s="195" t="s">
        <v>363</v>
      </c>
      <c r="BK28" s="218"/>
      <c r="BL28" s="218"/>
      <c r="BM28" s="218"/>
      <c r="BO28" s="218"/>
      <c r="BP28" s="222"/>
      <c r="BQ28" s="222"/>
      <c r="BR28" s="222"/>
      <c r="BS28" s="222"/>
      <c r="BT28" s="222"/>
      <c r="BU28" s="222"/>
      <c r="BV28" s="222"/>
      <c r="BW28" s="222"/>
      <c r="BX28" s="222"/>
      <c r="BY28" s="222"/>
      <c r="BZ28" s="223"/>
      <c r="CA28" s="223"/>
      <c r="CB28" s="223"/>
      <c r="CC28" s="223"/>
      <c r="CD28" s="223"/>
      <c r="CE28" s="223"/>
    </row>
    <row r="29" spans="3:83" ht="15" customHeight="1">
      <c r="C29" s="1102"/>
      <c r="D29" s="1102"/>
      <c r="E29" s="1112" t="str">
        <f>IF($C29="","",
IF(ISERROR(VLOOKUP($C29,'様式第5-3.経費区分別内訳書'!$D$21:$EE$70,3,FALSE)),"※正しい経費番号を選択してください",
VLOOKUP($C29,'様式第5-3.経費区分別内訳書'!$D$21:$EE$70,3,FALSE)))</f>
        <v/>
      </c>
      <c r="F29" s="1112"/>
      <c r="G29" s="1112"/>
      <c r="H29" s="1112"/>
      <c r="I29" s="1112"/>
      <c r="J29" s="1112"/>
      <c r="K29" s="1112"/>
      <c r="L29" s="1112"/>
      <c r="M29" s="1104" t="str">
        <f>IF($C29="","",
IF(ISERROR(VLOOKUP($C29,'様式第5-3.経費区分別内訳書'!$D$21:$EE$70,35,FALSE)),"",
VLOOKUP($C29,'様式第5-3.経費区分別内訳書'!$D$21:$EE$70,35,FALSE)))</f>
        <v/>
      </c>
      <c r="N29" s="1104"/>
      <c r="O29" s="1104"/>
      <c r="P29" s="1104"/>
      <c r="Q29" s="1104"/>
      <c r="R29" s="1104"/>
      <c r="S29" s="1104"/>
      <c r="T29" s="1104"/>
      <c r="U29" s="1105" t="str">
        <f>IF($C29="","",
IF(ISERROR(VLOOKUP($C29,'様式第5-3.経費区分別内訳書'!$D$21:$EE$70,35,FALSE)),"",
VLOOKUP($C29,'様式第5-3.経費区分別内訳書'!$D$21:$EE$70,124,FALSE)))</f>
        <v/>
      </c>
      <c r="V29" s="1105"/>
      <c r="W29" s="1105"/>
      <c r="X29" s="1105"/>
      <c r="Y29" s="1105"/>
      <c r="Z29" s="1105"/>
      <c r="AA29" s="1102"/>
      <c r="AB29" s="1102"/>
      <c r="AC29" s="1102"/>
      <c r="AD29" s="1102"/>
      <c r="AE29" s="1102"/>
      <c r="AF29" s="1102"/>
      <c r="AG29" s="1102"/>
      <c r="AH29" s="1102"/>
      <c r="AI29" s="1106"/>
      <c r="AJ29" s="1107"/>
      <c r="AK29" s="1107"/>
      <c r="AL29" s="1107"/>
      <c r="AM29" s="1107"/>
      <c r="AN29" s="1107"/>
      <c r="AO29" s="1108"/>
      <c r="AP29" s="1101"/>
      <c r="AQ29" s="1101"/>
      <c r="AR29" s="1101"/>
      <c r="AS29" s="1101"/>
      <c r="AT29" s="1101"/>
      <c r="AU29" s="1101"/>
      <c r="AV29" s="1101"/>
      <c r="AW29" s="1101"/>
      <c r="AX29" s="1101"/>
      <c r="AY29" s="1101"/>
      <c r="AZ29" s="1101"/>
      <c r="BA29" s="1101"/>
      <c r="BB29" s="1101"/>
      <c r="BC29" s="1101"/>
      <c r="BF29" s="1091" t="str">
        <f t="shared" ref="BF29" si="4">IFERROR(VLOOKUP(E29,$BI$18:$BJ$27,2,FALSE),"-")</f>
        <v>-</v>
      </c>
      <c r="BI29" s="195" t="s">
        <v>657</v>
      </c>
      <c r="BJ29" s="195" t="s">
        <v>363</v>
      </c>
      <c r="BK29" s="218"/>
      <c r="BL29" s="218"/>
      <c r="BM29" s="218"/>
      <c r="BO29" s="218"/>
      <c r="BP29" s="222"/>
      <c r="BQ29" s="222"/>
      <c r="BR29" s="222"/>
      <c r="BS29" s="222"/>
      <c r="BT29" s="222"/>
      <c r="BU29" s="222"/>
      <c r="BV29" s="222"/>
      <c r="BW29" s="222"/>
      <c r="BX29" s="222"/>
      <c r="BY29" s="222"/>
      <c r="BZ29" s="223"/>
      <c r="CA29" s="223"/>
      <c r="CB29" s="223"/>
      <c r="CC29" s="223"/>
      <c r="CD29" s="223"/>
      <c r="CE29" s="223"/>
    </row>
    <row r="30" spans="3:83" ht="15" customHeight="1">
      <c r="C30" s="1102"/>
      <c r="D30" s="1102"/>
      <c r="E30" s="1112"/>
      <c r="F30" s="1112"/>
      <c r="G30" s="1112"/>
      <c r="H30" s="1112"/>
      <c r="I30" s="1112"/>
      <c r="J30" s="1112"/>
      <c r="K30" s="1112"/>
      <c r="L30" s="1112"/>
      <c r="M30" s="1104"/>
      <c r="N30" s="1104"/>
      <c r="O30" s="1104"/>
      <c r="P30" s="1104"/>
      <c r="Q30" s="1104"/>
      <c r="R30" s="1104"/>
      <c r="S30" s="1104"/>
      <c r="T30" s="1104"/>
      <c r="U30" s="1105"/>
      <c r="V30" s="1105"/>
      <c r="W30" s="1105"/>
      <c r="X30" s="1105"/>
      <c r="Y30" s="1105"/>
      <c r="Z30" s="1105"/>
      <c r="AA30" s="1102"/>
      <c r="AB30" s="1102"/>
      <c r="AC30" s="1102"/>
      <c r="AD30" s="1102"/>
      <c r="AE30" s="1102"/>
      <c r="AF30" s="1102"/>
      <c r="AG30" s="1102"/>
      <c r="AH30" s="1102"/>
      <c r="AI30" s="1109"/>
      <c r="AJ30" s="1110"/>
      <c r="AK30" s="1110"/>
      <c r="AL30" s="1110"/>
      <c r="AM30" s="1110"/>
      <c r="AN30" s="1110"/>
      <c r="AO30" s="1111"/>
      <c r="AP30" s="1101"/>
      <c r="AQ30" s="1101"/>
      <c r="AR30" s="1101"/>
      <c r="AS30" s="1101"/>
      <c r="AT30" s="1101"/>
      <c r="AU30" s="1101"/>
      <c r="AV30" s="1101"/>
      <c r="AW30" s="1101"/>
      <c r="AX30" s="1101"/>
      <c r="AY30" s="1101"/>
      <c r="AZ30" s="1101"/>
      <c r="BA30" s="1101"/>
      <c r="BB30" s="1101"/>
      <c r="BC30" s="1101"/>
      <c r="BF30" s="1091"/>
      <c r="BK30" s="218"/>
      <c r="BL30" s="218"/>
      <c r="BM30" s="218"/>
      <c r="BN30" s="218"/>
      <c r="BO30" s="218"/>
      <c r="BP30" s="222"/>
      <c r="BQ30" s="222"/>
      <c r="BR30" s="222"/>
      <c r="BS30" s="222"/>
      <c r="BT30" s="222"/>
      <c r="BU30" s="222"/>
      <c r="BV30" s="222"/>
      <c r="BW30" s="222"/>
      <c r="BX30" s="222"/>
      <c r="BY30" s="222"/>
      <c r="BZ30" s="223"/>
      <c r="CA30" s="223"/>
      <c r="CB30" s="223"/>
      <c r="CC30" s="223"/>
      <c r="CD30" s="223"/>
      <c r="CE30" s="223"/>
    </row>
    <row r="31" spans="3:83" ht="15" customHeight="1">
      <c r="C31" s="1102"/>
      <c r="D31" s="1102"/>
      <c r="E31" s="1112" t="str">
        <f>IF($C31="","",
IF(ISERROR(VLOOKUP($C31,'様式第5-3.経費区分別内訳書'!$D$21:$EE$70,3,FALSE)),"※正しい経費番号を選択してください",
VLOOKUP($C31,'様式第5-3.経費区分別内訳書'!$D$21:$EE$70,3,FALSE)))</f>
        <v/>
      </c>
      <c r="F31" s="1112"/>
      <c r="G31" s="1112"/>
      <c r="H31" s="1112"/>
      <c r="I31" s="1112"/>
      <c r="J31" s="1112"/>
      <c r="K31" s="1112"/>
      <c r="L31" s="1112"/>
      <c r="M31" s="1104" t="str">
        <f>IF($C31="","",
IF(ISERROR(VLOOKUP($C31,'様式第5-3.経費区分別内訳書'!$D$21:$EE$70,35,FALSE)),"",
VLOOKUP($C31,'様式第5-3.経費区分別内訳書'!$D$21:$EE$70,35,FALSE)))</f>
        <v/>
      </c>
      <c r="N31" s="1104"/>
      <c r="O31" s="1104"/>
      <c r="P31" s="1104"/>
      <c r="Q31" s="1104"/>
      <c r="R31" s="1104"/>
      <c r="S31" s="1104"/>
      <c r="T31" s="1104"/>
      <c r="U31" s="1105" t="str">
        <f>IF($C31="","",
IF(ISERROR(VLOOKUP($C31,'様式第5-3.経費区分別内訳書'!$D$21:$EE$70,35,FALSE)),"",
VLOOKUP($C31,'様式第5-3.経費区分別内訳書'!$D$21:$EE$70,124,FALSE)))</f>
        <v/>
      </c>
      <c r="V31" s="1105"/>
      <c r="W31" s="1105"/>
      <c r="X31" s="1105"/>
      <c r="Y31" s="1105"/>
      <c r="Z31" s="1105"/>
      <c r="AA31" s="1102"/>
      <c r="AB31" s="1102"/>
      <c r="AC31" s="1102"/>
      <c r="AD31" s="1102"/>
      <c r="AE31" s="1102"/>
      <c r="AF31" s="1102"/>
      <c r="AG31" s="1102"/>
      <c r="AH31" s="1102"/>
      <c r="AI31" s="1106"/>
      <c r="AJ31" s="1107"/>
      <c r="AK31" s="1107"/>
      <c r="AL31" s="1107"/>
      <c r="AM31" s="1107"/>
      <c r="AN31" s="1107"/>
      <c r="AO31" s="1108"/>
      <c r="AP31" s="1101"/>
      <c r="AQ31" s="1101"/>
      <c r="AR31" s="1101"/>
      <c r="AS31" s="1101"/>
      <c r="AT31" s="1101"/>
      <c r="AU31" s="1101"/>
      <c r="AV31" s="1101"/>
      <c r="AW31" s="1101"/>
      <c r="AX31" s="1101"/>
      <c r="AY31" s="1101"/>
      <c r="AZ31" s="1101"/>
      <c r="BA31" s="1101"/>
      <c r="BB31" s="1101"/>
      <c r="BC31" s="1101"/>
      <c r="BF31" s="1091" t="str">
        <f t="shared" ref="BF31" si="5">IFERROR(VLOOKUP(E31,$BI$18:$BJ$27,2,FALSE),"-")</f>
        <v>-</v>
      </c>
      <c r="BK31" s="218"/>
      <c r="BL31" s="218"/>
      <c r="BM31" s="218"/>
      <c r="BN31" s="218"/>
      <c r="BO31" s="218"/>
      <c r="BP31" s="222"/>
      <c r="BQ31" s="222"/>
      <c r="BR31" s="222"/>
      <c r="BS31" s="222"/>
      <c r="BT31" s="222"/>
      <c r="BU31" s="222"/>
      <c r="BV31" s="222"/>
      <c r="BW31" s="222"/>
      <c r="BX31" s="222"/>
      <c r="BY31" s="222"/>
      <c r="BZ31" s="223"/>
      <c r="CA31" s="223"/>
      <c r="CB31" s="223"/>
      <c r="CC31" s="223"/>
      <c r="CD31" s="223"/>
      <c r="CE31" s="223"/>
    </row>
    <row r="32" spans="3:83" ht="15" customHeight="1">
      <c r="C32" s="1102"/>
      <c r="D32" s="1102"/>
      <c r="E32" s="1112"/>
      <c r="F32" s="1112"/>
      <c r="G32" s="1112"/>
      <c r="H32" s="1112"/>
      <c r="I32" s="1112"/>
      <c r="J32" s="1112"/>
      <c r="K32" s="1112"/>
      <c r="L32" s="1112"/>
      <c r="M32" s="1104"/>
      <c r="N32" s="1104"/>
      <c r="O32" s="1104"/>
      <c r="P32" s="1104"/>
      <c r="Q32" s="1104"/>
      <c r="R32" s="1104"/>
      <c r="S32" s="1104"/>
      <c r="T32" s="1104"/>
      <c r="U32" s="1105"/>
      <c r="V32" s="1105"/>
      <c r="W32" s="1105"/>
      <c r="X32" s="1105"/>
      <c r="Y32" s="1105"/>
      <c r="Z32" s="1105"/>
      <c r="AA32" s="1102"/>
      <c r="AB32" s="1102"/>
      <c r="AC32" s="1102"/>
      <c r="AD32" s="1102"/>
      <c r="AE32" s="1102"/>
      <c r="AF32" s="1102"/>
      <c r="AG32" s="1102"/>
      <c r="AH32" s="1102"/>
      <c r="AI32" s="1109"/>
      <c r="AJ32" s="1110"/>
      <c r="AK32" s="1110"/>
      <c r="AL32" s="1110"/>
      <c r="AM32" s="1110"/>
      <c r="AN32" s="1110"/>
      <c r="AO32" s="1111"/>
      <c r="AP32" s="1101"/>
      <c r="AQ32" s="1101"/>
      <c r="AR32" s="1101"/>
      <c r="AS32" s="1101"/>
      <c r="AT32" s="1101"/>
      <c r="AU32" s="1101"/>
      <c r="AV32" s="1101"/>
      <c r="AW32" s="1101"/>
      <c r="AX32" s="1101"/>
      <c r="AY32" s="1101"/>
      <c r="AZ32" s="1101"/>
      <c r="BA32" s="1101"/>
      <c r="BB32" s="1101"/>
      <c r="BC32" s="1101"/>
      <c r="BF32" s="1091"/>
      <c r="BK32" s="218"/>
      <c r="BL32" s="218"/>
      <c r="BM32" s="218"/>
      <c r="BN32" s="218"/>
      <c r="BO32" s="218"/>
      <c r="BP32" s="222"/>
      <c r="BQ32" s="222"/>
      <c r="BR32" s="222"/>
      <c r="BS32" s="222"/>
      <c r="BT32" s="222"/>
      <c r="BU32" s="222"/>
      <c r="BV32" s="222"/>
      <c r="BW32" s="222"/>
      <c r="BX32" s="222"/>
      <c r="BY32" s="222"/>
      <c r="BZ32" s="223"/>
      <c r="CA32" s="223"/>
      <c r="CB32" s="223"/>
      <c r="CC32" s="223"/>
      <c r="CD32" s="223"/>
      <c r="CE32" s="223"/>
    </row>
    <row r="33" spans="3:83" ht="15" customHeight="1">
      <c r="C33" s="1102"/>
      <c r="D33" s="1102"/>
      <c r="E33" s="1112" t="str">
        <f>IF($C33="","",
IF(ISERROR(VLOOKUP($C33,'様式第5-3.経費区分別内訳書'!$D$21:$EE$70,3,FALSE)),"※正しい経費番号を選択してください",
VLOOKUP($C33,'様式第5-3.経費区分別内訳書'!$D$21:$EE$70,3,FALSE)))</f>
        <v/>
      </c>
      <c r="F33" s="1112"/>
      <c r="G33" s="1112"/>
      <c r="H33" s="1112"/>
      <c r="I33" s="1112"/>
      <c r="J33" s="1112"/>
      <c r="K33" s="1112"/>
      <c r="L33" s="1112"/>
      <c r="M33" s="1104" t="str">
        <f>IF($C33="","",
IF(ISERROR(VLOOKUP($C33,'様式第5-3.経費区分別内訳書'!$D$21:$EE$70,35,FALSE)),"",
VLOOKUP($C33,'様式第5-3.経費区分別内訳書'!$D$21:$EE$70,35,FALSE)))</f>
        <v/>
      </c>
      <c r="N33" s="1104"/>
      <c r="O33" s="1104"/>
      <c r="P33" s="1104"/>
      <c r="Q33" s="1104"/>
      <c r="R33" s="1104"/>
      <c r="S33" s="1104"/>
      <c r="T33" s="1104"/>
      <c r="U33" s="1105" t="str">
        <f>IF($C33="","",
IF(ISERROR(VLOOKUP($C33,'様式第5-3.経費区分別内訳書'!$D$21:$EE$70,35,FALSE)),"",
VLOOKUP($C33,'様式第5-3.経費区分別内訳書'!$D$21:$EE$70,124,FALSE)))</f>
        <v/>
      </c>
      <c r="V33" s="1105"/>
      <c r="W33" s="1105"/>
      <c r="X33" s="1105"/>
      <c r="Y33" s="1105"/>
      <c r="Z33" s="1105"/>
      <c r="AA33" s="1102"/>
      <c r="AB33" s="1102"/>
      <c r="AC33" s="1102"/>
      <c r="AD33" s="1102"/>
      <c r="AE33" s="1102"/>
      <c r="AF33" s="1102"/>
      <c r="AG33" s="1102"/>
      <c r="AH33" s="1102"/>
      <c r="AI33" s="1106"/>
      <c r="AJ33" s="1107"/>
      <c r="AK33" s="1107"/>
      <c r="AL33" s="1107"/>
      <c r="AM33" s="1107"/>
      <c r="AN33" s="1107"/>
      <c r="AO33" s="1108"/>
      <c r="AP33" s="1101"/>
      <c r="AQ33" s="1101"/>
      <c r="AR33" s="1101"/>
      <c r="AS33" s="1101"/>
      <c r="AT33" s="1101"/>
      <c r="AU33" s="1101"/>
      <c r="AV33" s="1101"/>
      <c r="AW33" s="1101"/>
      <c r="AX33" s="1101"/>
      <c r="AY33" s="1101"/>
      <c r="AZ33" s="1101"/>
      <c r="BA33" s="1101"/>
      <c r="BB33" s="1101"/>
      <c r="BC33" s="1101"/>
      <c r="BF33" s="1091" t="str">
        <f t="shared" ref="BF33" si="6">IFERROR(VLOOKUP(E33,$BI$18:$BJ$27,2,FALSE),"-")</f>
        <v>-</v>
      </c>
      <c r="BK33" s="218"/>
      <c r="BL33" s="218"/>
      <c r="BM33" s="218"/>
      <c r="BN33" s="218"/>
      <c r="BO33" s="218"/>
      <c r="BP33" s="222"/>
      <c r="BQ33" s="222"/>
      <c r="BR33" s="222"/>
      <c r="BS33" s="222"/>
      <c r="BT33" s="222"/>
      <c r="BU33" s="222"/>
      <c r="BV33" s="222"/>
      <c r="BW33" s="222"/>
      <c r="BX33" s="222"/>
      <c r="BY33" s="222"/>
      <c r="BZ33" s="223"/>
      <c r="CA33" s="223"/>
      <c r="CB33" s="223"/>
      <c r="CC33" s="223"/>
      <c r="CD33" s="223"/>
      <c r="CE33" s="223"/>
    </row>
    <row r="34" spans="3:83" ht="15" customHeight="1">
      <c r="C34" s="1102"/>
      <c r="D34" s="1102"/>
      <c r="E34" s="1112"/>
      <c r="F34" s="1112"/>
      <c r="G34" s="1112"/>
      <c r="H34" s="1112"/>
      <c r="I34" s="1112"/>
      <c r="J34" s="1112"/>
      <c r="K34" s="1112"/>
      <c r="L34" s="1112"/>
      <c r="M34" s="1104"/>
      <c r="N34" s="1104"/>
      <c r="O34" s="1104"/>
      <c r="P34" s="1104"/>
      <c r="Q34" s="1104"/>
      <c r="R34" s="1104"/>
      <c r="S34" s="1104"/>
      <c r="T34" s="1104"/>
      <c r="U34" s="1105"/>
      <c r="V34" s="1105"/>
      <c r="W34" s="1105"/>
      <c r="X34" s="1105"/>
      <c r="Y34" s="1105"/>
      <c r="Z34" s="1105"/>
      <c r="AA34" s="1102"/>
      <c r="AB34" s="1102"/>
      <c r="AC34" s="1102"/>
      <c r="AD34" s="1102"/>
      <c r="AE34" s="1102"/>
      <c r="AF34" s="1102"/>
      <c r="AG34" s="1102"/>
      <c r="AH34" s="1102"/>
      <c r="AI34" s="1109"/>
      <c r="AJ34" s="1110"/>
      <c r="AK34" s="1110"/>
      <c r="AL34" s="1110"/>
      <c r="AM34" s="1110"/>
      <c r="AN34" s="1110"/>
      <c r="AO34" s="1111"/>
      <c r="AP34" s="1101"/>
      <c r="AQ34" s="1101"/>
      <c r="AR34" s="1101"/>
      <c r="AS34" s="1101"/>
      <c r="AT34" s="1101"/>
      <c r="AU34" s="1101"/>
      <c r="AV34" s="1101"/>
      <c r="AW34" s="1101"/>
      <c r="AX34" s="1101"/>
      <c r="AY34" s="1101"/>
      <c r="AZ34" s="1101"/>
      <c r="BA34" s="1101"/>
      <c r="BB34" s="1101"/>
      <c r="BC34" s="1101"/>
      <c r="BF34" s="1091"/>
      <c r="BK34" s="218"/>
      <c r="BL34" s="218"/>
      <c r="BM34" s="218"/>
      <c r="BN34" s="218"/>
      <c r="BO34" s="218"/>
      <c r="BP34" s="222"/>
      <c r="BQ34" s="222"/>
      <c r="BR34" s="222"/>
      <c r="BS34" s="222"/>
      <c r="BT34" s="222"/>
      <c r="BU34" s="222"/>
      <c r="BV34" s="222"/>
      <c r="BW34" s="222"/>
      <c r="BX34" s="222"/>
      <c r="BY34" s="222"/>
      <c r="BZ34" s="223"/>
      <c r="CA34" s="223"/>
      <c r="CB34" s="223"/>
      <c r="CC34" s="223"/>
      <c r="CD34" s="223"/>
      <c r="CE34" s="223"/>
    </row>
    <row r="35" spans="3:83" ht="15" customHeight="1">
      <c r="C35" s="1102"/>
      <c r="D35" s="1102"/>
      <c r="E35" s="1112" t="str">
        <f>IF($C35="","",
IF(ISERROR(VLOOKUP($C35,'様式第5-3.経費区分別内訳書'!$D$21:$EE$70,3,FALSE)),"※正しい経費番号を選択してください",
VLOOKUP($C35,'様式第5-3.経費区分別内訳書'!$D$21:$EE$70,3,FALSE)))</f>
        <v/>
      </c>
      <c r="F35" s="1112"/>
      <c r="G35" s="1112"/>
      <c r="H35" s="1112"/>
      <c r="I35" s="1112"/>
      <c r="J35" s="1112"/>
      <c r="K35" s="1112"/>
      <c r="L35" s="1112"/>
      <c r="M35" s="1104" t="str">
        <f>IF($C35="","",
IF(ISERROR(VLOOKUP($C35,'様式第5-3.経費区分別内訳書'!$D$21:$EE$70,35,FALSE)),"",
VLOOKUP($C35,'様式第5-3.経費区分別内訳書'!$D$21:$EE$70,35,FALSE)))</f>
        <v/>
      </c>
      <c r="N35" s="1104"/>
      <c r="O35" s="1104"/>
      <c r="P35" s="1104"/>
      <c r="Q35" s="1104"/>
      <c r="R35" s="1104"/>
      <c r="S35" s="1104"/>
      <c r="T35" s="1104"/>
      <c r="U35" s="1105" t="str">
        <f>IF($C35="","",
IF(ISERROR(VLOOKUP($C35,'様式第5-3.経費区分別内訳書'!$D$21:$EE$70,35,FALSE)),"",
VLOOKUP($C35,'様式第5-3.経費区分別内訳書'!$D$21:$EE$70,124,FALSE)))</f>
        <v/>
      </c>
      <c r="V35" s="1105"/>
      <c r="W35" s="1105"/>
      <c r="X35" s="1105"/>
      <c r="Y35" s="1105"/>
      <c r="Z35" s="1105"/>
      <c r="AA35" s="1102"/>
      <c r="AB35" s="1102"/>
      <c r="AC35" s="1102"/>
      <c r="AD35" s="1102"/>
      <c r="AE35" s="1102"/>
      <c r="AF35" s="1102"/>
      <c r="AG35" s="1102"/>
      <c r="AH35" s="1102"/>
      <c r="AI35" s="1106"/>
      <c r="AJ35" s="1107"/>
      <c r="AK35" s="1107"/>
      <c r="AL35" s="1107"/>
      <c r="AM35" s="1107"/>
      <c r="AN35" s="1107"/>
      <c r="AO35" s="1108"/>
      <c r="AP35" s="1101"/>
      <c r="AQ35" s="1101"/>
      <c r="AR35" s="1101"/>
      <c r="AS35" s="1101"/>
      <c r="AT35" s="1101"/>
      <c r="AU35" s="1101"/>
      <c r="AV35" s="1101"/>
      <c r="AW35" s="1101"/>
      <c r="AX35" s="1101"/>
      <c r="AY35" s="1101"/>
      <c r="AZ35" s="1101"/>
      <c r="BA35" s="1101"/>
      <c r="BB35" s="1101"/>
      <c r="BC35" s="1101"/>
      <c r="BF35" s="1091" t="str">
        <f t="shared" ref="BF35" si="7">IFERROR(VLOOKUP(E35,$BI$18:$BJ$27,2,FALSE),"-")</f>
        <v>-</v>
      </c>
      <c r="BK35" s="218"/>
      <c r="BL35" s="218"/>
      <c r="BM35" s="218"/>
      <c r="BN35" s="218"/>
      <c r="BO35" s="218"/>
      <c r="BP35" s="222"/>
      <c r="BQ35" s="222"/>
      <c r="BR35" s="222"/>
      <c r="BS35" s="222"/>
      <c r="BT35" s="222"/>
      <c r="BU35" s="222"/>
      <c r="BV35" s="222"/>
      <c r="BW35" s="222"/>
      <c r="BX35" s="222"/>
      <c r="BY35" s="222"/>
      <c r="BZ35" s="223"/>
      <c r="CA35" s="223"/>
      <c r="CB35" s="223"/>
      <c r="CC35" s="223"/>
      <c r="CD35" s="223"/>
      <c r="CE35" s="223"/>
    </row>
    <row r="36" spans="3:83" ht="15" customHeight="1">
      <c r="C36" s="1102"/>
      <c r="D36" s="1102"/>
      <c r="E36" s="1112"/>
      <c r="F36" s="1112"/>
      <c r="G36" s="1112"/>
      <c r="H36" s="1112"/>
      <c r="I36" s="1112"/>
      <c r="J36" s="1112"/>
      <c r="K36" s="1112"/>
      <c r="L36" s="1112"/>
      <c r="M36" s="1104"/>
      <c r="N36" s="1104"/>
      <c r="O36" s="1104"/>
      <c r="P36" s="1104"/>
      <c r="Q36" s="1104"/>
      <c r="R36" s="1104"/>
      <c r="S36" s="1104"/>
      <c r="T36" s="1104"/>
      <c r="U36" s="1105"/>
      <c r="V36" s="1105"/>
      <c r="W36" s="1105"/>
      <c r="X36" s="1105"/>
      <c r="Y36" s="1105"/>
      <c r="Z36" s="1105"/>
      <c r="AA36" s="1102"/>
      <c r="AB36" s="1102"/>
      <c r="AC36" s="1102"/>
      <c r="AD36" s="1102"/>
      <c r="AE36" s="1102"/>
      <c r="AF36" s="1102"/>
      <c r="AG36" s="1102"/>
      <c r="AH36" s="1102"/>
      <c r="AI36" s="1109"/>
      <c r="AJ36" s="1110"/>
      <c r="AK36" s="1110"/>
      <c r="AL36" s="1110"/>
      <c r="AM36" s="1110"/>
      <c r="AN36" s="1110"/>
      <c r="AO36" s="1111"/>
      <c r="AP36" s="1101"/>
      <c r="AQ36" s="1101"/>
      <c r="AR36" s="1101"/>
      <c r="AS36" s="1101"/>
      <c r="AT36" s="1101"/>
      <c r="AU36" s="1101"/>
      <c r="AV36" s="1101"/>
      <c r="AW36" s="1101"/>
      <c r="AX36" s="1101"/>
      <c r="AY36" s="1101"/>
      <c r="AZ36" s="1101"/>
      <c r="BA36" s="1101"/>
      <c r="BB36" s="1101"/>
      <c r="BC36" s="1101"/>
      <c r="BF36" s="1091"/>
      <c r="BK36" s="218"/>
      <c r="BL36" s="218"/>
      <c r="BM36" s="218"/>
      <c r="BN36" s="218"/>
      <c r="BO36" s="218"/>
      <c r="BP36" s="222"/>
      <c r="BQ36" s="222"/>
      <c r="BR36" s="222"/>
      <c r="BS36" s="222"/>
      <c r="BT36" s="222"/>
      <c r="BU36" s="222"/>
      <c r="BV36" s="222"/>
      <c r="BW36" s="222"/>
      <c r="BX36" s="222"/>
      <c r="BY36" s="222"/>
      <c r="BZ36" s="223"/>
      <c r="CA36" s="223"/>
      <c r="CB36" s="223"/>
      <c r="CC36" s="223"/>
      <c r="CD36" s="223"/>
      <c r="CE36" s="223"/>
    </row>
    <row r="37" spans="3:83" ht="15" customHeight="1">
      <c r="C37" s="1102"/>
      <c r="D37" s="1102"/>
      <c r="E37" s="1112" t="str">
        <f>IF($C37="","",
IF(ISERROR(VLOOKUP($C37,'様式第5-3.経費区分別内訳書'!$D$21:$EE$70,3,FALSE)),"※正しい経費番号を選択してください",
VLOOKUP($C37,'様式第5-3.経費区分別内訳書'!$D$21:$EE$70,3,FALSE)))</f>
        <v/>
      </c>
      <c r="F37" s="1112"/>
      <c r="G37" s="1112"/>
      <c r="H37" s="1112"/>
      <c r="I37" s="1112"/>
      <c r="J37" s="1112"/>
      <c r="K37" s="1112"/>
      <c r="L37" s="1112"/>
      <c r="M37" s="1104" t="str">
        <f>IF($C37="","",
IF(ISERROR(VLOOKUP($C37,'様式第5-3.経費区分別内訳書'!$D$21:$EE$70,35,FALSE)),"",
VLOOKUP($C37,'様式第5-3.経費区分別内訳書'!$D$21:$EE$70,35,FALSE)))</f>
        <v/>
      </c>
      <c r="N37" s="1104"/>
      <c r="O37" s="1104"/>
      <c r="P37" s="1104"/>
      <c r="Q37" s="1104"/>
      <c r="R37" s="1104"/>
      <c r="S37" s="1104"/>
      <c r="T37" s="1104"/>
      <c r="U37" s="1105" t="str">
        <f>IF($C37="","",
IF(ISERROR(VLOOKUP($C37,'様式第5-3.経費区分別内訳書'!$D$21:$EE$70,35,FALSE)),"",
VLOOKUP($C37,'様式第5-3.経費区分別内訳書'!$D$21:$EE$70,124,FALSE)))</f>
        <v/>
      </c>
      <c r="V37" s="1105"/>
      <c r="W37" s="1105"/>
      <c r="X37" s="1105"/>
      <c r="Y37" s="1105"/>
      <c r="Z37" s="1105"/>
      <c r="AA37" s="1102"/>
      <c r="AB37" s="1102"/>
      <c r="AC37" s="1102"/>
      <c r="AD37" s="1102"/>
      <c r="AE37" s="1102"/>
      <c r="AF37" s="1102"/>
      <c r="AG37" s="1102"/>
      <c r="AH37" s="1102"/>
      <c r="AI37" s="1106"/>
      <c r="AJ37" s="1107"/>
      <c r="AK37" s="1107"/>
      <c r="AL37" s="1107"/>
      <c r="AM37" s="1107"/>
      <c r="AN37" s="1107"/>
      <c r="AO37" s="1108"/>
      <c r="AP37" s="1101"/>
      <c r="AQ37" s="1101"/>
      <c r="AR37" s="1101"/>
      <c r="AS37" s="1101"/>
      <c r="AT37" s="1101"/>
      <c r="AU37" s="1101"/>
      <c r="AV37" s="1101"/>
      <c r="AW37" s="1101"/>
      <c r="AX37" s="1101"/>
      <c r="AY37" s="1101"/>
      <c r="AZ37" s="1101"/>
      <c r="BA37" s="1101"/>
      <c r="BB37" s="1101"/>
      <c r="BC37" s="1101"/>
      <c r="BF37" s="1091" t="str">
        <f t="shared" ref="BF37" si="8">IFERROR(VLOOKUP(E37,$BI$18:$BJ$27,2,FALSE),"-")</f>
        <v>-</v>
      </c>
      <c r="BO37" s="218"/>
      <c r="BP37" s="222"/>
      <c r="BQ37" s="222"/>
      <c r="BR37" s="222"/>
      <c r="BS37" s="222"/>
      <c r="BT37" s="222"/>
      <c r="BU37" s="222"/>
      <c r="BV37" s="222"/>
      <c r="BW37" s="222"/>
      <c r="BX37" s="222"/>
      <c r="BY37" s="222"/>
      <c r="BZ37" s="223"/>
      <c r="CA37" s="223"/>
      <c r="CB37" s="223"/>
      <c r="CC37" s="223"/>
      <c r="CD37" s="223"/>
      <c r="CE37" s="223"/>
    </row>
    <row r="38" spans="3:83" ht="15" customHeight="1">
      <c r="C38" s="1102"/>
      <c r="D38" s="1102"/>
      <c r="E38" s="1112"/>
      <c r="F38" s="1112"/>
      <c r="G38" s="1112"/>
      <c r="H38" s="1112"/>
      <c r="I38" s="1112"/>
      <c r="J38" s="1112"/>
      <c r="K38" s="1112"/>
      <c r="L38" s="1112"/>
      <c r="M38" s="1104"/>
      <c r="N38" s="1104"/>
      <c r="O38" s="1104"/>
      <c r="P38" s="1104"/>
      <c r="Q38" s="1104"/>
      <c r="R38" s="1104"/>
      <c r="S38" s="1104"/>
      <c r="T38" s="1104"/>
      <c r="U38" s="1105"/>
      <c r="V38" s="1105"/>
      <c r="W38" s="1105"/>
      <c r="X38" s="1105"/>
      <c r="Y38" s="1105"/>
      <c r="Z38" s="1105"/>
      <c r="AA38" s="1102"/>
      <c r="AB38" s="1102"/>
      <c r="AC38" s="1102"/>
      <c r="AD38" s="1102"/>
      <c r="AE38" s="1102"/>
      <c r="AF38" s="1102"/>
      <c r="AG38" s="1102"/>
      <c r="AH38" s="1102"/>
      <c r="AI38" s="1109"/>
      <c r="AJ38" s="1110"/>
      <c r="AK38" s="1110"/>
      <c r="AL38" s="1110"/>
      <c r="AM38" s="1110"/>
      <c r="AN38" s="1110"/>
      <c r="AO38" s="1111"/>
      <c r="AP38" s="1101"/>
      <c r="AQ38" s="1101"/>
      <c r="AR38" s="1101"/>
      <c r="AS38" s="1101"/>
      <c r="AT38" s="1101"/>
      <c r="AU38" s="1101"/>
      <c r="AV38" s="1101"/>
      <c r="AW38" s="1101"/>
      <c r="AX38" s="1101"/>
      <c r="AY38" s="1101"/>
      <c r="AZ38" s="1101"/>
      <c r="BA38" s="1101"/>
      <c r="BB38" s="1101"/>
      <c r="BC38" s="1101"/>
      <c r="BF38" s="1091"/>
      <c r="BP38" s="222"/>
      <c r="BQ38" s="222"/>
      <c r="BR38" s="222"/>
      <c r="BS38" s="222"/>
      <c r="BT38" s="222"/>
      <c r="BU38" s="222"/>
      <c r="BV38" s="222"/>
      <c r="BW38" s="222"/>
      <c r="BX38" s="222"/>
      <c r="BY38" s="222"/>
      <c r="BZ38" s="223"/>
      <c r="CA38" s="223"/>
      <c r="CB38" s="223"/>
      <c r="CC38" s="223"/>
      <c r="CD38" s="223"/>
      <c r="CE38" s="223"/>
    </row>
    <row r="39" spans="3:83" ht="15" customHeight="1">
      <c r="C39" s="1102"/>
      <c r="D39" s="1102"/>
      <c r="E39" s="1112" t="str">
        <f>IF($C39="","",
IF(ISERROR(VLOOKUP($C39,'様式第5-3.経費区分別内訳書'!$D$21:$EE$70,3,FALSE)),"※正しい経費番号を選択してください",
VLOOKUP($C39,'様式第5-3.経費区分別内訳書'!$D$21:$EE$70,3,FALSE)))</f>
        <v/>
      </c>
      <c r="F39" s="1112"/>
      <c r="G39" s="1112"/>
      <c r="H39" s="1112"/>
      <c r="I39" s="1112"/>
      <c r="J39" s="1112"/>
      <c r="K39" s="1112"/>
      <c r="L39" s="1112"/>
      <c r="M39" s="1104" t="str">
        <f>IF($C39="","",
IF(ISERROR(VLOOKUP($C39,'様式第5-3.経費区分別内訳書'!$D$21:$EE$70,35,FALSE)),"",
VLOOKUP($C39,'様式第5-3.経費区分別内訳書'!$D$21:$EE$70,35,FALSE)))</f>
        <v/>
      </c>
      <c r="N39" s="1104"/>
      <c r="O39" s="1104"/>
      <c r="P39" s="1104"/>
      <c r="Q39" s="1104"/>
      <c r="R39" s="1104"/>
      <c r="S39" s="1104"/>
      <c r="T39" s="1104"/>
      <c r="U39" s="1105" t="str">
        <f>IF($C39="","",
IF(ISERROR(VLOOKUP($C39,'様式第5-3.経費区分別内訳書'!$D$21:$EE$70,35,FALSE)),"",
VLOOKUP($C39,'様式第5-3.経費区分別内訳書'!$D$21:$EE$70,124,FALSE)))</f>
        <v/>
      </c>
      <c r="V39" s="1105"/>
      <c r="W39" s="1105"/>
      <c r="X39" s="1105"/>
      <c r="Y39" s="1105"/>
      <c r="Z39" s="1105"/>
      <c r="AA39" s="1102"/>
      <c r="AB39" s="1102"/>
      <c r="AC39" s="1102"/>
      <c r="AD39" s="1102"/>
      <c r="AE39" s="1102"/>
      <c r="AF39" s="1102"/>
      <c r="AG39" s="1102"/>
      <c r="AH39" s="1102"/>
      <c r="AI39" s="1106"/>
      <c r="AJ39" s="1107"/>
      <c r="AK39" s="1107"/>
      <c r="AL39" s="1107"/>
      <c r="AM39" s="1107"/>
      <c r="AN39" s="1107"/>
      <c r="AO39" s="1108"/>
      <c r="AP39" s="1101"/>
      <c r="AQ39" s="1101"/>
      <c r="AR39" s="1101"/>
      <c r="AS39" s="1101"/>
      <c r="AT39" s="1101"/>
      <c r="AU39" s="1101"/>
      <c r="AV39" s="1101"/>
      <c r="AW39" s="1101"/>
      <c r="AX39" s="1101"/>
      <c r="AY39" s="1101"/>
      <c r="AZ39" s="1101"/>
      <c r="BA39" s="1101"/>
      <c r="BB39" s="1101"/>
      <c r="BC39" s="1101"/>
      <c r="BF39" s="1091" t="str">
        <f t="shared" ref="BF39" si="9">IFERROR(VLOOKUP(E39,$BI$18:$BJ$27,2,FALSE),"-")</f>
        <v>-</v>
      </c>
    </row>
    <row r="40" spans="3:83" ht="15" customHeight="1">
      <c r="C40" s="1102"/>
      <c r="D40" s="1102"/>
      <c r="E40" s="1112"/>
      <c r="F40" s="1112"/>
      <c r="G40" s="1112"/>
      <c r="H40" s="1112"/>
      <c r="I40" s="1112"/>
      <c r="J40" s="1112"/>
      <c r="K40" s="1112"/>
      <c r="L40" s="1112"/>
      <c r="M40" s="1104"/>
      <c r="N40" s="1104"/>
      <c r="O40" s="1104"/>
      <c r="P40" s="1104"/>
      <c r="Q40" s="1104"/>
      <c r="R40" s="1104"/>
      <c r="S40" s="1104"/>
      <c r="T40" s="1104"/>
      <c r="U40" s="1105"/>
      <c r="V40" s="1105"/>
      <c r="W40" s="1105"/>
      <c r="X40" s="1105"/>
      <c r="Y40" s="1105"/>
      <c r="Z40" s="1105"/>
      <c r="AA40" s="1102"/>
      <c r="AB40" s="1102"/>
      <c r="AC40" s="1102"/>
      <c r="AD40" s="1102"/>
      <c r="AE40" s="1102"/>
      <c r="AF40" s="1102"/>
      <c r="AG40" s="1102"/>
      <c r="AH40" s="1102"/>
      <c r="AI40" s="1109"/>
      <c r="AJ40" s="1110"/>
      <c r="AK40" s="1110"/>
      <c r="AL40" s="1110"/>
      <c r="AM40" s="1110"/>
      <c r="AN40" s="1110"/>
      <c r="AO40" s="1111"/>
      <c r="AP40" s="1101"/>
      <c r="AQ40" s="1101"/>
      <c r="AR40" s="1101"/>
      <c r="AS40" s="1101"/>
      <c r="AT40" s="1101"/>
      <c r="AU40" s="1101"/>
      <c r="AV40" s="1101"/>
      <c r="AW40" s="1101"/>
      <c r="AX40" s="1101"/>
      <c r="AY40" s="1101"/>
      <c r="AZ40" s="1101"/>
      <c r="BA40" s="1101"/>
      <c r="BB40" s="1101"/>
      <c r="BC40" s="1101"/>
      <c r="BF40" s="1091"/>
    </row>
    <row r="41" spans="3:83" ht="15" customHeight="1">
      <c r="C41" s="1102"/>
      <c r="D41" s="1102"/>
      <c r="E41" s="1112" t="str">
        <f>IF($C41="","",
IF(ISERROR(VLOOKUP($C41,'様式第5-3.経費区分別内訳書'!$D$21:$EE$70,3,FALSE)),"※正しい経費番号を選択してください",
VLOOKUP($C41,'様式第5-3.経費区分別内訳書'!$D$21:$EE$70,3,FALSE)))</f>
        <v/>
      </c>
      <c r="F41" s="1112"/>
      <c r="G41" s="1112"/>
      <c r="H41" s="1112"/>
      <c r="I41" s="1112"/>
      <c r="J41" s="1112"/>
      <c r="K41" s="1112"/>
      <c r="L41" s="1112"/>
      <c r="M41" s="1104" t="str">
        <f>IF($C41="","",
IF(ISERROR(VLOOKUP($C41,'様式第5-3.経費区分別内訳書'!$D$21:$EE$70,35,FALSE)),"",
VLOOKUP($C41,'様式第5-3.経費区分別内訳書'!$D$21:$EE$70,35,FALSE)))</f>
        <v/>
      </c>
      <c r="N41" s="1104"/>
      <c r="O41" s="1104"/>
      <c r="P41" s="1104"/>
      <c r="Q41" s="1104"/>
      <c r="R41" s="1104"/>
      <c r="S41" s="1104"/>
      <c r="T41" s="1104"/>
      <c r="U41" s="1105" t="str">
        <f>IF($C41="","",
IF(ISERROR(VLOOKUP($C41,'様式第5-3.経費区分別内訳書'!$D$21:$EE$70,35,FALSE)),"",
VLOOKUP($C41,'様式第5-3.経費区分別内訳書'!$D$21:$EE$70,124,FALSE)))</f>
        <v/>
      </c>
      <c r="V41" s="1105"/>
      <c r="W41" s="1105"/>
      <c r="X41" s="1105"/>
      <c r="Y41" s="1105"/>
      <c r="Z41" s="1105"/>
      <c r="AA41" s="1102"/>
      <c r="AB41" s="1102"/>
      <c r="AC41" s="1102"/>
      <c r="AD41" s="1102"/>
      <c r="AE41" s="1102"/>
      <c r="AF41" s="1102"/>
      <c r="AG41" s="1102"/>
      <c r="AH41" s="1102"/>
      <c r="AI41" s="1106"/>
      <c r="AJ41" s="1107"/>
      <c r="AK41" s="1107"/>
      <c r="AL41" s="1107"/>
      <c r="AM41" s="1107"/>
      <c r="AN41" s="1107"/>
      <c r="AO41" s="1108"/>
      <c r="AP41" s="1101"/>
      <c r="AQ41" s="1101"/>
      <c r="AR41" s="1101"/>
      <c r="AS41" s="1101"/>
      <c r="AT41" s="1101"/>
      <c r="AU41" s="1101"/>
      <c r="AV41" s="1101"/>
      <c r="AW41" s="1101"/>
      <c r="AX41" s="1101"/>
      <c r="AY41" s="1101"/>
      <c r="AZ41" s="1101"/>
      <c r="BA41" s="1101"/>
      <c r="BB41" s="1101"/>
      <c r="BC41" s="1101"/>
      <c r="BF41" s="1091" t="str">
        <f t="shared" ref="BF41" si="10">IFERROR(VLOOKUP(E41,$BI$18:$BJ$27,2,FALSE),"-")</f>
        <v>-</v>
      </c>
    </row>
    <row r="42" spans="3:83" ht="15" customHeight="1">
      <c r="C42" s="1102"/>
      <c r="D42" s="1102"/>
      <c r="E42" s="1112"/>
      <c r="F42" s="1112"/>
      <c r="G42" s="1112"/>
      <c r="H42" s="1112"/>
      <c r="I42" s="1112"/>
      <c r="J42" s="1112"/>
      <c r="K42" s="1112"/>
      <c r="L42" s="1112"/>
      <c r="M42" s="1104"/>
      <c r="N42" s="1104"/>
      <c r="O42" s="1104"/>
      <c r="P42" s="1104"/>
      <c r="Q42" s="1104"/>
      <c r="R42" s="1104"/>
      <c r="S42" s="1104"/>
      <c r="T42" s="1104"/>
      <c r="U42" s="1105"/>
      <c r="V42" s="1105"/>
      <c r="W42" s="1105"/>
      <c r="X42" s="1105"/>
      <c r="Y42" s="1105"/>
      <c r="Z42" s="1105"/>
      <c r="AA42" s="1102"/>
      <c r="AB42" s="1102"/>
      <c r="AC42" s="1102"/>
      <c r="AD42" s="1102"/>
      <c r="AE42" s="1102"/>
      <c r="AF42" s="1102"/>
      <c r="AG42" s="1102"/>
      <c r="AH42" s="1102"/>
      <c r="AI42" s="1109"/>
      <c r="AJ42" s="1110"/>
      <c r="AK42" s="1110"/>
      <c r="AL42" s="1110"/>
      <c r="AM42" s="1110"/>
      <c r="AN42" s="1110"/>
      <c r="AO42" s="1111"/>
      <c r="AP42" s="1101"/>
      <c r="AQ42" s="1101"/>
      <c r="AR42" s="1101"/>
      <c r="AS42" s="1101"/>
      <c r="AT42" s="1101"/>
      <c r="AU42" s="1101"/>
      <c r="AV42" s="1101"/>
      <c r="AW42" s="1101"/>
      <c r="AX42" s="1101"/>
      <c r="AY42" s="1101"/>
      <c r="AZ42" s="1101"/>
      <c r="BA42" s="1101"/>
      <c r="BB42" s="1101"/>
      <c r="BC42" s="1101"/>
      <c r="BF42" s="1091"/>
    </row>
    <row r="43" spans="3:83" ht="15" customHeight="1">
      <c r="C43" s="1102"/>
      <c r="D43" s="1102"/>
      <c r="E43" s="1112" t="str">
        <f>IF($C43="","",
IF(ISERROR(VLOOKUP($C43,'様式第5-3.経費区分別内訳書'!$D$21:$EE$70,3,FALSE)),"※正しい経費番号を選択してください",
VLOOKUP($C43,'様式第5-3.経費区分別内訳書'!$D$21:$EE$70,3,FALSE)))</f>
        <v/>
      </c>
      <c r="F43" s="1112"/>
      <c r="G43" s="1112"/>
      <c r="H43" s="1112"/>
      <c r="I43" s="1112"/>
      <c r="J43" s="1112"/>
      <c r="K43" s="1112"/>
      <c r="L43" s="1112"/>
      <c r="M43" s="1104" t="str">
        <f>IF($C43="","",
IF(ISERROR(VLOOKUP($C43,'様式第5-3.経費区分別内訳書'!$D$21:$EE$70,35,FALSE)),"",
VLOOKUP($C43,'様式第5-3.経費区分別内訳書'!$D$21:$EE$70,35,FALSE)))</f>
        <v/>
      </c>
      <c r="N43" s="1104"/>
      <c r="O43" s="1104"/>
      <c r="P43" s="1104"/>
      <c r="Q43" s="1104"/>
      <c r="R43" s="1104"/>
      <c r="S43" s="1104"/>
      <c r="T43" s="1104"/>
      <c r="U43" s="1105" t="str">
        <f>IF($C43="","",
IF(ISERROR(VLOOKUP($C43,'様式第5-3.経費区分別内訳書'!$D$21:$EE$70,35,FALSE)),"",
VLOOKUP($C43,'様式第5-3.経費区分別内訳書'!$D$21:$EE$70,124,FALSE)))</f>
        <v/>
      </c>
      <c r="V43" s="1105"/>
      <c r="W43" s="1105"/>
      <c r="X43" s="1105"/>
      <c r="Y43" s="1105"/>
      <c r="Z43" s="1105"/>
      <c r="AA43" s="1102"/>
      <c r="AB43" s="1102"/>
      <c r="AC43" s="1102"/>
      <c r="AD43" s="1102"/>
      <c r="AE43" s="1102"/>
      <c r="AF43" s="1102"/>
      <c r="AG43" s="1102"/>
      <c r="AH43" s="1102"/>
      <c r="AI43" s="1106"/>
      <c r="AJ43" s="1107"/>
      <c r="AK43" s="1107"/>
      <c r="AL43" s="1107"/>
      <c r="AM43" s="1107"/>
      <c r="AN43" s="1107"/>
      <c r="AO43" s="1108"/>
      <c r="AP43" s="1101"/>
      <c r="AQ43" s="1101"/>
      <c r="AR43" s="1101"/>
      <c r="AS43" s="1101"/>
      <c r="AT43" s="1101"/>
      <c r="AU43" s="1101"/>
      <c r="AV43" s="1101"/>
      <c r="AW43" s="1101"/>
      <c r="AX43" s="1101"/>
      <c r="AY43" s="1101"/>
      <c r="AZ43" s="1101"/>
      <c r="BA43" s="1101"/>
      <c r="BB43" s="1101"/>
      <c r="BC43" s="1101"/>
      <c r="BF43" s="1091" t="str">
        <f t="shared" ref="BF43" si="11">IFERROR(VLOOKUP(E43,$BI$18:$BJ$27,2,FALSE),"-")</f>
        <v>-</v>
      </c>
    </row>
    <row r="44" spans="3:83" ht="15" customHeight="1">
      <c r="C44" s="1102"/>
      <c r="D44" s="1102"/>
      <c r="E44" s="1112"/>
      <c r="F44" s="1112"/>
      <c r="G44" s="1112"/>
      <c r="H44" s="1112"/>
      <c r="I44" s="1112"/>
      <c r="J44" s="1112"/>
      <c r="K44" s="1112"/>
      <c r="L44" s="1112"/>
      <c r="M44" s="1104"/>
      <c r="N44" s="1104"/>
      <c r="O44" s="1104"/>
      <c r="P44" s="1104"/>
      <c r="Q44" s="1104"/>
      <c r="R44" s="1104"/>
      <c r="S44" s="1104"/>
      <c r="T44" s="1104"/>
      <c r="U44" s="1105"/>
      <c r="V44" s="1105"/>
      <c r="W44" s="1105"/>
      <c r="X44" s="1105"/>
      <c r="Y44" s="1105"/>
      <c r="Z44" s="1105"/>
      <c r="AA44" s="1102"/>
      <c r="AB44" s="1102"/>
      <c r="AC44" s="1102"/>
      <c r="AD44" s="1102"/>
      <c r="AE44" s="1102"/>
      <c r="AF44" s="1102"/>
      <c r="AG44" s="1102"/>
      <c r="AH44" s="1102"/>
      <c r="AI44" s="1109"/>
      <c r="AJ44" s="1110"/>
      <c r="AK44" s="1110"/>
      <c r="AL44" s="1110"/>
      <c r="AM44" s="1110"/>
      <c r="AN44" s="1110"/>
      <c r="AO44" s="1111"/>
      <c r="AP44" s="1101"/>
      <c r="AQ44" s="1101"/>
      <c r="AR44" s="1101"/>
      <c r="AS44" s="1101"/>
      <c r="AT44" s="1101"/>
      <c r="AU44" s="1101"/>
      <c r="AV44" s="1101"/>
      <c r="AW44" s="1101"/>
      <c r="AX44" s="1101"/>
      <c r="AY44" s="1101"/>
      <c r="AZ44" s="1101"/>
      <c r="BA44" s="1101"/>
      <c r="BB44" s="1101"/>
      <c r="BC44" s="1101"/>
      <c r="BF44" s="1091"/>
    </row>
    <row r="45" spans="3:83" ht="15" customHeight="1">
      <c r="C45" s="1102"/>
      <c r="D45" s="1102"/>
      <c r="E45" s="1112" t="str">
        <f>IF($C45="","",
IF(ISERROR(VLOOKUP($C45,'様式第5-3.経費区分別内訳書'!$D$21:$EE$70,3,FALSE)),"※正しい経費番号を選択してください",
VLOOKUP($C45,'様式第5-3.経費区分別内訳書'!$D$21:$EE$70,3,FALSE)))</f>
        <v/>
      </c>
      <c r="F45" s="1112"/>
      <c r="G45" s="1112"/>
      <c r="H45" s="1112"/>
      <c r="I45" s="1112"/>
      <c r="J45" s="1112"/>
      <c r="K45" s="1112"/>
      <c r="L45" s="1112"/>
      <c r="M45" s="1104" t="str">
        <f>IF($C45="","",
IF(ISERROR(VLOOKUP($C45,'様式第5-3.経費区分別内訳書'!$D$21:$EE$70,35,FALSE)),"",
VLOOKUP($C45,'様式第5-3.経費区分別内訳書'!$D$21:$EE$70,35,FALSE)))</f>
        <v/>
      </c>
      <c r="N45" s="1104"/>
      <c r="O45" s="1104"/>
      <c r="P45" s="1104"/>
      <c r="Q45" s="1104"/>
      <c r="R45" s="1104"/>
      <c r="S45" s="1104"/>
      <c r="T45" s="1104"/>
      <c r="U45" s="1105" t="str">
        <f>IF($C45="","",
IF(ISERROR(VLOOKUP($C45,'様式第5-3.経費区分別内訳書'!$D$21:$EE$70,35,FALSE)),"",
VLOOKUP($C45,'様式第5-3.経費区分別内訳書'!$D$21:$EE$70,124,FALSE)))</f>
        <v/>
      </c>
      <c r="V45" s="1105"/>
      <c r="W45" s="1105"/>
      <c r="X45" s="1105"/>
      <c r="Y45" s="1105"/>
      <c r="Z45" s="1105"/>
      <c r="AA45" s="1102"/>
      <c r="AB45" s="1102"/>
      <c r="AC45" s="1102"/>
      <c r="AD45" s="1102"/>
      <c r="AE45" s="1102"/>
      <c r="AF45" s="1102"/>
      <c r="AG45" s="1102"/>
      <c r="AH45" s="1102"/>
      <c r="AI45" s="1106"/>
      <c r="AJ45" s="1107"/>
      <c r="AK45" s="1107"/>
      <c r="AL45" s="1107"/>
      <c r="AM45" s="1107"/>
      <c r="AN45" s="1107"/>
      <c r="AO45" s="1108"/>
      <c r="AP45" s="1101"/>
      <c r="AQ45" s="1101"/>
      <c r="AR45" s="1101"/>
      <c r="AS45" s="1101"/>
      <c r="AT45" s="1101"/>
      <c r="AU45" s="1101"/>
      <c r="AV45" s="1101"/>
      <c r="AW45" s="1101"/>
      <c r="AX45" s="1101"/>
      <c r="AY45" s="1101"/>
      <c r="AZ45" s="1101"/>
      <c r="BA45" s="1101"/>
      <c r="BB45" s="1101"/>
      <c r="BC45" s="1101"/>
      <c r="BF45" s="1091" t="str">
        <f t="shared" ref="BF45" si="12">IFERROR(VLOOKUP(E45,$BI$18:$BJ$27,2,FALSE),"-")</f>
        <v>-</v>
      </c>
    </row>
    <row r="46" spans="3:83" ht="15" customHeight="1">
      <c r="C46" s="1102"/>
      <c r="D46" s="1102"/>
      <c r="E46" s="1112"/>
      <c r="F46" s="1112"/>
      <c r="G46" s="1112"/>
      <c r="H46" s="1112"/>
      <c r="I46" s="1112"/>
      <c r="J46" s="1112"/>
      <c r="K46" s="1112"/>
      <c r="L46" s="1112"/>
      <c r="M46" s="1104"/>
      <c r="N46" s="1104"/>
      <c r="O46" s="1104"/>
      <c r="P46" s="1104"/>
      <c r="Q46" s="1104"/>
      <c r="R46" s="1104"/>
      <c r="S46" s="1104"/>
      <c r="T46" s="1104"/>
      <c r="U46" s="1105"/>
      <c r="V46" s="1105"/>
      <c r="W46" s="1105"/>
      <c r="X46" s="1105"/>
      <c r="Y46" s="1105"/>
      <c r="Z46" s="1105"/>
      <c r="AA46" s="1102"/>
      <c r="AB46" s="1102"/>
      <c r="AC46" s="1102"/>
      <c r="AD46" s="1102"/>
      <c r="AE46" s="1102"/>
      <c r="AF46" s="1102"/>
      <c r="AG46" s="1102"/>
      <c r="AH46" s="1102"/>
      <c r="AI46" s="1109"/>
      <c r="AJ46" s="1110"/>
      <c r="AK46" s="1110"/>
      <c r="AL46" s="1110"/>
      <c r="AM46" s="1110"/>
      <c r="AN46" s="1110"/>
      <c r="AO46" s="1111"/>
      <c r="AP46" s="1101"/>
      <c r="AQ46" s="1101"/>
      <c r="AR46" s="1101"/>
      <c r="AS46" s="1101"/>
      <c r="AT46" s="1101"/>
      <c r="AU46" s="1101"/>
      <c r="AV46" s="1101"/>
      <c r="AW46" s="1101"/>
      <c r="AX46" s="1101"/>
      <c r="AY46" s="1101"/>
      <c r="AZ46" s="1101"/>
      <c r="BA46" s="1101"/>
      <c r="BB46" s="1101"/>
      <c r="BC46" s="1101"/>
      <c r="BF46" s="1091"/>
    </row>
    <row r="47" spans="3:83" ht="15" customHeight="1">
      <c r="C47" s="1102"/>
      <c r="D47" s="1102"/>
      <c r="E47" s="1112" t="str">
        <f>IF($C47="","",
IF(ISERROR(VLOOKUP($C47,'様式第5-3.経費区分別内訳書'!$D$21:$EE$70,3,FALSE)),"※正しい経費番号を選択してください",
VLOOKUP($C47,'様式第5-3.経費区分別内訳書'!$D$21:$EE$70,3,FALSE)))</f>
        <v/>
      </c>
      <c r="F47" s="1112"/>
      <c r="G47" s="1112"/>
      <c r="H47" s="1112"/>
      <c r="I47" s="1112"/>
      <c r="J47" s="1112"/>
      <c r="K47" s="1112"/>
      <c r="L47" s="1112"/>
      <c r="M47" s="1104" t="str">
        <f>IF($C47="","",
IF(ISERROR(VLOOKUP($C47,'様式第5-3.経費区分別内訳書'!$D$21:$EE$70,35,FALSE)),"",
VLOOKUP($C47,'様式第5-3.経費区分別内訳書'!$D$21:$EE$70,35,FALSE)))</f>
        <v/>
      </c>
      <c r="N47" s="1104"/>
      <c r="O47" s="1104"/>
      <c r="P47" s="1104"/>
      <c r="Q47" s="1104"/>
      <c r="R47" s="1104"/>
      <c r="S47" s="1104"/>
      <c r="T47" s="1104"/>
      <c r="U47" s="1105" t="str">
        <f>IF($C47="","",
IF(ISERROR(VLOOKUP($C47,'様式第5-3.経費区分別内訳書'!$D$21:$EE$70,35,FALSE)),"",
VLOOKUP($C47,'様式第5-3.経費区分別内訳書'!$D$21:$EE$70,124,FALSE)))</f>
        <v/>
      </c>
      <c r="V47" s="1105"/>
      <c r="W47" s="1105"/>
      <c r="X47" s="1105"/>
      <c r="Y47" s="1105"/>
      <c r="Z47" s="1105"/>
      <c r="AA47" s="1102"/>
      <c r="AB47" s="1102"/>
      <c r="AC47" s="1102"/>
      <c r="AD47" s="1102"/>
      <c r="AE47" s="1102"/>
      <c r="AF47" s="1102"/>
      <c r="AG47" s="1102"/>
      <c r="AH47" s="1102"/>
      <c r="AI47" s="1106"/>
      <c r="AJ47" s="1107"/>
      <c r="AK47" s="1107"/>
      <c r="AL47" s="1107"/>
      <c r="AM47" s="1107"/>
      <c r="AN47" s="1107"/>
      <c r="AO47" s="1108"/>
      <c r="AP47" s="1101"/>
      <c r="AQ47" s="1101"/>
      <c r="AR47" s="1101"/>
      <c r="AS47" s="1101"/>
      <c r="AT47" s="1101"/>
      <c r="AU47" s="1101"/>
      <c r="AV47" s="1101"/>
      <c r="AW47" s="1101"/>
      <c r="AX47" s="1101"/>
      <c r="AY47" s="1101"/>
      <c r="AZ47" s="1101"/>
      <c r="BA47" s="1101"/>
      <c r="BB47" s="1101"/>
      <c r="BC47" s="1101"/>
      <c r="BF47" s="1091" t="str">
        <f t="shared" ref="BF47" si="13">IFERROR(VLOOKUP(E47,$BI$18:$BJ$27,2,FALSE),"-")</f>
        <v>-</v>
      </c>
    </row>
    <row r="48" spans="3:83" ht="15" customHeight="1">
      <c r="C48" s="1102"/>
      <c r="D48" s="1102"/>
      <c r="E48" s="1112"/>
      <c r="F48" s="1112"/>
      <c r="G48" s="1112"/>
      <c r="H48" s="1112"/>
      <c r="I48" s="1112"/>
      <c r="J48" s="1112"/>
      <c r="K48" s="1112"/>
      <c r="L48" s="1112"/>
      <c r="M48" s="1104"/>
      <c r="N48" s="1104"/>
      <c r="O48" s="1104"/>
      <c r="P48" s="1104"/>
      <c r="Q48" s="1104"/>
      <c r="R48" s="1104"/>
      <c r="S48" s="1104"/>
      <c r="T48" s="1104"/>
      <c r="U48" s="1105"/>
      <c r="V48" s="1105"/>
      <c r="W48" s="1105"/>
      <c r="X48" s="1105"/>
      <c r="Y48" s="1105"/>
      <c r="Z48" s="1105"/>
      <c r="AA48" s="1102"/>
      <c r="AB48" s="1102"/>
      <c r="AC48" s="1102"/>
      <c r="AD48" s="1102"/>
      <c r="AE48" s="1102"/>
      <c r="AF48" s="1102"/>
      <c r="AG48" s="1102"/>
      <c r="AH48" s="1102"/>
      <c r="AI48" s="1109"/>
      <c r="AJ48" s="1110"/>
      <c r="AK48" s="1110"/>
      <c r="AL48" s="1110"/>
      <c r="AM48" s="1110"/>
      <c r="AN48" s="1110"/>
      <c r="AO48" s="1111"/>
      <c r="AP48" s="1101"/>
      <c r="AQ48" s="1101"/>
      <c r="AR48" s="1101"/>
      <c r="AS48" s="1101"/>
      <c r="AT48" s="1101"/>
      <c r="AU48" s="1101"/>
      <c r="AV48" s="1101"/>
      <c r="AW48" s="1101"/>
      <c r="AX48" s="1101"/>
      <c r="AY48" s="1101"/>
      <c r="AZ48" s="1101"/>
      <c r="BA48" s="1101"/>
      <c r="BB48" s="1101"/>
      <c r="BC48" s="1101"/>
      <c r="BF48" s="1091"/>
    </row>
    <row r="49" spans="3:58" ht="15" customHeight="1">
      <c r="C49" s="1102"/>
      <c r="D49" s="1102"/>
      <c r="E49" s="1112" t="str">
        <f>IF($C49="","",
IF(ISERROR(VLOOKUP($C49,'様式第5-3.経費区分別内訳書'!$D$21:$EE$70,3,FALSE)),"※正しい経費番号を選択してください",
VLOOKUP($C49,'様式第5-3.経費区分別内訳書'!$D$21:$EE$70,3,FALSE)))</f>
        <v/>
      </c>
      <c r="F49" s="1112"/>
      <c r="G49" s="1112"/>
      <c r="H49" s="1112"/>
      <c r="I49" s="1112"/>
      <c r="J49" s="1112"/>
      <c r="K49" s="1112"/>
      <c r="L49" s="1112"/>
      <c r="M49" s="1104" t="str">
        <f>IF($C49="","",
IF(ISERROR(VLOOKUP($C49,'様式第5-3.経費区分別内訳書'!$D$21:$EE$70,35,FALSE)),"",
VLOOKUP($C49,'様式第5-3.経費区分別内訳書'!$D$21:$EE$70,35,FALSE)))</f>
        <v/>
      </c>
      <c r="N49" s="1104"/>
      <c r="O49" s="1104"/>
      <c r="P49" s="1104"/>
      <c r="Q49" s="1104"/>
      <c r="R49" s="1104"/>
      <c r="S49" s="1104"/>
      <c r="T49" s="1104"/>
      <c r="U49" s="1105" t="str">
        <f>IF($C49="","",
IF(ISERROR(VLOOKUP($C49,'様式第5-3.経費区分別内訳書'!$D$21:$EE$70,35,FALSE)),"",
VLOOKUP($C49,'様式第5-3.経費区分別内訳書'!$D$21:$EE$70,124,FALSE)))</f>
        <v/>
      </c>
      <c r="V49" s="1105"/>
      <c r="W49" s="1105"/>
      <c r="X49" s="1105"/>
      <c r="Y49" s="1105"/>
      <c r="Z49" s="1105"/>
      <c r="AA49" s="1102"/>
      <c r="AB49" s="1102"/>
      <c r="AC49" s="1102"/>
      <c r="AD49" s="1102"/>
      <c r="AE49" s="1102"/>
      <c r="AF49" s="1102"/>
      <c r="AG49" s="1102"/>
      <c r="AH49" s="1102"/>
      <c r="AI49" s="1106"/>
      <c r="AJ49" s="1107"/>
      <c r="AK49" s="1107"/>
      <c r="AL49" s="1107"/>
      <c r="AM49" s="1107"/>
      <c r="AN49" s="1107"/>
      <c r="AO49" s="1108"/>
      <c r="AP49" s="1101"/>
      <c r="AQ49" s="1101"/>
      <c r="AR49" s="1101"/>
      <c r="AS49" s="1101"/>
      <c r="AT49" s="1101"/>
      <c r="AU49" s="1101"/>
      <c r="AV49" s="1101"/>
      <c r="AW49" s="1101"/>
      <c r="AX49" s="1101"/>
      <c r="AY49" s="1101"/>
      <c r="AZ49" s="1101"/>
      <c r="BA49" s="1101"/>
      <c r="BB49" s="1101"/>
      <c r="BC49" s="1101"/>
      <c r="BF49" s="1091" t="str">
        <f t="shared" ref="BF49" si="14">IFERROR(VLOOKUP(E49,$BI$18:$BJ$27,2,FALSE),"-")</f>
        <v>-</v>
      </c>
    </row>
    <row r="50" spans="3:58" ht="15" customHeight="1">
      <c r="C50" s="1102"/>
      <c r="D50" s="1102"/>
      <c r="E50" s="1112"/>
      <c r="F50" s="1112"/>
      <c r="G50" s="1112"/>
      <c r="H50" s="1112"/>
      <c r="I50" s="1112"/>
      <c r="J50" s="1112"/>
      <c r="K50" s="1112"/>
      <c r="L50" s="1112"/>
      <c r="M50" s="1104"/>
      <c r="N50" s="1104"/>
      <c r="O50" s="1104"/>
      <c r="P50" s="1104"/>
      <c r="Q50" s="1104"/>
      <c r="R50" s="1104"/>
      <c r="S50" s="1104"/>
      <c r="T50" s="1104"/>
      <c r="U50" s="1105"/>
      <c r="V50" s="1105"/>
      <c r="W50" s="1105"/>
      <c r="X50" s="1105"/>
      <c r="Y50" s="1105"/>
      <c r="Z50" s="1105"/>
      <c r="AA50" s="1102"/>
      <c r="AB50" s="1102"/>
      <c r="AC50" s="1102"/>
      <c r="AD50" s="1102"/>
      <c r="AE50" s="1102"/>
      <c r="AF50" s="1102"/>
      <c r="AG50" s="1102"/>
      <c r="AH50" s="1102"/>
      <c r="AI50" s="1109"/>
      <c r="AJ50" s="1110"/>
      <c r="AK50" s="1110"/>
      <c r="AL50" s="1110"/>
      <c r="AM50" s="1110"/>
      <c r="AN50" s="1110"/>
      <c r="AO50" s="1111"/>
      <c r="AP50" s="1101"/>
      <c r="AQ50" s="1101"/>
      <c r="AR50" s="1101"/>
      <c r="AS50" s="1101"/>
      <c r="AT50" s="1101"/>
      <c r="AU50" s="1101"/>
      <c r="AV50" s="1101"/>
      <c r="AW50" s="1101"/>
      <c r="AX50" s="1101"/>
      <c r="AY50" s="1101"/>
      <c r="AZ50" s="1101"/>
      <c r="BA50" s="1101"/>
      <c r="BB50" s="1101"/>
      <c r="BC50" s="1101"/>
      <c r="BF50" s="1091"/>
    </row>
    <row r="51" spans="3:58" ht="15" customHeight="1">
      <c r="C51" s="1102"/>
      <c r="D51" s="1102"/>
      <c r="E51" s="1112" t="str">
        <f>IF($C51="","",
IF(ISERROR(VLOOKUP($C51,'様式第5-3.経費区分別内訳書'!$D$21:$EE$70,3,FALSE)),"※正しい経費番号を選択してください",
VLOOKUP($C51,'様式第5-3.経費区分別内訳書'!$D$21:$EE$70,3,FALSE)))</f>
        <v/>
      </c>
      <c r="F51" s="1112"/>
      <c r="G51" s="1112"/>
      <c r="H51" s="1112"/>
      <c r="I51" s="1112"/>
      <c r="J51" s="1112"/>
      <c r="K51" s="1112"/>
      <c r="L51" s="1112"/>
      <c r="M51" s="1104" t="str">
        <f>IF($C51="","",
IF(ISERROR(VLOOKUP($C51,'様式第5-3.経費区分別内訳書'!$D$21:$EE$70,35,FALSE)),"",
VLOOKUP($C51,'様式第5-3.経費区分別内訳書'!$D$21:$EE$70,35,FALSE)))</f>
        <v/>
      </c>
      <c r="N51" s="1104"/>
      <c r="O51" s="1104"/>
      <c r="P51" s="1104"/>
      <c r="Q51" s="1104"/>
      <c r="R51" s="1104"/>
      <c r="S51" s="1104"/>
      <c r="T51" s="1104"/>
      <c r="U51" s="1105" t="str">
        <f>IF($C51="","",
IF(ISERROR(VLOOKUP($C51,'様式第5-3.経費区分別内訳書'!$D$21:$EE$70,35,FALSE)),"",
VLOOKUP($C51,'様式第5-3.経費区分別内訳書'!$D$21:$EE$70,124,FALSE)))</f>
        <v/>
      </c>
      <c r="V51" s="1105"/>
      <c r="W51" s="1105"/>
      <c r="X51" s="1105"/>
      <c r="Y51" s="1105"/>
      <c r="Z51" s="1105"/>
      <c r="AA51" s="1102"/>
      <c r="AB51" s="1102"/>
      <c r="AC51" s="1102"/>
      <c r="AD51" s="1102"/>
      <c r="AE51" s="1102"/>
      <c r="AF51" s="1102"/>
      <c r="AG51" s="1102"/>
      <c r="AH51" s="1102"/>
      <c r="AI51" s="1106"/>
      <c r="AJ51" s="1107"/>
      <c r="AK51" s="1107"/>
      <c r="AL51" s="1107"/>
      <c r="AM51" s="1107"/>
      <c r="AN51" s="1107"/>
      <c r="AO51" s="1108"/>
      <c r="AP51" s="1101"/>
      <c r="AQ51" s="1101"/>
      <c r="AR51" s="1101"/>
      <c r="AS51" s="1101"/>
      <c r="AT51" s="1101"/>
      <c r="AU51" s="1101"/>
      <c r="AV51" s="1101"/>
      <c r="AW51" s="1101"/>
      <c r="AX51" s="1101"/>
      <c r="AY51" s="1101"/>
      <c r="AZ51" s="1101"/>
      <c r="BA51" s="1101"/>
      <c r="BB51" s="1101"/>
      <c r="BC51" s="1101"/>
      <c r="BF51" s="1091" t="str">
        <f t="shared" ref="BF51" si="15">IFERROR(VLOOKUP(E51,$BI$18:$BJ$27,2,FALSE),"-")</f>
        <v>-</v>
      </c>
    </row>
    <row r="52" spans="3:58" ht="15" customHeight="1">
      <c r="C52" s="1102"/>
      <c r="D52" s="1102"/>
      <c r="E52" s="1112"/>
      <c r="F52" s="1112"/>
      <c r="G52" s="1112"/>
      <c r="H52" s="1112"/>
      <c r="I52" s="1112"/>
      <c r="J52" s="1112"/>
      <c r="K52" s="1112"/>
      <c r="L52" s="1112"/>
      <c r="M52" s="1104"/>
      <c r="N52" s="1104"/>
      <c r="O52" s="1104"/>
      <c r="P52" s="1104"/>
      <c r="Q52" s="1104"/>
      <c r="R52" s="1104"/>
      <c r="S52" s="1104"/>
      <c r="T52" s="1104"/>
      <c r="U52" s="1105"/>
      <c r="V52" s="1105"/>
      <c r="W52" s="1105"/>
      <c r="X52" s="1105"/>
      <c r="Y52" s="1105"/>
      <c r="Z52" s="1105"/>
      <c r="AA52" s="1102"/>
      <c r="AB52" s="1102"/>
      <c r="AC52" s="1102"/>
      <c r="AD52" s="1102"/>
      <c r="AE52" s="1102"/>
      <c r="AF52" s="1102"/>
      <c r="AG52" s="1102"/>
      <c r="AH52" s="1102"/>
      <c r="AI52" s="1109"/>
      <c r="AJ52" s="1110"/>
      <c r="AK52" s="1110"/>
      <c r="AL52" s="1110"/>
      <c r="AM52" s="1110"/>
      <c r="AN52" s="1110"/>
      <c r="AO52" s="1111"/>
      <c r="AP52" s="1101"/>
      <c r="AQ52" s="1101"/>
      <c r="AR52" s="1101"/>
      <c r="AS52" s="1101"/>
      <c r="AT52" s="1101"/>
      <c r="AU52" s="1101"/>
      <c r="AV52" s="1101"/>
      <c r="AW52" s="1101"/>
      <c r="AX52" s="1101"/>
      <c r="AY52" s="1101"/>
      <c r="AZ52" s="1101"/>
      <c r="BA52" s="1101"/>
      <c r="BB52" s="1101"/>
      <c r="BC52" s="1101"/>
      <c r="BF52" s="1091"/>
    </row>
    <row r="53" spans="3:58" ht="15" customHeight="1">
      <c r="C53" s="1102"/>
      <c r="D53" s="1102"/>
      <c r="E53" s="1112" t="str">
        <f>IF($C53="","",
IF(ISERROR(VLOOKUP($C53,'様式第5-3.経費区分別内訳書'!$D$21:$EE$70,3,FALSE)),"※正しい経費番号を選択してください",
VLOOKUP($C53,'様式第5-3.経費区分別内訳書'!$D$21:$EE$70,3,FALSE)))</f>
        <v/>
      </c>
      <c r="F53" s="1112"/>
      <c r="G53" s="1112"/>
      <c r="H53" s="1112"/>
      <c r="I53" s="1112"/>
      <c r="J53" s="1112"/>
      <c r="K53" s="1112"/>
      <c r="L53" s="1112"/>
      <c r="M53" s="1104" t="str">
        <f>IF($C53="","",
IF(ISERROR(VLOOKUP($C53,'様式第5-3.経費区分別内訳書'!$D$21:$EE$70,35,FALSE)),"",
VLOOKUP($C53,'様式第5-3.経費区分別内訳書'!$D$21:$EE$70,35,FALSE)))</f>
        <v/>
      </c>
      <c r="N53" s="1104"/>
      <c r="O53" s="1104"/>
      <c r="P53" s="1104"/>
      <c r="Q53" s="1104"/>
      <c r="R53" s="1104"/>
      <c r="S53" s="1104"/>
      <c r="T53" s="1104"/>
      <c r="U53" s="1105" t="str">
        <f>IF($C53="","",
IF(ISERROR(VLOOKUP($C53,'様式第5-3.経費区分別内訳書'!$D$21:$EE$70,35,FALSE)),"",
VLOOKUP($C53,'様式第5-3.経費区分別内訳書'!$D$21:$EE$70,124,FALSE)))</f>
        <v/>
      </c>
      <c r="V53" s="1105"/>
      <c r="W53" s="1105"/>
      <c r="X53" s="1105"/>
      <c r="Y53" s="1105"/>
      <c r="Z53" s="1105"/>
      <c r="AA53" s="1102"/>
      <c r="AB53" s="1102"/>
      <c r="AC53" s="1102"/>
      <c r="AD53" s="1102"/>
      <c r="AE53" s="1102"/>
      <c r="AF53" s="1102"/>
      <c r="AG53" s="1102"/>
      <c r="AH53" s="1102"/>
      <c r="AI53" s="1106"/>
      <c r="AJ53" s="1107"/>
      <c r="AK53" s="1107"/>
      <c r="AL53" s="1107"/>
      <c r="AM53" s="1107"/>
      <c r="AN53" s="1107"/>
      <c r="AO53" s="1108"/>
      <c r="AP53" s="1101"/>
      <c r="AQ53" s="1101"/>
      <c r="AR53" s="1101"/>
      <c r="AS53" s="1101"/>
      <c r="AT53" s="1101"/>
      <c r="AU53" s="1101"/>
      <c r="AV53" s="1101"/>
      <c r="AW53" s="1101"/>
      <c r="AX53" s="1101"/>
      <c r="AY53" s="1101"/>
      <c r="AZ53" s="1101"/>
      <c r="BA53" s="1101"/>
      <c r="BB53" s="1101"/>
      <c r="BC53" s="1101"/>
      <c r="BF53" s="1091" t="str">
        <f t="shared" ref="BF53" si="16">IFERROR(VLOOKUP(E53,$BI$18:$BJ$27,2,FALSE),"-")</f>
        <v>-</v>
      </c>
    </row>
    <row r="54" spans="3:58" ht="15" customHeight="1">
      <c r="C54" s="1102"/>
      <c r="D54" s="1102"/>
      <c r="E54" s="1112"/>
      <c r="F54" s="1112"/>
      <c r="G54" s="1112"/>
      <c r="H54" s="1112"/>
      <c r="I54" s="1112"/>
      <c r="J54" s="1112"/>
      <c r="K54" s="1112"/>
      <c r="L54" s="1112"/>
      <c r="M54" s="1104"/>
      <c r="N54" s="1104"/>
      <c r="O54" s="1104"/>
      <c r="P54" s="1104"/>
      <c r="Q54" s="1104"/>
      <c r="R54" s="1104"/>
      <c r="S54" s="1104"/>
      <c r="T54" s="1104"/>
      <c r="U54" s="1105"/>
      <c r="V54" s="1105"/>
      <c r="W54" s="1105"/>
      <c r="X54" s="1105"/>
      <c r="Y54" s="1105"/>
      <c r="Z54" s="1105"/>
      <c r="AA54" s="1102"/>
      <c r="AB54" s="1102"/>
      <c r="AC54" s="1102"/>
      <c r="AD54" s="1102"/>
      <c r="AE54" s="1102"/>
      <c r="AF54" s="1102"/>
      <c r="AG54" s="1102"/>
      <c r="AH54" s="1102"/>
      <c r="AI54" s="1109"/>
      <c r="AJ54" s="1110"/>
      <c r="AK54" s="1110"/>
      <c r="AL54" s="1110"/>
      <c r="AM54" s="1110"/>
      <c r="AN54" s="1110"/>
      <c r="AO54" s="1111"/>
      <c r="AP54" s="1101"/>
      <c r="AQ54" s="1101"/>
      <c r="AR54" s="1101"/>
      <c r="AS54" s="1101"/>
      <c r="AT54" s="1101"/>
      <c r="AU54" s="1101"/>
      <c r="AV54" s="1101"/>
      <c r="AW54" s="1101"/>
      <c r="AX54" s="1101"/>
      <c r="AY54" s="1101"/>
      <c r="AZ54" s="1101"/>
      <c r="BA54" s="1101"/>
      <c r="BB54" s="1101"/>
      <c r="BC54" s="1101"/>
      <c r="BF54" s="1091"/>
    </row>
    <row r="55" spans="3:58" ht="15" customHeight="1">
      <c r="C55" s="1102"/>
      <c r="D55" s="1102"/>
      <c r="E55" s="1112" t="str">
        <f>IF($C55="","",
IF(ISERROR(VLOOKUP($C55,'様式第5-3.経費区分別内訳書'!$D$21:$EE$70,3,FALSE)),"※正しい経費番号を選択してください",
VLOOKUP($C55,'様式第5-3.経費区分別内訳書'!$D$21:$EE$70,3,FALSE)))</f>
        <v/>
      </c>
      <c r="F55" s="1112"/>
      <c r="G55" s="1112"/>
      <c r="H55" s="1112"/>
      <c r="I55" s="1112"/>
      <c r="J55" s="1112"/>
      <c r="K55" s="1112"/>
      <c r="L55" s="1112"/>
      <c r="M55" s="1104" t="str">
        <f>IF($C55="","",
IF(ISERROR(VLOOKUP($C55,'様式第5-3.経費区分別内訳書'!$D$21:$EE$70,35,FALSE)),"",
VLOOKUP($C55,'様式第5-3.経費区分別内訳書'!$D$21:$EE$70,35,FALSE)))</f>
        <v/>
      </c>
      <c r="N55" s="1104"/>
      <c r="O55" s="1104"/>
      <c r="P55" s="1104"/>
      <c r="Q55" s="1104"/>
      <c r="R55" s="1104"/>
      <c r="S55" s="1104"/>
      <c r="T55" s="1104"/>
      <c r="U55" s="1105" t="str">
        <f>IF($C55="","",
IF(ISERROR(VLOOKUP($C55,'様式第5-3.経費区分別内訳書'!$D$21:$EE$70,35,FALSE)),"",
VLOOKUP($C55,'様式第5-3.経費区分別内訳書'!$D$21:$EE$70,124,FALSE)))</f>
        <v/>
      </c>
      <c r="V55" s="1105"/>
      <c r="W55" s="1105"/>
      <c r="X55" s="1105"/>
      <c r="Y55" s="1105"/>
      <c r="Z55" s="1105"/>
      <c r="AA55" s="1102"/>
      <c r="AB55" s="1102"/>
      <c r="AC55" s="1102"/>
      <c r="AD55" s="1102"/>
      <c r="AE55" s="1102"/>
      <c r="AF55" s="1102"/>
      <c r="AG55" s="1102"/>
      <c r="AH55" s="1102"/>
      <c r="AI55" s="1106"/>
      <c r="AJ55" s="1107"/>
      <c r="AK55" s="1107"/>
      <c r="AL55" s="1107"/>
      <c r="AM55" s="1107"/>
      <c r="AN55" s="1107"/>
      <c r="AO55" s="1108"/>
      <c r="AP55" s="1101"/>
      <c r="AQ55" s="1101"/>
      <c r="AR55" s="1101"/>
      <c r="AS55" s="1101"/>
      <c r="AT55" s="1101"/>
      <c r="AU55" s="1101"/>
      <c r="AV55" s="1101"/>
      <c r="AW55" s="1101"/>
      <c r="AX55" s="1101"/>
      <c r="AY55" s="1101"/>
      <c r="AZ55" s="1101"/>
      <c r="BA55" s="1101"/>
      <c r="BB55" s="1101"/>
      <c r="BC55" s="1101"/>
      <c r="BF55" s="1091" t="str">
        <f t="shared" ref="BF55" si="17">IFERROR(VLOOKUP(E55,$BI$18:$BJ$27,2,FALSE),"-")</f>
        <v>-</v>
      </c>
    </row>
    <row r="56" spans="3:58" ht="15" customHeight="1">
      <c r="C56" s="1102"/>
      <c r="D56" s="1102"/>
      <c r="E56" s="1112"/>
      <c r="F56" s="1112"/>
      <c r="G56" s="1112"/>
      <c r="H56" s="1112"/>
      <c r="I56" s="1112"/>
      <c r="J56" s="1112"/>
      <c r="K56" s="1112"/>
      <c r="L56" s="1112"/>
      <c r="M56" s="1104"/>
      <c r="N56" s="1104"/>
      <c r="O56" s="1104"/>
      <c r="P56" s="1104"/>
      <c r="Q56" s="1104"/>
      <c r="R56" s="1104"/>
      <c r="S56" s="1104"/>
      <c r="T56" s="1104"/>
      <c r="U56" s="1105"/>
      <c r="V56" s="1105"/>
      <c r="W56" s="1105"/>
      <c r="X56" s="1105"/>
      <c r="Y56" s="1105"/>
      <c r="Z56" s="1105"/>
      <c r="AA56" s="1102"/>
      <c r="AB56" s="1102"/>
      <c r="AC56" s="1102"/>
      <c r="AD56" s="1102"/>
      <c r="AE56" s="1102"/>
      <c r="AF56" s="1102"/>
      <c r="AG56" s="1102"/>
      <c r="AH56" s="1102"/>
      <c r="AI56" s="1109"/>
      <c r="AJ56" s="1110"/>
      <c r="AK56" s="1110"/>
      <c r="AL56" s="1110"/>
      <c r="AM56" s="1110"/>
      <c r="AN56" s="1110"/>
      <c r="AO56" s="1111"/>
      <c r="AP56" s="1101"/>
      <c r="AQ56" s="1101"/>
      <c r="AR56" s="1101"/>
      <c r="AS56" s="1101"/>
      <c r="AT56" s="1101"/>
      <c r="AU56" s="1101"/>
      <c r="AV56" s="1101"/>
      <c r="AW56" s="1101"/>
      <c r="AX56" s="1101"/>
      <c r="AY56" s="1101"/>
      <c r="AZ56" s="1101"/>
      <c r="BA56" s="1101"/>
      <c r="BB56" s="1101"/>
      <c r="BC56" s="1101"/>
      <c r="BF56" s="1091"/>
    </row>
    <row r="57" spans="3:58" ht="19.7" customHeight="1">
      <c r="C57" s="1116" t="s">
        <v>98</v>
      </c>
      <c r="D57" s="1116"/>
      <c r="E57" s="1116"/>
      <c r="F57" s="1116"/>
      <c r="G57" s="1116"/>
      <c r="H57" s="1116"/>
      <c r="I57" s="1116"/>
      <c r="J57" s="1116"/>
      <c r="K57" s="1116"/>
      <c r="L57" s="1116"/>
      <c r="M57" s="1116"/>
      <c r="N57" s="1116"/>
      <c r="O57" s="1116"/>
      <c r="P57" s="1116"/>
      <c r="Q57" s="1116"/>
      <c r="R57" s="1116"/>
      <c r="S57" s="1116"/>
      <c r="T57" s="1116"/>
      <c r="U57" s="1116"/>
      <c r="V57" s="1116"/>
      <c r="W57" s="1116"/>
      <c r="X57" s="1116"/>
      <c r="Y57" s="1116"/>
      <c r="Z57" s="1116"/>
      <c r="AA57" s="1116"/>
      <c r="AB57" s="1116"/>
      <c r="AC57" s="1116"/>
      <c r="AD57" s="1116"/>
      <c r="AE57" s="1116"/>
      <c r="AF57" s="1116"/>
      <c r="AG57" s="1116"/>
      <c r="AH57" s="1116"/>
      <c r="AI57" s="1116"/>
      <c r="AJ57" s="1116"/>
      <c r="AK57" s="1116"/>
      <c r="AL57" s="1116"/>
      <c r="AM57" s="1116"/>
      <c r="AN57" s="1116"/>
      <c r="AO57" s="1116"/>
      <c r="AP57" s="1116"/>
      <c r="AQ57" s="1116"/>
      <c r="AR57" s="1116"/>
      <c r="AS57" s="1116"/>
      <c r="AT57" s="1116"/>
      <c r="AU57" s="1116"/>
      <c r="AV57" s="1116"/>
      <c r="AW57" s="1116"/>
      <c r="AX57" s="1116"/>
      <c r="AY57" s="1116"/>
      <c r="AZ57" s="1116"/>
      <c r="BA57" s="1116"/>
      <c r="BB57" s="1116"/>
      <c r="BC57" s="1116"/>
    </row>
    <row r="58" spans="3:58" ht="19.7" customHeight="1">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051"/>
      <c r="AM58" s="1051"/>
      <c r="AN58" s="1051"/>
      <c r="AO58" s="1051"/>
      <c r="AP58" s="1051"/>
      <c r="AQ58" s="1051"/>
      <c r="AR58" s="1051"/>
      <c r="AS58" s="1051"/>
      <c r="AT58" s="1051"/>
      <c r="AU58" s="1051"/>
      <c r="AV58" s="1051"/>
      <c r="AW58" s="1051"/>
      <c r="AX58" s="1051"/>
      <c r="AY58" s="1051"/>
      <c r="AZ58" s="1051"/>
      <c r="BA58" s="1051"/>
      <c r="BB58" s="1051"/>
      <c r="BC58" s="1051"/>
    </row>
    <row r="61" spans="3:58" ht="15" customHeight="1">
      <c r="C61" s="224" t="s">
        <v>99</v>
      </c>
    </row>
    <row r="62" spans="3:58" ht="15" customHeight="1">
      <c r="C62" s="179" t="s">
        <v>100</v>
      </c>
    </row>
    <row r="63" spans="3:58" ht="15" customHeight="1">
      <c r="C63" s="977" t="s">
        <v>101</v>
      </c>
      <c r="D63" s="977"/>
      <c r="E63" s="977"/>
      <c r="F63" s="977"/>
      <c r="G63" s="977"/>
      <c r="H63" s="977"/>
      <c r="I63" s="977"/>
      <c r="J63" s="977"/>
      <c r="K63" s="977"/>
      <c r="L63" s="977"/>
      <c r="M63" s="977"/>
      <c r="N63" s="977"/>
      <c r="O63" s="977"/>
      <c r="P63" s="977"/>
      <c r="Q63" s="977"/>
      <c r="R63" s="977"/>
      <c r="S63" s="977"/>
      <c r="T63" s="977"/>
      <c r="U63" s="977"/>
      <c r="V63" s="977"/>
      <c r="W63" s="977"/>
      <c r="X63" s="977"/>
      <c r="Y63" s="977"/>
      <c r="Z63" s="977"/>
      <c r="AA63" s="977" t="s">
        <v>102</v>
      </c>
      <c r="AB63" s="977"/>
      <c r="AC63" s="977"/>
      <c r="AD63" s="977"/>
      <c r="AE63" s="977"/>
      <c r="AF63" s="977"/>
      <c r="AG63" s="977"/>
      <c r="AH63" s="977" t="s">
        <v>103</v>
      </c>
      <c r="AI63" s="977"/>
      <c r="AJ63" s="977"/>
      <c r="AK63" s="977"/>
      <c r="AL63" s="977"/>
      <c r="AM63" s="977"/>
      <c r="AN63" s="977"/>
    </row>
    <row r="64" spans="3:58" ht="15" customHeight="1">
      <c r="C64" s="977"/>
      <c r="D64" s="977"/>
      <c r="E64" s="977"/>
      <c r="F64" s="977"/>
      <c r="G64" s="977"/>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977"/>
      <c r="AI64" s="977"/>
      <c r="AJ64" s="977"/>
      <c r="AK64" s="977"/>
      <c r="AL64" s="977"/>
      <c r="AM64" s="977"/>
      <c r="AN64" s="977"/>
    </row>
    <row r="65" spans="3:89" ht="17.100000000000001" customHeight="1">
      <c r="C65" s="1113" t="s">
        <v>104</v>
      </c>
      <c r="D65" s="1113"/>
      <c r="E65" s="1113"/>
      <c r="F65" s="1113"/>
      <c r="G65" s="1113"/>
      <c r="H65" s="1113"/>
      <c r="I65" s="1113"/>
      <c r="J65" s="1113"/>
      <c r="K65" s="1113"/>
      <c r="L65" s="1113"/>
      <c r="M65" s="1113"/>
      <c r="N65" s="1113"/>
      <c r="O65" s="1113"/>
      <c r="P65" s="1113"/>
      <c r="Q65" s="1113"/>
      <c r="R65" s="1113"/>
      <c r="S65" s="1113"/>
      <c r="T65" s="1113"/>
      <c r="U65" s="1113"/>
      <c r="V65" s="1113"/>
      <c r="W65" s="1113"/>
      <c r="X65" s="1113"/>
      <c r="Y65" s="1113"/>
      <c r="Z65" s="1113"/>
      <c r="AA65" s="955" t="s">
        <v>105</v>
      </c>
      <c r="AB65" s="955"/>
      <c r="AC65" s="955"/>
      <c r="AD65" s="955"/>
      <c r="AE65" s="955"/>
      <c r="AF65" s="955"/>
      <c r="AG65" s="955"/>
      <c r="AH65" s="955" t="s">
        <v>106</v>
      </c>
      <c r="AI65" s="955"/>
      <c r="AJ65" s="955"/>
      <c r="AK65" s="955"/>
      <c r="AL65" s="955"/>
      <c r="AM65" s="955"/>
      <c r="AN65" s="955"/>
    </row>
    <row r="66" spans="3:89" ht="17.100000000000001" customHeight="1">
      <c r="C66" s="1113"/>
      <c r="D66" s="1113"/>
      <c r="E66" s="1113"/>
      <c r="F66" s="1113"/>
      <c r="G66" s="1113"/>
      <c r="H66" s="1113"/>
      <c r="I66" s="1113"/>
      <c r="J66" s="1113"/>
      <c r="K66" s="1113"/>
      <c r="L66" s="1113"/>
      <c r="M66" s="1113"/>
      <c r="N66" s="1113"/>
      <c r="O66" s="1113"/>
      <c r="P66" s="1113"/>
      <c r="Q66" s="1113"/>
      <c r="R66" s="1113"/>
      <c r="S66" s="1113"/>
      <c r="T66" s="1113"/>
      <c r="U66" s="1113"/>
      <c r="V66" s="1113"/>
      <c r="W66" s="1113"/>
      <c r="X66" s="1113"/>
      <c r="Y66" s="1113"/>
      <c r="Z66" s="1113"/>
      <c r="AA66" s="955"/>
      <c r="AB66" s="955"/>
      <c r="AC66" s="955"/>
      <c r="AD66" s="955"/>
      <c r="AE66" s="955"/>
      <c r="AF66" s="955"/>
      <c r="AG66" s="955"/>
      <c r="AH66" s="955"/>
      <c r="AI66" s="955"/>
      <c r="AJ66" s="955"/>
      <c r="AK66" s="955"/>
      <c r="AL66" s="955"/>
      <c r="AM66" s="955"/>
      <c r="AN66" s="955"/>
    </row>
    <row r="67" spans="3:89" ht="17.100000000000001" customHeight="1">
      <c r="C67" s="1113" t="s">
        <v>107</v>
      </c>
      <c r="D67" s="1113"/>
      <c r="E67" s="1113"/>
      <c r="F67" s="1113"/>
      <c r="G67" s="1113"/>
      <c r="H67" s="1113"/>
      <c r="I67" s="1113"/>
      <c r="J67" s="1113"/>
      <c r="K67" s="1113"/>
      <c r="L67" s="1113"/>
      <c r="M67" s="1113"/>
      <c r="N67" s="1113"/>
      <c r="O67" s="1113"/>
      <c r="P67" s="1113"/>
      <c r="Q67" s="1113"/>
      <c r="R67" s="1113"/>
      <c r="S67" s="1113"/>
      <c r="T67" s="1113"/>
      <c r="U67" s="1113"/>
      <c r="V67" s="1113"/>
      <c r="W67" s="1113"/>
      <c r="X67" s="1113"/>
      <c r="Y67" s="1113"/>
      <c r="Z67" s="1113"/>
      <c r="AA67" s="955" t="s">
        <v>105</v>
      </c>
      <c r="AB67" s="955"/>
      <c r="AC67" s="955"/>
      <c r="AD67" s="955"/>
      <c r="AE67" s="955"/>
      <c r="AF67" s="955"/>
      <c r="AG67" s="955"/>
      <c r="AH67" s="955" t="s">
        <v>106</v>
      </c>
      <c r="AI67" s="955"/>
      <c r="AJ67" s="955"/>
      <c r="AK67" s="955"/>
      <c r="AL67" s="955"/>
      <c r="AM67" s="955"/>
      <c r="AN67" s="955"/>
    </row>
    <row r="68" spans="3:89" ht="17.100000000000001" customHeight="1">
      <c r="C68" s="1113"/>
      <c r="D68" s="1113"/>
      <c r="E68" s="1113"/>
      <c r="F68" s="1113"/>
      <c r="G68" s="1113"/>
      <c r="H68" s="1113"/>
      <c r="I68" s="1113"/>
      <c r="J68" s="1113"/>
      <c r="K68" s="1113"/>
      <c r="L68" s="1113"/>
      <c r="M68" s="1113"/>
      <c r="N68" s="1113"/>
      <c r="O68" s="1113"/>
      <c r="P68" s="1113"/>
      <c r="Q68" s="1113"/>
      <c r="R68" s="1113"/>
      <c r="S68" s="1113"/>
      <c r="T68" s="1113"/>
      <c r="U68" s="1113"/>
      <c r="V68" s="1113"/>
      <c r="W68" s="1113"/>
      <c r="X68" s="1113"/>
      <c r="Y68" s="1113"/>
      <c r="Z68" s="1113"/>
      <c r="AA68" s="955"/>
      <c r="AB68" s="955"/>
      <c r="AC68" s="955"/>
      <c r="AD68" s="955"/>
      <c r="AE68" s="955"/>
      <c r="AF68" s="955"/>
      <c r="AG68" s="955"/>
      <c r="AH68" s="955"/>
      <c r="AI68" s="955"/>
      <c r="AJ68" s="955"/>
      <c r="AK68" s="955"/>
      <c r="AL68" s="955"/>
      <c r="AM68" s="955"/>
      <c r="AN68" s="955"/>
    </row>
    <row r="69" spans="3:89" ht="17.100000000000001" customHeight="1">
      <c r="C69" s="1113" t="s">
        <v>108</v>
      </c>
      <c r="D69" s="1113"/>
      <c r="E69" s="1113"/>
      <c r="F69" s="1113"/>
      <c r="G69" s="1113"/>
      <c r="H69" s="1113"/>
      <c r="I69" s="1113"/>
      <c r="J69" s="1113"/>
      <c r="K69" s="1113"/>
      <c r="L69" s="1113"/>
      <c r="M69" s="1113"/>
      <c r="N69" s="1113"/>
      <c r="O69" s="1113"/>
      <c r="P69" s="1113"/>
      <c r="Q69" s="1113"/>
      <c r="R69" s="1113"/>
      <c r="S69" s="1113"/>
      <c r="T69" s="1113"/>
      <c r="U69" s="1113"/>
      <c r="V69" s="1113"/>
      <c r="W69" s="1113"/>
      <c r="X69" s="1113"/>
      <c r="Y69" s="1113"/>
      <c r="Z69" s="1113"/>
      <c r="AA69" s="955" t="s">
        <v>109</v>
      </c>
      <c r="AB69" s="955"/>
      <c r="AC69" s="955"/>
      <c r="AD69" s="955"/>
      <c r="AE69" s="955"/>
      <c r="AF69" s="955"/>
      <c r="AG69" s="955"/>
      <c r="AH69" s="955" t="s">
        <v>110</v>
      </c>
      <c r="AI69" s="955"/>
      <c r="AJ69" s="955"/>
      <c r="AK69" s="955"/>
      <c r="AL69" s="955"/>
      <c r="AM69" s="955"/>
      <c r="AN69" s="955"/>
    </row>
    <row r="70" spans="3:89" ht="17.100000000000001" customHeight="1">
      <c r="C70" s="1113"/>
      <c r="D70" s="1113"/>
      <c r="E70" s="1113"/>
      <c r="F70" s="1113"/>
      <c r="G70" s="1113"/>
      <c r="H70" s="1113"/>
      <c r="I70" s="1113"/>
      <c r="J70" s="1113"/>
      <c r="K70" s="1113"/>
      <c r="L70" s="1113"/>
      <c r="M70" s="1113"/>
      <c r="N70" s="1113"/>
      <c r="O70" s="1113"/>
      <c r="P70" s="1113"/>
      <c r="Q70" s="1113"/>
      <c r="R70" s="1113"/>
      <c r="S70" s="1113"/>
      <c r="T70" s="1113"/>
      <c r="U70" s="1113"/>
      <c r="V70" s="1113"/>
      <c r="W70" s="1113"/>
      <c r="X70" s="1113"/>
      <c r="Y70" s="1113"/>
      <c r="Z70" s="1113"/>
      <c r="AA70" s="955"/>
      <c r="AB70" s="955"/>
      <c r="AC70" s="955"/>
      <c r="AD70" s="955"/>
      <c r="AE70" s="955"/>
      <c r="AF70" s="955"/>
      <c r="AG70" s="955"/>
      <c r="AH70" s="955"/>
      <c r="AI70" s="955"/>
      <c r="AJ70" s="955"/>
      <c r="AK70" s="955"/>
      <c r="AL70" s="955"/>
      <c r="AM70" s="955"/>
      <c r="AN70" s="955"/>
    </row>
    <row r="71" spans="3:89" ht="17.100000000000001" customHeight="1">
      <c r="C71" s="1115" t="s">
        <v>111</v>
      </c>
      <c r="D71" s="1116"/>
      <c r="E71" s="1116"/>
      <c r="F71" s="1116"/>
      <c r="G71" s="1116"/>
      <c r="H71" s="1116"/>
      <c r="I71" s="1116"/>
      <c r="J71" s="1116"/>
      <c r="K71" s="1116"/>
      <c r="L71" s="1116"/>
      <c r="M71" s="1116"/>
      <c r="N71" s="1116"/>
      <c r="O71" s="1116"/>
      <c r="P71" s="1116"/>
      <c r="Q71" s="1116"/>
      <c r="R71" s="1116"/>
      <c r="S71" s="1116"/>
      <c r="T71" s="1116"/>
      <c r="U71" s="1116"/>
      <c r="V71" s="1116"/>
      <c r="W71" s="1116"/>
      <c r="X71" s="1116"/>
      <c r="Y71" s="1116"/>
      <c r="Z71" s="1117"/>
      <c r="AA71" s="962" t="s">
        <v>112</v>
      </c>
      <c r="AB71" s="963"/>
      <c r="AC71" s="963"/>
      <c r="AD71" s="963"/>
      <c r="AE71" s="963"/>
      <c r="AF71" s="963"/>
      <c r="AG71" s="964"/>
      <c r="AH71" s="1121" t="s">
        <v>113</v>
      </c>
      <c r="AI71" s="1122"/>
      <c r="AJ71" s="1122"/>
      <c r="AK71" s="1122"/>
      <c r="AL71" s="1122"/>
      <c r="AM71" s="1122"/>
      <c r="AN71" s="1123"/>
    </row>
    <row r="72" spans="3:89" ht="17.100000000000001" customHeight="1">
      <c r="C72" s="1118"/>
      <c r="D72" s="1119"/>
      <c r="E72" s="1119"/>
      <c r="F72" s="1119"/>
      <c r="G72" s="1119"/>
      <c r="H72" s="1119"/>
      <c r="I72" s="1119"/>
      <c r="J72" s="1119"/>
      <c r="K72" s="1119"/>
      <c r="L72" s="1119"/>
      <c r="M72" s="1119"/>
      <c r="N72" s="1119"/>
      <c r="O72" s="1119"/>
      <c r="P72" s="1119"/>
      <c r="Q72" s="1119"/>
      <c r="R72" s="1119"/>
      <c r="S72" s="1119"/>
      <c r="T72" s="1119"/>
      <c r="U72" s="1119"/>
      <c r="V72" s="1119"/>
      <c r="W72" s="1119"/>
      <c r="X72" s="1119"/>
      <c r="Y72" s="1119"/>
      <c r="Z72" s="1120"/>
      <c r="AA72" s="965"/>
      <c r="AB72" s="966"/>
      <c r="AC72" s="966"/>
      <c r="AD72" s="966"/>
      <c r="AE72" s="966"/>
      <c r="AF72" s="966"/>
      <c r="AG72" s="967"/>
      <c r="AH72" s="1124"/>
      <c r="AI72" s="1125"/>
      <c r="AJ72" s="1125"/>
      <c r="AK72" s="1125"/>
      <c r="AL72" s="1125"/>
      <c r="AM72" s="1125"/>
      <c r="AN72" s="1126"/>
    </row>
    <row r="73" spans="3:89" ht="17.100000000000001" customHeight="1">
      <c r="C73" s="1113" t="s">
        <v>114</v>
      </c>
      <c r="D73" s="1113"/>
      <c r="E73" s="1113"/>
      <c r="F73" s="1113"/>
      <c r="G73" s="1113"/>
      <c r="H73" s="1113"/>
      <c r="I73" s="1113"/>
      <c r="J73" s="1113"/>
      <c r="K73" s="1113"/>
      <c r="L73" s="1113"/>
      <c r="M73" s="1113"/>
      <c r="N73" s="1113"/>
      <c r="O73" s="1113"/>
      <c r="P73" s="1113"/>
      <c r="Q73" s="1113"/>
      <c r="R73" s="1113"/>
      <c r="S73" s="1113"/>
      <c r="T73" s="1113"/>
      <c r="U73" s="1113"/>
      <c r="V73" s="1113"/>
      <c r="W73" s="1113"/>
      <c r="X73" s="1113"/>
      <c r="Y73" s="1113"/>
      <c r="Z73" s="1113"/>
      <c r="AA73" s="1127" t="s">
        <v>421</v>
      </c>
      <c r="AB73" s="1127"/>
      <c r="AC73" s="1127"/>
      <c r="AD73" s="1127"/>
      <c r="AE73" s="1127"/>
      <c r="AF73" s="1127"/>
      <c r="AG73" s="1127"/>
      <c r="AH73" s="1114" t="s">
        <v>113</v>
      </c>
      <c r="AI73" s="1114"/>
      <c r="AJ73" s="1114"/>
      <c r="AK73" s="1114"/>
      <c r="AL73" s="1114"/>
      <c r="AM73" s="1114"/>
      <c r="AN73" s="1114"/>
      <c r="CI73" s="199"/>
      <c r="CJ73" s="199"/>
      <c r="CK73" s="199"/>
    </row>
    <row r="74" spans="3:89" ht="17.100000000000001" customHeight="1">
      <c r="C74" s="1113"/>
      <c r="D74" s="1113"/>
      <c r="E74" s="1113"/>
      <c r="F74" s="1113"/>
      <c r="G74" s="1113"/>
      <c r="H74" s="1113"/>
      <c r="I74" s="1113"/>
      <c r="J74" s="1113"/>
      <c r="K74" s="1113"/>
      <c r="L74" s="1113"/>
      <c r="M74" s="1113"/>
      <c r="N74" s="1113"/>
      <c r="O74" s="1113"/>
      <c r="P74" s="1113"/>
      <c r="Q74" s="1113"/>
      <c r="R74" s="1113"/>
      <c r="S74" s="1113"/>
      <c r="T74" s="1113"/>
      <c r="U74" s="1113"/>
      <c r="V74" s="1113"/>
      <c r="W74" s="1113"/>
      <c r="X74" s="1113"/>
      <c r="Y74" s="1113"/>
      <c r="Z74" s="1113"/>
      <c r="AA74" s="1127"/>
      <c r="AB74" s="1127"/>
      <c r="AC74" s="1127"/>
      <c r="AD74" s="1127"/>
      <c r="AE74" s="1127"/>
      <c r="AF74" s="1127"/>
      <c r="AG74" s="1127"/>
      <c r="AH74" s="1114"/>
      <c r="AI74" s="1114"/>
      <c r="AJ74" s="1114"/>
      <c r="AK74" s="1114"/>
      <c r="AL74" s="1114"/>
      <c r="AM74" s="1114"/>
      <c r="AN74" s="1114"/>
    </row>
    <row r="75" spans="3:89" ht="17.100000000000001" customHeight="1">
      <c r="C75" s="1113" t="s">
        <v>115</v>
      </c>
      <c r="D75" s="1113"/>
      <c r="E75" s="1113"/>
      <c r="F75" s="1113"/>
      <c r="G75" s="1113"/>
      <c r="H75" s="1113"/>
      <c r="I75" s="1113"/>
      <c r="J75" s="1113"/>
      <c r="K75" s="1113"/>
      <c r="L75" s="1113"/>
      <c r="M75" s="1113"/>
      <c r="N75" s="1113"/>
      <c r="O75" s="1113"/>
      <c r="P75" s="1113"/>
      <c r="Q75" s="1113"/>
      <c r="R75" s="1113"/>
      <c r="S75" s="1113"/>
      <c r="T75" s="1113"/>
      <c r="U75" s="1113"/>
      <c r="V75" s="1113"/>
      <c r="W75" s="1113"/>
      <c r="X75" s="1113"/>
      <c r="Y75" s="1113"/>
      <c r="Z75" s="1113"/>
      <c r="AA75" s="955" t="s">
        <v>116</v>
      </c>
      <c r="AB75" s="955"/>
      <c r="AC75" s="955"/>
      <c r="AD75" s="955"/>
      <c r="AE75" s="955"/>
      <c r="AF75" s="955"/>
      <c r="AG75" s="955"/>
      <c r="AH75" s="1114" t="s">
        <v>117</v>
      </c>
      <c r="AI75" s="1114"/>
      <c r="AJ75" s="1114"/>
      <c r="AK75" s="1114"/>
      <c r="AL75" s="1114"/>
      <c r="AM75" s="1114"/>
      <c r="AN75" s="1114"/>
    </row>
    <row r="76" spans="3:89" ht="17.100000000000001" customHeight="1">
      <c r="C76" s="1113"/>
      <c r="D76" s="1113"/>
      <c r="E76" s="1113"/>
      <c r="F76" s="1113"/>
      <c r="G76" s="1113"/>
      <c r="H76" s="1113"/>
      <c r="I76" s="1113"/>
      <c r="J76" s="1113"/>
      <c r="K76" s="1113"/>
      <c r="L76" s="1113"/>
      <c r="M76" s="1113"/>
      <c r="N76" s="1113"/>
      <c r="O76" s="1113"/>
      <c r="P76" s="1113"/>
      <c r="Q76" s="1113"/>
      <c r="R76" s="1113"/>
      <c r="S76" s="1113"/>
      <c r="T76" s="1113"/>
      <c r="U76" s="1113"/>
      <c r="V76" s="1113"/>
      <c r="W76" s="1113"/>
      <c r="X76" s="1113"/>
      <c r="Y76" s="1113"/>
      <c r="Z76" s="1113"/>
      <c r="AA76" s="955"/>
      <c r="AB76" s="955"/>
      <c r="AC76" s="955"/>
      <c r="AD76" s="955"/>
      <c r="AE76" s="955"/>
      <c r="AF76" s="955"/>
      <c r="AG76" s="955"/>
      <c r="AH76" s="1114"/>
      <c r="AI76" s="1114"/>
      <c r="AJ76" s="1114"/>
      <c r="AK76" s="1114"/>
      <c r="AL76" s="1114"/>
      <c r="AM76" s="1114"/>
      <c r="AN76" s="1114"/>
    </row>
  </sheetData>
  <sheetProtection algorithmName="SHA-512" hashValue="Mpb7aXeEBWgCmWWxaS75+btf3m/9pL5qGHHw11JWF7OdEJnCGysd5fZnL/F4jarQukhbyTtmAweymGlgpPEZag==" saltValue="xM4YOl29/5utZj+u2M/7Cw==" spinCount="100000" sheet="1" selectLockedCells="1"/>
  <customSheetViews>
    <customSheetView guid="{CD7EFE45-FC16-4DC2-A97E-0FE1BEB2721A}" scale="115" showPageBreaks="1" showGridLines="0" fitToPage="1" printArea="1" hiddenColumns="1" view="pageBreakPreview">
      <rowBreaks count="1" manualBreakCount="1">
        <brk id="59" min="1" max="55" man="1"/>
      </rowBreaks>
      <pageMargins left="0.7" right="0.7" top="0.75" bottom="0.75" header="0.3" footer="0.3"/>
      <pageSetup paperSize="9" scale="69" fitToHeight="0" orientation="portrait" r:id="rId1"/>
    </customSheetView>
  </customSheetViews>
  <mergeCells count="196">
    <mergeCell ref="C67:Z68"/>
    <mergeCell ref="AA67:AG68"/>
    <mergeCell ref="AH67:AN68"/>
    <mergeCell ref="C69:Z70"/>
    <mergeCell ref="AA69:AG70"/>
    <mergeCell ref="AH69:AN70"/>
    <mergeCell ref="C57:BC58"/>
    <mergeCell ref="C63:Z64"/>
    <mergeCell ref="AA63:AG64"/>
    <mergeCell ref="AH63:AN64"/>
    <mergeCell ref="C65:Z66"/>
    <mergeCell ref="AA65:AG66"/>
    <mergeCell ref="AH65:AN66"/>
    <mergeCell ref="C75:Z76"/>
    <mergeCell ref="AA75:AG76"/>
    <mergeCell ref="AH75:AN76"/>
    <mergeCell ref="C71:Z72"/>
    <mergeCell ref="AA71:AG72"/>
    <mergeCell ref="AH71:AN72"/>
    <mergeCell ref="C73:Z74"/>
    <mergeCell ref="AA73:AG74"/>
    <mergeCell ref="AH73:AN74"/>
    <mergeCell ref="AP53:BC54"/>
    <mergeCell ref="C55:D56"/>
    <mergeCell ref="E55:L56"/>
    <mergeCell ref="M55:T56"/>
    <mergeCell ref="U55:Z56"/>
    <mergeCell ref="AA55:AH56"/>
    <mergeCell ref="AI55:AO56"/>
    <mergeCell ref="AP55:BC56"/>
    <mergeCell ref="C53:D54"/>
    <mergeCell ref="E53:L54"/>
    <mergeCell ref="M53:T54"/>
    <mergeCell ref="U53:Z54"/>
    <mergeCell ref="AA53:AH54"/>
    <mergeCell ref="AI53:AO54"/>
    <mergeCell ref="AP49:BC50"/>
    <mergeCell ref="C51:D52"/>
    <mergeCell ref="E51:L52"/>
    <mergeCell ref="M51:T52"/>
    <mergeCell ref="U51:Z52"/>
    <mergeCell ref="AA51:AH52"/>
    <mergeCell ref="AI51:AO52"/>
    <mergeCell ref="AP51:BC52"/>
    <mergeCell ref="C49:D50"/>
    <mergeCell ref="E49:L50"/>
    <mergeCell ref="M49:T50"/>
    <mergeCell ref="U49:Z50"/>
    <mergeCell ref="AA49:AH50"/>
    <mergeCell ref="AI49:AO50"/>
    <mergeCell ref="AP45:BC46"/>
    <mergeCell ref="C47:D48"/>
    <mergeCell ref="E47:L48"/>
    <mergeCell ref="M47:T48"/>
    <mergeCell ref="U47:Z48"/>
    <mergeCell ref="AA47:AH48"/>
    <mergeCell ref="AI47:AO48"/>
    <mergeCell ref="AP47:BC48"/>
    <mergeCell ref="C45:D46"/>
    <mergeCell ref="E45:L46"/>
    <mergeCell ref="M45:T46"/>
    <mergeCell ref="U45:Z46"/>
    <mergeCell ref="AA45:AH46"/>
    <mergeCell ref="AI45:AO46"/>
    <mergeCell ref="AP41:BC42"/>
    <mergeCell ref="C43:D44"/>
    <mergeCell ref="E43:L44"/>
    <mergeCell ref="M43:T44"/>
    <mergeCell ref="U43:Z44"/>
    <mergeCell ref="AA43:AH44"/>
    <mergeCell ref="AI43:AO44"/>
    <mergeCell ref="AP43:BC44"/>
    <mergeCell ref="C41:D42"/>
    <mergeCell ref="E41:L42"/>
    <mergeCell ref="M41:T42"/>
    <mergeCell ref="U41:Z42"/>
    <mergeCell ref="AA41:AH42"/>
    <mergeCell ref="AI41:AO42"/>
    <mergeCell ref="AP37:BC38"/>
    <mergeCell ref="C39:D40"/>
    <mergeCell ref="E39:L40"/>
    <mergeCell ref="M39:T40"/>
    <mergeCell ref="U39:Z40"/>
    <mergeCell ref="AA39:AH40"/>
    <mergeCell ref="AI39:AO40"/>
    <mergeCell ref="AP39:BC40"/>
    <mergeCell ref="C37:D38"/>
    <mergeCell ref="E37:L38"/>
    <mergeCell ref="M37:T38"/>
    <mergeCell ref="U37:Z38"/>
    <mergeCell ref="AA37:AH38"/>
    <mergeCell ref="AI37:AO38"/>
    <mergeCell ref="AP33:BC34"/>
    <mergeCell ref="C35:D36"/>
    <mergeCell ref="E35:L36"/>
    <mergeCell ref="M35:T36"/>
    <mergeCell ref="U35:Z36"/>
    <mergeCell ref="AA35:AH36"/>
    <mergeCell ref="AI35:AO36"/>
    <mergeCell ref="AP35:BC36"/>
    <mergeCell ref="C33:D34"/>
    <mergeCell ref="E33:L34"/>
    <mergeCell ref="M33:T34"/>
    <mergeCell ref="U33:Z34"/>
    <mergeCell ref="AA33:AH34"/>
    <mergeCell ref="AI33:AO34"/>
    <mergeCell ref="AP29:BC30"/>
    <mergeCell ref="C31:D32"/>
    <mergeCell ref="E31:L32"/>
    <mergeCell ref="M31:T32"/>
    <mergeCell ref="U31:Z32"/>
    <mergeCell ref="AA31:AH32"/>
    <mergeCell ref="AI31:AO32"/>
    <mergeCell ref="AP31:BC32"/>
    <mergeCell ref="C29:D30"/>
    <mergeCell ref="E29:L30"/>
    <mergeCell ref="M29:T30"/>
    <mergeCell ref="U29:Z30"/>
    <mergeCell ref="AA29:AH30"/>
    <mergeCell ref="AI29:AO30"/>
    <mergeCell ref="AP25:BC26"/>
    <mergeCell ref="C27:D28"/>
    <mergeCell ref="E27:L28"/>
    <mergeCell ref="M27:T28"/>
    <mergeCell ref="U27:Z28"/>
    <mergeCell ref="AA27:AH28"/>
    <mergeCell ref="AI27:AO28"/>
    <mergeCell ref="AP27:BC28"/>
    <mergeCell ref="C25:D26"/>
    <mergeCell ref="E25:L26"/>
    <mergeCell ref="M25:T26"/>
    <mergeCell ref="U25:Z26"/>
    <mergeCell ref="AA25:AH26"/>
    <mergeCell ref="AI25:AO26"/>
    <mergeCell ref="AP21:BC22"/>
    <mergeCell ref="C23:D24"/>
    <mergeCell ref="E23:L24"/>
    <mergeCell ref="M23:T24"/>
    <mergeCell ref="U23:Z24"/>
    <mergeCell ref="AA23:AH24"/>
    <mergeCell ref="AI23:AO24"/>
    <mergeCell ref="AP23:BC24"/>
    <mergeCell ref="C21:D22"/>
    <mergeCell ref="E21:L22"/>
    <mergeCell ref="M21:T22"/>
    <mergeCell ref="U21:Z22"/>
    <mergeCell ref="AA21:AH22"/>
    <mergeCell ref="AI21:AO22"/>
    <mergeCell ref="AP17:BC18"/>
    <mergeCell ref="C19:D20"/>
    <mergeCell ref="E19:L20"/>
    <mergeCell ref="M19:T20"/>
    <mergeCell ref="U19:Z20"/>
    <mergeCell ref="AA19:AH20"/>
    <mergeCell ref="AI19:AO20"/>
    <mergeCell ref="AP19:BC20"/>
    <mergeCell ref="C17:D18"/>
    <mergeCell ref="E17:L18"/>
    <mergeCell ref="M17:T18"/>
    <mergeCell ref="U17:Z18"/>
    <mergeCell ref="AA17:AH18"/>
    <mergeCell ref="AI17:AO18"/>
    <mergeCell ref="C14:D16"/>
    <mergeCell ref="E14:L16"/>
    <mergeCell ref="M14:T16"/>
    <mergeCell ref="U14:Z16"/>
    <mergeCell ref="AA14:AO14"/>
    <mergeCell ref="AP14:BC16"/>
    <mergeCell ref="AA15:AH16"/>
    <mergeCell ref="AI15:AO16"/>
    <mergeCell ref="B1:H1"/>
    <mergeCell ref="B2:BD4"/>
    <mergeCell ref="C5:H6"/>
    <mergeCell ref="I5:N6"/>
    <mergeCell ref="C8:BC11"/>
    <mergeCell ref="C12:BC13"/>
    <mergeCell ref="BF17:BF18"/>
    <mergeCell ref="BF19:BF20"/>
    <mergeCell ref="BF21:BF22"/>
    <mergeCell ref="BF23:BF24"/>
    <mergeCell ref="BF25:BF26"/>
    <mergeCell ref="BF27:BF28"/>
    <mergeCell ref="BF29:BF30"/>
    <mergeCell ref="BF31:BF32"/>
    <mergeCell ref="BF33:BF34"/>
    <mergeCell ref="BF53:BF54"/>
    <mergeCell ref="BF55:BF56"/>
    <mergeCell ref="BF35:BF36"/>
    <mergeCell ref="BF37:BF38"/>
    <mergeCell ref="BF39:BF40"/>
    <mergeCell ref="BF41:BF42"/>
    <mergeCell ref="BF43:BF44"/>
    <mergeCell ref="BF45:BF46"/>
    <mergeCell ref="BF47:BF48"/>
    <mergeCell ref="BF49:BF50"/>
    <mergeCell ref="BF51:BF52"/>
  </mergeCells>
  <phoneticPr fontId="16"/>
  <conditionalFormatting sqref="I5:N6">
    <cfRule type="cellIs" dxfId="92" priority="1" operator="equal">
      <formula>0</formula>
    </cfRule>
  </conditionalFormatting>
  <dataValidations count="2">
    <dataValidation allowBlank="1" showInputMessage="1" showErrorMessage="1" error="『補助金交付決定通知書』に記載されている「交付申請番号」を記入してください" prompt="『補助金交付決定通知書』に記載されている「交付申請番号」を記入" sqref="I5:N6" xr:uid="{282E0747-E34C-45DC-A3DF-832E4C1AA93D}"/>
    <dataValidation type="list" allowBlank="1" showInputMessage="1" showErrorMessage="1" sqref="AA17:AH56" xr:uid="{5F06FA05-43AC-4576-91DB-050FEDAB9E26}">
      <formula1>$BI$18:$BI$29</formula1>
    </dataValidation>
  </dataValidations>
  <pageMargins left="0.7" right="0.7" top="0.75" bottom="0.75" header="0.3" footer="0.3"/>
  <pageSetup paperSize="9" scale="68" fitToHeight="0" orientation="portrait" r:id="rId2"/>
  <rowBreaks count="1" manualBreakCount="1">
    <brk id="59" min="1" max="5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4C2D1-F2A0-440F-8CBA-5CA4E86084F2}">
  <sheetPr codeName="Sheet14">
    <pageSetUpPr fitToPage="1"/>
  </sheetPr>
  <dimension ref="B1:CP35"/>
  <sheetViews>
    <sheetView showGridLines="0" view="pageBreakPreview" zoomScale="85" zoomScaleNormal="70" zoomScaleSheetLayoutView="85" workbookViewId="0">
      <selection activeCell="L11" sqref="L11:Y11"/>
    </sheetView>
  </sheetViews>
  <sheetFormatPr defaultColWidth="2.125" defaultRowHeight="18.75"/>
  <cols>
    <col min="1" max="1" width="2.125" style="3" customWidth="1"/>
    <col min="2" max="2" width="2.125" style="3"/>
    <col min="3" max="16" width="2.125" style="3" customWidth="1"/>
    <col min="17" max="54" width="2.125" style="3"/>
    <col min="55" max="55" width="2.125" style="3" customWidth="1"/>
    <col min="56" max="67" width="2.125" style="3"/>
    <col min="68" max="68" width="2.125" style="3" customWidth="1"/>
    <col min="69" max="86" width="2.125" style="3"/>
    <col min="87" max="87" width="2.125" style="3" customWidth="1"/>
    <col min="88" max="93" width="2.125" style="3"/>
    <col min="94" max="94" width="2.625" style="94" customWidth="1"/>
    <col min="95" max="260" width="2.125" style="3"/>
    <col min="261" max="274" width="2.125" style="3" customWidth="1"/>
    <col min="275" max="312" width="2.125" style="3"/>
    <col min="313" max="313" width="2.125" style="3" customWidth="1"/>
    <col min="314" max="342" width="2.125" style="3"/>
    <col min="343" max="343" width="2.125" style="3" customWidth="1"/>
    <col min="344" max="516" width="2.125" style="3"/>
    <col min="517" max="530" width="2.125" style="3" customWidth="1"/>
    <col min="531" max="568" width="2.125" style="3"/>
    <col min="569" max="569" width="2.125" style="3" customWidth="1"/>
    <col min="570" max="598" width="2.125" style="3"/>
    <col min="599" max="599" width="2.125" style="3" customWidth="1"/>
    <col min="600" max="772" width="2.125" style="3"/>
    <col min="773" max="786" width="2.125" style="3" customWidth="1"/>
    <col min="787" max="824" width="2.125" style="3"/>
    <col min="825" max="825" width="2.125" style="3" customWidth="1"/>
    <col min="826" max="854" width="2.125" style="3"/>
    <col min="855" max="855" width="2.125" style="3" customWidth="1"/>
    <col min="856" max="1028" width="2.125" style="3"/>
    <col min="1029" max="1042" width="2.125" style="3" customWidth="1"/>
    <col min="1043" max="1080" width="2.125" style="3"/>
    <col min="1081" max="1081" width="2.125" style="3" customWidth="1"/>
    <col min="1082" max="1110" width="2.125" style="3"/>
    <col min="1111" max="1111" width="2.125" style="3" customWidth="1"/>
    <col min="1112" max="1284" width="2.125" style="3"/>
    <col min="1285" max="1298" width="2.125" style="3" customWidth="1"/>
    <col min="1299" max="1336" width="2.125" style="3"/>
    <col min="1337" max="1337" width="2.125" style="3" customWidth="1"/>
    <col min="1338" max="1366" width="2.125" style="3"/>
    <col min="1367" max="1367" width="2.125" style="3" customWidth="1"/>
    <col min="1368" max="1540" width="2.125" style="3"/>
    <col min="1541" max="1554" width="2.125" style="3" customWidth="1"/>
    <col min="1555" max="1592" width="2.125" style="3"/>
    <col min="1593" max="1593" width="2.125" style="3" customWidth="1"/>
    <col min="1594" max="1622" width="2.125" style="3"/>
    <col min="1623" max="1623" width="2.125" style="3" customWidth="1"/>
    <col min="1624" max="1796" width="2.125" style="3"/>
    <col min="1797" max="1810" width="2.125" style="3" customWidth="1"/>
    <col min="1811" max="1848" width="2.125" style="3"/>
    <col min="1849" max="1849" width="2.125" style="3" customWidth="1"/>
    <col min="1850" max="1878" width="2.125" style="3"/>
    <col min="1879" max="1879" width="2.125" style="3" customWidth="1"/>
    <col min="1880" max="2052" width="2.125" style="3"/>
    <col min="2053" max="2066" width="2.125" style="3" customWidth="1"/>
    <col min="2067" max="2104" width="2.125" style="3"/>
    <col min="2105" max="2105" width="2.125" style="3" customWidth="1"/>
    <col min="2106" max="2134" width="2.125" style="3"/>
    <col min="2135" max="2135" width="2.125" style="3" customWidth="1"/>
    <col min="2136" max="2308" width="2.125" style="3"/>
    <col min="2309" max="2322" width="2.125" style="3" customWidth="1"/>
    <col min="2323" max="2360" width="2.125" style="3"/>
    <col min="2361" max="2361" width="2.125" style="3" customWidth="1"/>
    <col min="2362" max="2390" width="2.125" style="3"/>
    <col min="2391" max="2391" width="2.125" style="3" customWidth="1"/>
    <col min="2392" max="2564" width="2.125" style="3"/>
    <col min="2565" max="2578" width="2.125" style="3" customWidth="1"/>
    <col min="2579" max="2616" width="2.125" style="3"/>
    <col min="2617" max="2617" width="2.125" style="3" customWidth="1"/>
    <col min="2618" max="2646" width="2.125" style="3"/>
    <col min="2647" max="2647" width="2.125" style="3" customWidth="1"/>
    <col min="2648" max="2820" width="2.125" style="3"/>
    <col min="2821" max="2834" width="2.125" style="3" customWidth="1"/>
    <col min="2835" max="2872" width="2.125" style="3"/>
    <col min="2873" max="2873" width="2.125" style="3" customWidth="1"/>
    <col min="2874" max="2902" width="2.125" style="3"/>
    <col min="2903" max="2903" width="2.125" style="3" customWidth="1"/>
    <col min="2904" max="3076" width="2.125" style="3"/>
    <col min="3077" max="3090" width="2.125" style="3" customWidth="1"/>
    <col min="3091" max="3128" width="2.125" style="3"/>
    <col min="3129" max="3129" width="2.125" style="3" customWidth="1"/>
    <col min="3130" max="3158" width="2.125" style="3"/>
    <col min="3159" max="3159" width="2.125" style="3" customWidth="1"/>
    <col min="3160" max="3332" width="2.125" style="3"/>
    <col min="3333" max="3346" width="2.125" style="3" customWidth="1"/>
    <col min="3347" max="3384" width="2.125" style="3"/>
    <col min="3385" max="3385" width="2.125" style="3" customWidth="1"/>
    <col min="3386" max="3414" width="2.125" style="3"/>
    <col min="3415" max="3415" width="2.125" style="3" customWidth="1"/>
    <col min="3416" max="3588" width="2.125" style="3"/>
    <col min="3589" max="3602" width="2.125" style="3" customWidth="1"/>
    <col min="3603" max="3640" width="2.125" style="3"/>
    <col min="3641" max="3641" width="2.125" style="3" customWidth="1"/>
    <col min="3642" max="3670" width="2.125" style="3"/>
    <col min="3671" max="3671" width="2.125" style="3" customWidth="1"/>
    <col min="3672" max="3844" width="2.125" style="3"/>
    <col min="3845" max="3858" width="2.125" style="3" customWidth="1"/>
    <col min="3859" max="3896" width="2.125" style="3"/>
    <col min="3897" max="3897" width="2.125" style="3" customWidth="1"/>
    <col min="3898" max="3926" width="2.125" style="3"/>
    <col min="3927" max="3927" width="2.125" style="3" customWidth="1"/>
    <col min="3928" max="4100" width="2.125" style="3"/>
    <col min="4101" max="4114" width="2.125" style="3" customWidth="1"/>
    <col min="4115" max="4152" width="2.125" style="3"/>
    <col min="4153" max="4153" width="2.125" style="3" customWidth="1"/>
    <col min="4154" max="4182" width="2.125" style="3"/>
    <col min="4183" max="4183" width="2.125" style="3" customWidth="1"/>
    <col min="4184" max="4356" width="2.125" style="3"/>
    <col min="4357" max="4370" width="2.125" style="3" customWidth="1"/>
    <col min="4371" max="4408" width="2.125" style="3"/>
    <col min="4409" max="4409" width="2.125" style="3" customWidth="1"/>
    <col min="4410" max="4438" width="2.125" style="3"/>
    <col min="4439" max="4439" width="2.125" style="3" customWidth="1"/>
    <col min="4440" max="4612" width="2.125" style="3"/>
    <col min="4613" max="4626" width="2.125" style="3" customWidth="1"/>
    <col min="4627" max="4664" width="2.125" style="3"/>
    <col min="4665" max="4665" width="2.125" style="3" customWidth="1"/>
    <col min="4666" max="4694" width="2.125" style="3"/>
    <col min="4695" max="4695" width="2.125" style="3" customWidth="1"/>
    <col min="4696" max="4868" width="2.125" style="3"/>
    <col min="4869" max="4882" width="2.125" style="3" customWidth="1"/>
    <col min="4883" max="4920" width="2.125" style="3"/>
    <col min="4921" max="4921" width="2.125" style="3" customWidth="1"/>
    <col min="4922" max="4950" width="2.125" style="3"/>
    <col min="4951" max="4951" width="2.125" style="3" customWidth="1"/>
    <col min="4952" max="5124" width="2.125" style="3"/>
    <col min="5125" max="5138" width="2.125" style="3" customWidth="1"/>
    <col min="5139" max="5176" width="2.125" style="3"/>
    <col min="5177" max="5177" width="2.125" style="3" customWidth="1"/>
    <col min="5178" max="5206" width="2.125" style="3"/>
    <col min="5207" max="5207" width="2.125" style="3" customWidth="1"/>
    <col min="5208" max="5380" width="2.125" style="3"/>
    <col min="5381" max="5394" width="2.125" style="3" customWidth="1"/>
    <col min="5395" max="5432" width="2.125" style="3"/>
    <col min="5433" max="5433" width="2.125" style="3" customWidth="1"/>
    <col min="5434" max="5462" width="2.125" style="3"/>
    <col min="5463" max="5463" width="2.125" style="3" customWidth="1"/>
    <col min="5464" max="5636" width="2.125" style="3"/>
    <col min="5637" max="5650" width="2.125" style="3" customWidth="1"/>
    <col min="5651" max="5688" width="2.125" style="3"/>
    <col min="5689" max="5689" width="2.125" style="3" customWidth="1"/>
    <col min="5690" max="5718" width="2.125" style="3"/>
    <col min="5719" max="5719" width="2.125" style="3" customWidth="1"/>
    <col min="5720" max="5892" width="2.125" style="3"/>
    <col min="5893" max="5906" width="2.125" style="3" customWidth="1"/>
    <col min="5907" max="5944" width="2.125" style="3"/>
    <col min="5945" max="5945" width="2.125" style="3" customWidth="1"/>
    <col min="5946" max="5974" width="2.125" style="3"/>
    <col min="5975" max="5975" width="2.125" style="3" customWidth="1"/>
    <col min="5976" max="6148" width="2.125" style="3"/>
    <col min="6149" max="6162" width="2.125" style="3" customWidth="1"/>
    <col min="6163" max="6200" width="2.125" style="3"/>
    <col min="6201" max="6201" width="2.125" style="3" customWidth="1"/>
    <col min="6202" max="6230" width="2.125" style="3"/>
    <col min="6231" max="6231" width="2.125" style="3" customWidth="1"/>
    <col min="6232" max="6404" width="2.125" style="3"/>
    <col min="6405" max="6418" width="2.125" style="3" customWidth="1"/>
    <col min="6419" max="6456" width="2.125" style="3"/>
    <col min="6457" max="6457" width="2.125" style="3" customWidth="1"/>
    <col min="6458" max="6486" width="2.125" style="3"/>
    <col min="6487" max="6487" width="2.125" style="3" customWidth="1"/>
    <col min="6488" max="6660" width="2.125" style="3"/>
    <col min="6661" max="6674" width="2.125" style="3" customWidth="1"/>
    <col min="6675" max="6712" width="2.125" style="3"/>
    <col min="6713" max="6713" width="2.125" style="3" customWidth="1"/>
    <col min="6714" max="6742" width="2.125" style="3"/>
    <col min="6743" max="6743" width="2.125" style="3" customWidth="1"/>
    <col min="6744" max="6916" width="2.125" style="3"/>
    <col min="6917" max="6930" width="2.125" style="3" customWidth="1"/>
    <col min="6931" max="6968" width="2.125" style="3"/>
    <col min="6969" max="6969" width="2.125" style="3" customWidth="1"/>
    <col min="6970" max="6998" width="2.125" style="3"/>
    <col min="6999" max="6999" width="2.125" style="3" customWidth="1"/>
    <col min="7000" max="7172" width="2.125" style="3"/>
    <col min="7173" max="7186" width="2.125" style="3" customWidth="1"/>
    <col min="7187" max="7224" width="2.125" style="3"/>
    <col min="7225" max="7225" width="2.125" style="3" customWidth="1"/>
    <col min="7226" max="7254" width="2.125" style="3"/>
    <col min="7255" max="7255" width="2.125" style="3" customWidth="1"/>
    <col min="7256" max="7428" width="2.125" style="3"/>
    <col min="7429" max="7442" width="2.125" style="3" customWidth="1"/>
    <col min="7443" max="7480" width="2.125" style="3"/>
    <col min="7481" max="7481" width="2.125" style="3" customWidth="1"/>
    <col min="7482" max="7510" width="2.125" style="3"/>
    <col min="7511" max="7511" width="2.125" style="3" customWidth="1"/>
    <col min="7512" max="7684" width="2.125" style="3"/>
    <col min="7685" max="7698" width="2.125" style="3" customWidth="1"/>
    <col min="7699" max="7736" width="2.125" style="3"/>
    <col min="7737" max="7737" width="2.125" style="3" customWidth="1"/>
    <col min="7738" max="7766" width="2.125" style="3"/>
    <col min="7767" max="7767" width="2.125" style="3" customWidth="1"/>
    <col min="7768" max="7940" width="2.125" style="3"/>
    <col min="7941" max="7954" width="2.125" style="3" customWidth="1"/>
    <col min="7955" max="7992" width="2.125" style="3"/>
    <col min="7993" max="7993" width="2.125" style="3" customWidth="1"/>
    <col min="7994" max="8022" width="2.125" style="3"/>
    <col min="8023" max="8023" width="2.125" style="3" customWidth="1"/>
    <col min="8024" max="8196" width="2.125" style="3"/>
    <col min="8197" max="8210" width="2.125" style="3" customWidth="1"/>
    <col min="8211" max="8248" width="2.125" style="3"/>
    <col min="8249" max="8249" width="2.125" style="3" customWidth="1"/>
    <col min="8250" max="8278" width="2.125" style="3"/>
    <col min="8279" max="8279" width="2.125" style="3" customWidth="1"/>
    <col min="8280" max="8452" width="2.125" style="3"/>
    <col min="8453" max="8466" width="2.125" style="3" customWidth="1"/>
    <col min="8467" max="8504" width="2.125" style="3"/>
    <col min="8505" max="8505" width="2.125" style="3" customWidth="1"/>
    <col min="8506" max="8534" width="2.125" style="3"/>
    <col min="8535" max="8535" width="2.125" style="3" customWidth="1"/>
    <col min="8536" max="8708" width="2.125" style="3"/>
    <col min="8709" max="8722" width="2.125" style="3" customWidth="1"/>
    <col min="8723" max="8760" width="2.125" style="3"/>
    <col min="8761" max="8761" width="2.125" style="3" customWidth="1"/>
    <col min="8762" max="8790" width="2.125" style="3"/>
    <col min="8791" max="8791" width="2.125" style="3" customWidth="1"/>
    <col min="8792" max="8964" width="2.125" style="3"/>
    <col min="8965" max="8978" width="2.125" style="3" customWidth="1"/>
    <col min="8979" max="9016" width="2.125" style="3"/>
    <col min="9017" max="9017" width="2.125" style="3" customWidth="1"/>
    <col min="9018" max="9046" width="2.125" style="3"/>
    <col min="9047" max="9047" width="2.125" style="3" customWidth="1"/>
    <col min="9048" max="9220" width="2.125" style="3"/>
    <col min="9221" max="9234" width="2.125" style="3" customWidth="1"/>
    <col min="9235" max="9272" width="2.125" style="3"/>
    <col min="9273" max="9273" width="2.125" style="3" customWidth="1"/>
    <col min="9274" max="9302" width="2.125" style="3"/>
    <col min="9303" max="9303" width="2.125" style="3" customWidth="1"/>
    <col min="9304" max="9476" width="2.125" style="3"/>
    <col min="9477" max="9490" width="2.125" style="3" customWidth="1"/>
    <col min="9491" max="9528" width="2.125" style="3"/>
    <col min="9529" max="9529" width="2.125" style="3" customWidth="1"/>
    <col min="9530" max="9558" width="2.125" style="3"/>
    <col min="9559" max="9559" width="2.125" style="3" customWidth="1"/>
    <col min="9560" max="9732" width="2.125" style="3"/>
    <col min="9733" max="9746" width="2.125" style="3" customWidth="1"/>
    <col min="9747" max="9784" width="2.125" style="3"/>
    <col min="9785" max="9785" width="2.125" style="3" customWidth="1"/>
    <col min="9786" max="9814" width="2.125" style="3"/>
    <col min="9815" max="9815" width="2.125" style="3" customWidth="1"/>
    <col min="9816" max="9988" width="2.125" style="3"/>
    <col min="9989" max="10002" width="2.125" style="3" customWidth="1"/>
    <col min="10003" max="10040" width="2.125" style="3"/>
    <col min="10041" max="10041" width="2.125" style="3" customWidth="1"/>
    <col min="10042" max="10070" width="2.125" style="3"/>
    <col min="10071" max="10071" width="2.125" style="3" customWidth="1"/>
    <col min="10072" max="10244" width="2.125" style="3"/>
    <col min="10245" max="10258" width="2.125" style="3" customWidth="1"/>
    <col min="10259" max="10296" width="2.125" style="3"/>
    <col min="10297" max="10297" width="2.125" style="3" customWidth="1"/>
    <col min="10298" max="10326" width="2.125" style="3"/>
    <col min="10327" max="10327" width="2.125" style="3" customWidth="1"/>
    <col min="10328" max="10500" width="2.125" style="3"/>
    <col min="10501" max="10514" width="2.125" style="3" customWidth="1"/>
    <col min="10515" max="10552" width="2.125" style="3"/>
    <col min="10553" max="10553" width="2.125" style="3" customWidth="1"/>
    <col min="10554" max="10582" width="2.125" style="3"/>
    <col min="10583" max="10583" width="2.125" style="3" customWidth="1"/>
    <col min="10584" max="10756" width="2.125" style="3"/>
    <col min="10757" max="10770" width="2.125" style="3" customWidth="1"/>
    <col min="10771" max="10808" width="2.125" style="3"/>
    <col min="10809" max="10809" width="2.125" style="3" customWidth="1"/>
    <col min="10810" max="10838" width="2.125" style="3"/>
    <col min="10839" max="10839" width="2.125" style="3" customWidth="1"/>
    <col min="10840" max="11012" width="2.125" style="3"/>
    <col min="11013" max="11026" width="2.125" style="3" customWidth="1"/>
    <col min="11027" max="11064" width="2.125" style="3"/>
    <col min="11065" max="11065" width="2.125" style="3" customWidth="1"/>
    <col min="11066" max="11094" width="2.125" style="3"/>
    <col min="11095" max="11095" width="2.125" style="3" customWidth="1"/>
    <col min="11096" max="11268" width="2.125" style="3"/>
    <col min="11269" max="11282" width="2.125" style="3" customWidth="1"/>
    <col min="11283" max="11320" width="2.125" style="3"/>
    <col min="11321" max="11321" width="2.125" style="3" customWidth="1"/>
    <col min="11322" max="11350" width="2.125" style="3"/>
    <col min="11351" max="11351" width="2.125" style="3" customWidth="1"/>
    <col min="11352" max="11524" width="2.125" style="3"/>
    <col min="11525" max="11538" width="2.125" style="3" customWidth="1"/>
    <col min="11539" max="11576" width="2.125" style="3"/>
    <col min="11577" max="11577" width="2.125" style="3" customWidth="1"/>
    <col min="11578" max="11606" width="2.125" style="3"/>
    <col min="11607" max="11607" width="2.125" style="3" customWidth="1"/>
    <col min="11608" max="11780" width="2.125" style="3"/>
    <col min="11781" max="11794" width="2.125" style="3" customWidth="1"/>
    <col min="11795" max="11832" width="2.125" style="3"/>
    <col min="11833" max="11833" width="2.125" style="3" customWidth="1"/>
    <col min="11834" max="11862" width="2.125" style="3"/>
    <col min="11863" max="11863" width="2.125" style="3" customWidth="1"/>
    <col min="11864" max="12036" width="2.125" style="3"/>
    <col min="12037" max="12050" width="2.125" style="3" customWidth="1"/>
    <col min="12051" max="12088" width="2.125" style="3"/>
    <col min="12089" max="12089" width="2.125" style="3" customWidth="1"/>
    <col min="12090" max="12118" width="2.125" style="3"/>
    <col min="12119" max="12119" width="2.125" style="3" customWidth="1"/>
    <col min="12120" max="12292" width="2.125" style="3"/>
    <col min="12293" max="12306" width="2.125" style="3" customWidth="1"/>
    <col min="12307" max="12344" width="2.125" style="3"/>
    <col min="12345" max="12345" width="2.125" style="3" customWidth="1"/>
    <col min="12346" max="12374" width="2.125" style="3"/>
    <col min="12375" max="12375" width="2.125" style="3" customWidth="1"/>
    <col min="12376" max="12548" width="2.125" style="3"/>
    <col min="12549" max="12562" width="2.125" style="3" customWidth="1"/>
    <col min="12563" max="12600" width="2.125" style="3"/>
    <col min="12601" max="12601" width="2.125" style="3" customWidth="1"/>
    <col min="12602" max="12630" width="2.125" style="3"/>
    <col min="12631" max="12631" width="2.125" style="3" customWidth="1"/>
    <col min="12632" max="12804" width="2.125" style="3"/>
    <col min="12805" max="12818" width="2.125" style="3" customWidth="1"/>
    <col min="12819" max="12856" width="2.125" style="3"/>
    <col min="12857" max="12857" width="2.125" style="3" customWidth="1"/>
    <col min="12858" max="12886" width="2.125" style="3"/>
    <col min="12887" max="12887" width="2.125" style="3" customWidth="1"/>
    <col min="12888" max="13060" width="2.125" style="3"/>
    <col min="13061" max="13074" width="2.125" style="3" customWidth="1"/>
    <col min="13075" max="13112" width="2.125" style="3"/>
    <col min="13113" max="13113" width="2.125" style="3" customWidth="1"/>
    <col min="13114" max="13142" width="2.125" style="3"/>
    <col min="13143" max="13143" width="2.125" style="3" customWidth="1"/>
    <col min="13144" max="13316" width="2.125" style="3"/>
    <col min="13317" max="13330" width="2.125" style="3" customWidth="1"/>
    <col min="13331" max="13368" width="2.125" style="3"/>
    <col min="13369" max="13369" width="2.125" style="3" customWidth="1"/>
    <col min="13370" max="13398" width="2.125" style="3"/>
    <col min="13399" max="13399" width="2.125" style="3" customWidth="1"/>
    <col min="13400" max="13572" width="2.125" style="3"/>
    <col min="13573" max="13586" width="2.125" style="3" customWidth="1"/>
    <col min="13587" max="13624" width="2.125" style="3"/>
    <col min="13625" max="13625" width="2.125" style="3" customWidth="1"/>
    <col min="13626" max="13654" width="2.125" style="3"/>
    <col min="13655" max="13655" width="2.125" style="3" customWidth="1"/>
    <col min="13656" max="13828" width="2.125" style="3"/>
    <col min="13829" max="13842" width="2.125" style="3" customWidth="1"/>
    <col min="13843" max="13880" width="2.125" style="3"/>
    <col min="13881" max="13881" width="2.125" style="3" customWidth="1"/>
    <col min="13882" max="13910" width="2.125" style="3"/>
    <col min="13911" max="13911" width="2.125" style="3" customWidth="1"/>
    <col min="13912" max="14084" width="2.125" style="3"/>
    <col min="14085" max="14098" width="2.125" style="3" customWidth="1"/>
    <col min="14099" max="14136" width="2.125" style="3"/>
    <col min="14137" max="14137" width="2.125" style="3" customWidth="1"/>
    <col min="14138" max="14166" width="2.125" style="3"/>
    <col min="14167" max="14167" width="2.125" style="3" customWidth="1"/>
    <col min="14168" max="14340" width="2.125" style="3"/>
    <col min="14341" max="14354" width="2.125" style="3" customWidth="1"/>
    <col min="14355" max="14392" width="2.125" style="3"/>
    <col min="14393" max="14393" width="2.125" style="3" customWidth="1"/>
    <col min="14394" max="14422" width="2.125" style="3"/>
    <col min="14423" max="14423" width="2.125" style="3" customWidth="1"/>
    <col min="14424" max="14596" width="2.125" style="3"/>
    <col min="14597" max="14610" width="2.125" style="3" customWidth="1"/>
    <col min="14611" max="14648" width="2.125" style="3"/>
    <col min="14649" max="14649" width="2.125" style="3" customWidth="1"/>
    <col min="14650" max="14678" width="2.125" style="3"/>
    <col min="14679" max="14679" width="2.125" style="3" customWidth="1"/>
    <col min="14680" max="14852" width="2.125" style="3"/>
    <col min="14853" max="14866" width="2.125" style="3" customWidth="1"/>
    <col min="14867" max="14904" width="2.125" style="3"/>
    <col min="14905" max="14905" width="2.125" style="3" customWidth="1"/>
    <col min="14906" max="14934" width="2.125" style="3"/>
    <col min="14935" max="14935" width="2.125" style="3" customWidth="1"/>
    <col min="14936" max="15108" width="2.125" style="3"/>
    <col min="15109" max="15122" width="2.125" style="3" customWidth="1"/>
    <col min="15123" max="15160" width="2.125" style="3"/>
    <col min="15161" max="15161" width="2.125" style="3" customWidth="1"/>
    <col min="15162" max="15190" width="2.125" style="3"/>
    <col min="15191" max="15191" width="2.125" style="3" customWidth="1"/>
    <col min="15192" max="15364" width="2.125" style="3"/>
    <col min="15365" max="15378" width="2.125" style="3" customWidth="1"/>
    <col min="15379" max="15416" width="2.125" style="3"/>
    <col min="15417" max="15417" width="2.125" style="3" customWidth="1"/>
    <col min="15418" max="15446" width="2.125" style="3"/>
    <col min="15447" max="15447" width="2.125" style="3" customWidth="1"/>
    <col min="15448" max="15620" width="2.125" style="3"/>
    <col min="15621" max="15634" width="2.125" style="3" customWidth="1"/>
    <col min="15635" max="15672" width="2.125" style="3"/>
    <col min="15673" max="15673" width="2.125" style="3" customWidth="1"/>
    <col min="15674" max="15702" width="2.125" style="3"/>
    <col min="15703" max="15703" width="2.125" style="3" customWidth="1"/>
    <col min="15704" max="15876" width="2.125" style="3"/>
    <col min="15877" max="15890" width="2.125" style="3" customWidth="1"/>
    <col min="15891" max="15928" width="2.125" style="3"/>
    <col min="15929" max="15929" width="2.125" style="3" customWidth="1"/>
    <col min="15930" max="15958" width="2.125" style="3"/>
    <col min="15959" max="15959" width="2.125" style="3" customWidth="1"/>
    <col min="15960" max="16132" width="2.125" style="3"/>
    <col min="16133" max="16146" width="2.125" style="3" customWidth="1"/>
    <col min="16147" max="16184" width="2.125" style="3"/>
    <col min="16185" max="16185" width="2.125" style="3" customWidth="1"/>
    <col min="16186" max="16214" width="2.125" style="3"/>
    <col min="16215" max="16215" width="2.125" style="3" customWidth="1"/>
    <col min="16216" max="16384" width="2.125" style="3"/>
  </cols>
  <sheetData>
    <row r="1" spans="2:88" ht="15" customHeight="1">
      <c r="B1" s="640" t="s">
        <v>423</v>
      </c>
      <c r="C1" s="640"/>
      <c r="D1" s="640"/>
      <c r="E1" s="640"/>
      <c r="F1" s="640"/>
      <c r="G1" s="640"/>
      <c r="H1" s="640"/>
      <c r="CE1" s="44"/>
      <c r="CF1" s="1128"/>
      <c r="CG1" s="1128"/>
      <c r="CH1" s="1128"/>
      <c r="CI1" s="1128"/>
      <c r="CJ1" s="44"/>
    </row>
    <row r="2" spans="2:88" ht="15" customHeight="1">
      <c r="CE2" s="44"/>
      <c r="CF2" s="44"/>
      <c r="CG2" s="44"/>
      <c r="CH2" s="44"/>
      <c r="CI2" s="44"/>
      <c r="CJ2" s="44"/>
    </row>
    <row r="3" spans="2:88" ht="15" customHeight="1">
      <c r="CE3" s="44"/>
      <c r="CF3" s="44"/>
      <c r="CG3" s="44"/>
      <c r="CH3" s="44"/>
      <c r="CI3" s="44"/>
      <c r="CJ3" s="44"/>
    </row>
    <row r="4" spans="2:88" ht="28.15" customHeight="1">
      <c r="C4" s="1129" t="s">
        <v>707</v>
      </c>
      <c r="D4" s="1129"/>
      <c r="E4" s="1129"/>
      <c r="F4" s="1129"/>
      <c r="G4" s="1129"/>
      <c r="H4" s="1129"/>
      <c r="I4" s="1129"/>
      <c r="J4" s="1129"/>
      <c r="K4" s="1129"/>
      <c r="L4" s="1129"/>
      <c r="M4" s="1129"/>
      <c r="N4" s="1129"/>
      <c r="O4" s="1129"/>
      <c r="P4" s="1129"/>
      <c r="Q4" s="1129"/>
      <c r="R4" s="1129"/>
      <c r="S4" s="1129"/>
      <c r="T4" s="1129"/>
      <c r="U4" s="1129"/>
      <c r="V4" s="1129"/>
      <c r="W4" s="1129"/>
      <c r="X4" s="1129"/>
      <c r="Y4" s="1129"/>
      <c r="Z4" s="1129"/>
      <c r="AA4" s="1129"/>
      <c r="AB4" s="1129"/>
      <c r="AC4" s="1129"/>
      <c r="AD4" s="1129"/>
      <c r="AE4" s="1129"/>
      <c r="AF4" s="1129"/>
      <c r="AG4" s="1129"/>
      <c r="AH4" s="1129"/>
      <c r="AI4" s="1129"/>
      <c r="AJ4" s="1129"/>
      <c r="AK4" s="1129"/>
      <c r="AL4" s="1129"/>
      <c r="AM4" s="1129"/>
      <c r="AN4" s="1129"/>
      <c r="AO4" s="1129"/>
      <c r="AP4" s="1129"/>
      <c r="AQ4" s="1129"/>
      <c r="AR4" s="1129"/>
      <c r="AS4" s="1129"/>
      <c r="AT4" s="1129"/>
      <c r="AU4" s="1129"/>
      <c r="AV4" s="1129"/>
      <c r="AW4" s="1129"/>
      <c r="AX4" s="1129"/>
      <c r="AY4" s="1129"/>
      <c r="AZ4" s="1129"/>
      <c r="BA4" s="1129"/>
      <c r="BB4" s="1129"/>
      <c r="BC4" s="1129"/>
      <c r="BD4" s="1129"/>
      <c r="BE4" s="1129"/>
      <c r="BF4" s="1129"/>
      <c r="BG4" s="1129"/>
      <c r="BH4" s="1129"/>
      <c r="BI4" s="1129"/>
      <c r="BJ4" s="1129"/>
      <c r="BK4" s="1129"/>
      <c r="BL4" s="1129"/>
      <c r="BM4" s="1129"/>
      <c r="BN4" s="1129"/>
      <c r="BO4" s="1129"/>
      <c r="BP4" s="1129"/>
      <c r="BQ4" s="1129"/>
      <c r="BR4" s="1129"/>
      <c r="BS4" s="1129"/>
      <c r="BT4" s="1129"/>
      <c r="BU4" s="1129"/>
      <c r="BV4" s="1129"/>
      <c r="BW4" s="1129"/>
      <c r="BX4" s="1129"/>
      <c r="BY4" s="1129"/>
      <c r="BZ4" s="1129"/>
      <c r="CA4" s="1129"/>
      <c r="CB4" s="1129"/>
      <c r="CC4" s="1129"/>
      <c r="CD4" s="1129"/>
      <c r="CE4" s="1129"/>
      <c r="CF4" s="1129"/>
      <c r="CG4" s="1129"/>
      <c r="CH4" s="1129"/>
      <c r="CI4" s="1129"/>
      <c r="CJ4" s="1129"/>
    </row>
    <row r="5" spans="2:88" ht="28.15" customHeight="1">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c r="AD5" s="1129"/>
      <c r="AE5" s="1129"/>
      <c r="AF5" s="1129"/>
      <c r="AG5" s="1129"/>
      <c r="AH5" s="1129"/>
      <c r="AI5" s="1129"/>
      <c r="AJ5" s="1129"/>
      <c r="AK5" s="1129"/>
      <c r="AL5" s="1129"/>
      <c r="AM5" s="1129"/>
      <c r="AN5" s="1129"/>
      <c r="AO5" s="1129"/>
      <c r="AP5" s="1129"/>
      <c r="AQ5" s="1129"/>
      <c r="AR5" s="1129"/>
      <c r="AS5" s="1129"/>
      <c r="AT5" s="1129"/>
      <c r="AU5" s="1129"/>
      <c r="AV5" s="1129"/>
      <c r="AW5" s="1129"/>
      <c r="AX5" s="1129"/>
      <c r="AY5" s="1129"/>
      <c r="AZ5" s="1129"/>
      <c r="BA5" s="1129"/>
      <c r="BB5" s="1129"/>
      <c r="BC5" s="1129"/>
      <c r="BD5" s="1129"/>
      <c r="BE5" s="1129"/>
      <c r="BF5" s="1129"/>
      <c r="BG5" s="1129"/>
      <c r="BH5" s="1129"/>
      <c r="BI5" s="1129"/>
      <c r="BJ5" s="1129"/>
      <c r="BK5" s="1129"/>
      <c r="BL5" s="1129"/>
      <c r="BM5" s="1129"/>
      <c r="BN5" s="1129"/>
      <c r="BO5" s="1129"/>
      <c r="BP5" s="1129"/>
      <c r="BQ5" s="1129"/>
      <c r="BR5" s="1129"/>
      <c r="BS5" s="1129"/>
      <c r="BT5" s="1129"/>
      <c r="BU5" s="1129"/>
      <c r="BV5" s="1129"/>
      <c r="BW5" s="1129"/>
      <c r="BX5" s="1129"/>
      <c r="BY5" s="1129"/>
      <c r="BZ5" s="1129"/>
      <c r="CA5" s="1129"/>
      <c r="CB5" s="1129"/>
      <c r="CC5" s="1129"/>
      <c r="CD5" s="1129"/>
      <c r="CE5" s="1129"/>
      <c r="CF5" s="1129"/>
      <c r="CG5" s="1129"/>
      <c r="CH5" s="1129"/>
      <c r="CI5" s="1129"/>
      <c r="CJ5" s="1129"/>
    </row>
    <row r="6" spans="2:88" ht="13.5" customHeight="1">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row>
    <row r="7" spans="2:88" ht="17.100000000000001" customHeight="1">
      <c r="C7" s="1130" t="s">
        <v>263</v>
      </c>
      <c r="D7" s="1130"/>
      <c r="E7" s="1130"/>
      <c r="F7" s="1130"/>
      <c r="G7" s="1130"/>
      <c r="H7" s="1130"/>
      <c r="I7" s="1130"/>
      <c r="J7" s="1130"/>
      <c r="K7" s="46"/>
      <c r="L7" s="46"/>
      <c r="M7" s="46"/>
      <c r="N7" s="46"/>
      <c r="O7" s="46"/>
      <c r="P7" s="46"/>
      <c r="Q7" s="46"/>
      <c r="R7" s="46"/>
      <c r="S7" s="46"/>
      <c r="T7" s="46"/>
      <c r="U7" s="46"/>
      <c r="V7" s="46"/>
      <c r="W7" s="46"/>
      <c r="X7" s="46"/>
      <c r="Y7" s="46"/>
      <c r="Z7" s="46"/>
      <c r="AA7" s="46"/>
      <c r="AB7" s="1131"/>
      <c r="AC7" s="1131"/>
      <c r="AD7" s="1131"/>
      <c r="AE7" s="1131"/>
      <c r="AF7" s="1131"/>
      <c r="AG7" s="1131"/>
      <c r="AH7" s="1131"/>
      <c r="AI7" s="1131"/>
      <c r="AJ7" s="1131"/>
      <c r="AK7" s="1131" t="s">
        <v>264</v>
      </c>
      <c r="AL7" s="1131"/>
      <c r="AM7" s="1131"/>
      <c r="AN7" s="1131"/>
      <c r="AO7" s="1131"/>
      <c r="AP7" s="1131"/>
      <c r="AQ7" s="1131"/>
      <c r="AR7" s="1131"/>
      <c r="AS7" s="1131"/>
      <c r="AT7" s="46"/>
      <c r="AU7" s="46"/>
      <c r="AV7" s="46"/>
      <c r="AW7" s="46"/>
      <c r="AX7" s="46"/>
      <c r="CA7" s="47"/>
    </row>
    <row r="8" spans="2:88" ht="17.100000000000001" customHeight="1">
      <c r="C8" s="1132" t="s">
        <v>265</v>
      </c>
      <c r="D8" s="1133"/>
      <c r="E8" s="1133"/>
      <c r="F8" s="1133"/>
      <c r="G8" s="1133"/>
      <c r="H8" s="1133"/>
      <c r="I8" s="1133"/>
      <c r="J8" s="1133"/>
      <c r="K8" s="1134"/>
      <c r="L8" s="1135" t="str">
        <f>IF('様式第5.実績報告書'!$T$6 ="","",'様式第5.実績報告書'!$T$6)</f>
        <v/>
      </c>
      <c r="M8" s="1136"/>
      <c r="N8" s="1136"/>
      <c r="O8" s="1136"/>
      <c r="P8" s="1136"/>
      <c r="Q8" s="1137"/>
      <c r="R8" s="48"/>
      <c r="AB8" s="1128"/>
      <c r="AC8" s="1128"/>
      <c r="AD8" s="1128"/>
      <c r="AE8" s="1128"/>
      <c r="AF8" s="1128"/>
      <c r="AG8" s="1128"/>
      <c r="AH8" s="1128"/>
      <c r="AI8" s="1128"/>
      <c r="AJ8" s="1128"/>
      <c r="AK8" s="1132" t="s">
        <v>266</v>
      </c>
      <c r="AL8" s="1133"/>
      <c r="AM8" s="1133"/>
      <c r="AN8" s="1133"/>
      <c r="AO8" s="1133"/>
      <c r="AP8" s="1133"/>
      <c r="AQ8" s="1133"/>
      <c r="AR8" s="1133"/>
      <c r="AS8" s="1134"/>
      <c r="AT8" s="264"/>
      <c r="AU8" s="265"/>
      <c r="AV8" s="265"/>
      <c r="AW8" s="265"/>
      <c r="AX8" s="49" t="s">
        <v>267</v>
      </c>
      <c r="AY8" s="266"/>
      <c r="AZ8" s="266"/>
      <c r="BA8" s="50" t="s">
        <v>268</v>
      </c>
      <c r="BB8" s="267"/>
      <c r="BC8" s="266"/>
      <c r="BD8" s="49" t="s">
        <v>269</v>
      </c>
      <c r="BX8" s="1138" t="s">
        <v>119</v>
      </c>
      <c r="BY8" s="1138"/>
      <c r="BZ8" s="1138"/>
      <c r="CA8" s="1149" t="s">
        <v>120</v>
      </c>
      <c r="CB8" s="1149"/>
      <c r="CC8" s="1149"/>
      <c r="CD8" s="1150" t="s">
        <v>270</v>
      </c>
      <c r="CE8" s="1150"/>
      <c r="CF8" s="1150"/>
      <c r="CG8" s="1151" t="s">
        <v>271</v>
      </c>
      <c r="CH8" s="1151"/>
      <c r="CI8" s="1151"/>
      <c r="CJ8" s="1151"/>
    </row>
    <row r="9" spans="2:88" ht="17.100000000000001" customHeight="1">
      <c r="L9" s="51"/>
      <c r="M9" s="51"/>
      <c r="N9" s="51"/>
      <c r="O9" s="51"/>
      <c r="P9" s="51"/>
      <c r="Q9" s="51"/>
      <c r="R9" s="52"/>
      <c r="AB9" s="44"/>
      <c r="AC9" s="44"/>
      <c r="AD9" s="44"/>
      <c r="AE9" s="44"/>
      <c r="AF9" s="44"/>
      <c r="AG9" s="44"/>
      <c r="AH9" s="44"/>
      <c r="AI9" s="44"/>
      <c r="AJ9" s="44"/>
      <c r="BX9" s="1138"/>
      <c r="BY9" s="1138"/>
      <c r="BZ9" s="1138"/>
      <c r="CA9" s="1149"/>
      <c r="CB9" s="1149"/>
      <c r="CC9" s="1149"/>
      <c r="CD9" s="1150"/>
      <c r="CE9" s="1150"/>
      <c r="CF9" s="1150"/>
      <c r="CG9" s="1151"/>
      <c r="CH9" s="1151"/>
      <c r="CI9" s="1151"/>
      <c r="CJ9" s="1151"/>
    </row>
    <row r="10" spans="2:88" ht="17.100000000000001" customHeight="1">
      <c r="C10" s="1145" t="s">
        <v>272</v>
      </c>
      <c r="D10" s="1152"/>
      <c r="E10" s="1152"/>
      <c r="F10" s="1152"/>
      <c r="G10" s="1152"/>
      <c r="H10" s="1152"/>
      <c r="I10" s="1152"/>
      <c r="J10" s="1152"/>
      <c r="K10" s="1152"/>
      <c r="L10" s="1153" t="str">
        <f>IF('様式第5.実績報告書'!$P$8 ="","",'様式第5.実績報告書'!$P$8)</f>
        <v/>
      </c>
      <c r="M10" s="1154"/>
      <c r="N10" s="1154"/>
      <c r="O10" s="1154"/>
      <c r="P10" s="1154"/>
      <c r="Q10" s="1154"/>
      <c r="R10" s="1154"/>
      <c r="S10" s="1154"/>
      <c r="T10" s="1154"/>
      <c r="U10" s="1154"/>
      <c r="V10" s="1154"/>
      <c r="W10" s="1154"/>
      <c r="X10" s="1154"/>
      <c r="Y10" s="1154"/>
      <c r="Z10" s="53"/>
      <c r="AA10" s="54"/>
      <c r="AB10" s="54"/>
      <c r="AC10" s="54"/>
      <c r="AD10" s="54"/>
      <c r="AE10" s="54"/>
      <c r="AF10" s="44"/>
      <c r="AG10" s="44"/>
      <c r="AH10" s="44"/>
      <c r="AI10" s="44"/>
      <c r="AJ10" s="44"/>
      <c r="AK10" s="1145" t="s">
        <v>273</v>
      </c>
      <c r="AL10" s="1145"/>
      <c r="AM10" s="1145"/>
      <c r="AN10" s="1145"/>
      <c r="AO10" s="1145"/>
      <c r="AP10" s="1145"/>
      <c r="AQ10" s="1145"/>
      <c r="AR10" s="1145"/>
      <c r="AS10" s="1145"/>
      <c r="AT10" s="1146"/>
      <c r="AU10" s="1147"/>
      <c r="AV10" s="1147"/>
      <c r="AW10" s="1147"/>
      <c r="AX10" s="1147"/>
      <c r="AY10" s="1147"/>
      <c r="AZ10" s="1147"/>
      <c r="BA10" s="1147"/>
      <c r="BB10" s="1147"/>
      <c r="BC10" s="1147"/>
      <c r="BD10" s="1147"/>
    </row>
    <row r="11" spans="2:88" ht="17.100000000000001" customHeight="1">
      <c r="C11" s="1139" t="s">
        <v>274</v>
      </c>
      <c r="D11" s="1140"/>
      <c r="E11" s="1140"/>
      <c r="F11" s="1140"/>
      <c r="G11" s="1140"/>
      <c r="H11" s="1140"/>
      <c r="I11" s="1140"/>
      <c r="J11" s="1140"/>
      <c r="K11" s="1141"/>
      <c r="L11" s="1142"/>
      <c r="M11" s="1143"/>
      <c r="N11" s="1143"/>
      <c r="O11" s="1143"/>
      <c r="P11" s="1143"/>
      <c r="Q11" s="1143"/>
      <c r="R11" s="1143"/>
      <c r="S11" s="1143"/>
      <c r="T11" s="1143"/>
      <c r="U11" s="1143"/>
      <c r="V11" s="1143"/>
      <c r="W11" s="1143"/>
      <c r="X11" s="1143"/>
      <c r="Y11" s="1144"/>
      <c r="Z11" s="53"/>
      <c r="AA11" s="54"/>
      <c r="AB11" s="54"/>
      <c r="AC11" s="54"/>
      <c r="AD11" s="54"/>
      <c r="AE11" s="54"/>
      <c r="AF11" s="44"/>
      <c r="AG11" s="44"/>
      <c r="AH11" s="44"/>
      <c r="AI11" s="44"/>
      <c r="AJ11" s="44"/>
      <c r="AK11" s="1145" t="s">
        <v>275</v>
      </c>
      <c r="AL11" s="1145"/>
      <c r="AM11" s="1145"/>
      <c r="AN11" s="1145"/>
      <c r="AO11" s="1145"/>
      <c r="AP11" s="1145"/>
      <c r="AQ11" s="1145"/>
      <c r="AR11" s="1145"/>
      <c r="AS11" s="1145"/>
      <c r="AT11" s="1146"/>
      <c r="AU11" s="1147"/>
      <c r="AV11" s="1147"/>
      <c r="AW11" s="1147"/>
      <c r="AX11" s="1147"/>
      <c r="AY11" s="1147"/>
      <c r="AZ11" s="1147"/>
      <c r="BA11" s="1147"/>
      <c r="BB11" s="1147"/>
      <c r="BC11" s="1147"/>
      <c r="BD11" s="1147"/>
    </row>
    <row r="12" spans="2:88" ht="17.100000000000001" customHeight="1"/>
    <row r="13" spans="2:88" ht="30.75" customHeight="1">
      <c r="C13" s="1145" t="s">
        <v>276</v>
      </c>
      <c r="D13" s="1145"/>
      <c r="E13" s="1145"/>
      <c r="F13" s="1145"/>
      <c r="G13" s="1145"/>
      <c r="H13" s="1145"/>
      <c r="I13" s="1145"/>
      <c r="J13" s="1145"/>
      <c r="K13" s="1145"/>
      <c r="L13" s="1145"/>
      <c r="M13" s="1145"/>
      <c r="N13" s="1145"/>
      <c r="O13" s="1145"/>
      <c r="P13" s="1145"/>
      <c r="Q13" s="1145"/>
      <c r="R13" s="1145"/>
      <c r="S13" s="1148" t="s">
        <v>277</v>
      </c>
      <c r="T13" s="1148"/>
      <c r="U13" s="1148"/>
      <c r="V13" s="1148"/>
      <c r="W13" s="1148"/>
      <c r="X13" s="1132" t="s">
        <v>278</v>
      </c>
      <c r="Y13" s="1133"/>
      <c r="Z13" s="1133"/>
      <c r="AA13" s="1133"/>
      <c r="AB13" s="1133"/>
      <c r="AC13" s="1133"/>
      <c r="AD13" s="1133"/>
      <c r="AE13" s="1133"/>
      <c r="AF13" s="1133"/>
      <c r="AG13" s="1133"/>
      <c r="AH13" s="1133"/>
      <c r="AI13" s="1133"/>
      <c r="AJ13" s="1133"/>
      <c r="AK13" s="1133"/>
      <c r="AL13" s="1133"/>
      <c r="AM13" s="1133"/>
      <c r="AN13" s="1133"/>
      <c r="AO13" s="1133"/>
      <c r="AP13" s="1133"/>
      <c r="AQ13" s="1133"/>
      <c r="AR13" s="1133"/>
      <c r="AS13" s="1133"/>
      <c r="AT13" s="1133"/>
      <c r="AU13" s="1133"/>
      <c r="AV13" s="1133"/>
      <c r="AW13" s="1133"/>
      <c r="AX13" s="1133"/>
      <c r="AY13" s="1133"/>
      <c r="AZ13" s="1133"/>
      <c r="BA13" s="1133"/>
      <c r="BB13" s="1133"/>
      <c r="BC13" s="1133"/>
      <c r="BD13" s="1133"/>
      <c r="BE13" s="1133"/>
      <c r="BF13" s="1133"/>
      <c r="BG13" s="1133"/>
      <c r="BH13" s="1133"/>
      <c r="BI13" s="1133"/>
      <c r="BJ13" s="1133"/>
      <c r="BK13" s="1134"/>
      <c r="BL13" s="1145" t="s">
        <v>279</v>
      </c>
      <c r="BM13" s="1145"/>
      <c r="BN13" s="1145"/>
      <c r="BO13" s="1145"/>
      <c r="BP13" s="1145"/>
      <c r="BQ13" s="1145"/>
      <c r="BR13" s="1145"/>
      <c r="BS13" s="1145"/>
      <c r="BT13" s="1145"/>
      <c r="BU13" s="1145"/>
      <c r="BV13" s="1145"/>
      <c r="BW13" s="1145"/>
      <c r="BX13" s="1145"/>
      <c r="BY13" s="1145"/>
      <c r="BZ13" s="1145"/>
      <c r="CA13" s="1145"/>
      <c r="CB13" s="1145"/>
      <c r="CC13" s="1145"/>
      <c r="CD13" s="1145"/>
      <c r="CE13" s="1148" t="s">
        <v>280</v>
      </c>
      <c r="CF13" s="1148"/>
      <c r="CG13" s="1148"/>
      <c r="CH13" s="1148"/>
      <c r="CI13" s="1148"/>
      <c r="CJ13" s="1148"/>
    </row>
    <row r="14" spans="2:88" ht="17.100000000000001" customHeight="1">
      <c r="C14" s="1155" t="s">
        <v>281</v>
      </c>
      <c r="D14" s="1155"/>
      <c r="E14" s="1155"/>
      <c r="F14" s="1155"/>
      <c r="G14" s="1155"/>
      <c r="H14" s="1155"/>
      <c r="I14" s="1155"/>
      <c r="J14" s="1155"/>
      <c r="K14" s="1155"/>
      <c r="L14" s="1155"/>
      <c r="M14" s="1155"/>
      <c r="N14" s="1155"/>
      <c r="O14" s="1155"/>
      <c r="P14" s="1155"/>
      <c r="Q14" s="1155"/>
      <c r="R14" s="1155"/>
      <c r="S14" s="1155"/>
      <c r="T14" s="1155"/>
      <c r="U14" s="1155"/>
      <c r="V14" s="1155"/>
      <c r="W14" s="1155"/>
      <c r="X14" s="1155"/>
      <c r="Y14" s="1155"/>
      <c r="Z14" s="1155"/>
      <c r="AA14" s="1155"/>
      <c r="AB14" s="1155"/>
      <c r="AC14" s="1155"/>
      <c r="AD14" s="1155"/>
      <c r="AE14" s="1155"/>
      <c r="AF14" s="1155"/>
      <c r="AG14" s="1155"/>
      <c r="AH14" s="1155"/>
      <c r="AI14" s="1155"/>
      <c r="AJ14" s="1155"/>
      <c r="AK14" s="1155"/>
      <c r="AL14" s="1155"/>
      <c r="AM14" s="1155"/>
      <c r="AN14" s="1155"/>
      <c r="AO14" s="1155"/>
      <c r="AP14" s="1155"/>
      <c r="AQ14" s="1155"/>
      <c r="AR14" s="1155"/>
      <c r="AS14" s="1155"/>
      <c r="AT14" s="1155"/>
      <c r="AU14" s="1155"/>
      <c r="AV14" s="1155"/>
      <c r="AW14" s="1155"/>
      <c r="AX14" s="1155"/>
      <c r="AY14" s="1155"/>
      <c r="AZ14" s="1155"/>
      <c r="BA14" s="1155"/>
      <c r="BB14" s="1155"/>
      <c r="BC14" s="1155"/>
      <c r="BD14" s="1155"/>
      <c r="BE14" s="1155"/>
      <c r="BF14" s="1155"/>
      <c r="BG14" s="1155"/>
      <c r="BH14" s="1155"/>
      <c r="BI14" s="1155"/>
      <c r="BJ14" s="1155"/>
      <c r="BK14" s="1155"/>
      <c r="BL14" s="1155"/>
      <c r="BM14" s="1155"/>
      <c r="BN14" s="1155"/>
      <c r="BO14" s="1155"/>
      <c r="BP14" s="1155"/>
      <c r="BQ14" s="1155"/>
      <c r="BR14" s="1155"/>
      <c r="BS14" s="1155"/>
      <c r="BT14" s="1155"/>
      <c r="BU14" s="1155"/>
      <c r="BV14" s="1155"/>
      <c r="BW14" s="1155"/>
      <c r="BX14" s="1155"/>
      <c r="BY14" s="1155"/>
      <c r="BZ14" s="1155"/>
      <c r="CA14" s="1155"/>
      <c r="CB14" s="1155"/>
      <c r="CC14" s="1155"/>
      <c r="CD14" s="1155"/>
      <c r="CE14" s="1155"/>
      <c r="CF14" s="1155"/>
      <c r="CG14" s="1155"/>
      <c r="CH14" s="1155"/>
      <c r="CI14" s="1155"/>
      <c r="CJ14" s="1155"/>
    </row>
    <row r="15" spans="2:88" ht="33" customHeight="1">
      <c r="C15" s="1156" t="s">
        <v>282</v>
      </c>
      <c r="D15" s="1156"/>
      <c r="E15" s="1156"/>
      <c r="F15" s="1157" t="s">
        <v>283</v>
      </c>
      <c r="G15" s="1157"/>
      <c r="H15" s="1157"/>
      <c r="I15" s="1157"/>
      <c r="J15" s="1157"/>
      <c r="K15" s="1157"/>
      <c r="L15" s="1157"/>
      <c r="M15" s="1157"/>
      <c r="N15" s="1157"/>
      <c r="O15" s="1157"/>
      <c r="P15" s="1157"/>
      <c r="Q15" s="1157"/>
      <c r="R15" s="1157"/>
      <c r="S15" s="1158"/>
      <c r="T15" s="1158"/>
      <c r="U15" s="1158"/>
      <c r="V15" s="1158"/>
      <c r="W15" s="1158"/>
      <c r="X15" s="1159" t="s">
        <v>284</v>
      </c>
      <c r="Y15" s="1159"/>
      <c r="Z15" s="1159"/>
      <c r="AA15" s="1159"/>
      <c r="AB15" s="1159"/>
      <c r="AC15" s="1159"/>
      <c r="AD15" s="1159"/>
      <c r="AE15" s="1159"/>
      <c r="AF15" s="1159"/>
      <c r="AG15" s="1159"/>
      <c r="AH15" s="1159"/>
      <c r="AI15" s="1159"/>
      <c r="AJ15" s="1159"/>
      <c r="AK15" s="1159"/>
      <c r="AL15" s="1159"/>
      <c r="AM15" s="1159"/>
      <c r="AN15" s="1159"/>
      <c r="AO15" s="1159"/>
      <c r="AP15" s="1159"/>
      <c r="AQ15" s="1159"/>
      <c r="AR15" s="1159"/>
      <c r="AS15" s="1159"/>
      <c r="AT15" s="1159"/>
      <c r="AU15" s="1159"/>
      <c r="AV15" s="1159"/>
      <c r="AW15" s="1159"/>
      <c r="AX15" s="1159"/>
      <c r="AY15" s="1159"/>
      <c r="AZ15" s="1159"/>
      <c r="BA15" s="1159"/>
      <c r="BB15" s="1159"/>
      <c r="BC15" s="1159"/>
      <c r="BD15" s="1159"/>
      <c r="BE15" s="1159"/>
      <c r="BF15" s="1159"/>
      <c r="BG15" s="1159"/>
      <c r="BH15" s="1159"/>
      <c r="BI15" s="1159"/>
      <c r="BJ15" s="1159"/>
      <c r="BK15" s="1159"/>
      <c r="BL15" s="1160" t="s">
        <v>424</v>
      </c>
      <c r="BM15" s="1160"/>
      <c r="BN15" s="1160"/>
      <c r="BO15" s="1160"/>
      <c r="BP15" s="1160"/>
      <c r="BQ15" s="1160"/>
      <c r="BR15" s="1160"/>
      <c r="BS15" s="1161"/>
      <c r="BT15" s="1161"/>
      <c r="BU15" s="1161"/>
      <c r="BV15" s="1161"/>
      <c r="BW15" s="1161"/>
      <c r="BX15" s="1161"/>
      <c r="BY15" s="1161"/>
      <c r="BZ15" s="1161"/>
      <c r="CA15" s="1161"/>
      <c r="CB15" s="1161"/>
      <c r="CC15" s="1161"/>
      <c r="CD15" s="1161"/>
      <c r="CE15" s="1162"/>
      <c r="CF15" s="1162"/>
      <c r="CG15" s="1162"/>
      <c r="CH15" s="1162"/>
      <c r="CI15" s="1162"/>
      <c r="CJ15" s="1162"/>
    </row>
    <row r="16" spans="2:88" ht="33" customHeight="1">
      <c r="C16" s="1156" t="s">
        <v>285</v>
      </c>
      <c r="D16" s="1156"/>
      <c r="E16" s="1156"/>
      <c r="F16" s="1157" t="s">
        <v>286</v>
      </c>
      <c r="G16" s="1157"/>
      <c r="H16" s="1157"/>
      <c r="I16" s="1157"/>
      <c r="J16" s="1157"/>
      <c r="K16" s="1157"/>
      <c r="L16" s="1157"/>
      <c r="M16" s="1157"/>
      <c r="N16" s="1157"/>
      <c r="O16" s="1157"/>
      <c r="P16" s="1157"/>
      <c r="Q16" s="1157"/>
      <c r="R16" s="1157"/>
      <c r="S16" s="1163"/>
      <c r="T16" s="1163"/>
      <c r="U16" s="1163"/>
      <c r="V16" s="1163"/>
      <c r="W16" s="1163"/>
      <c r="X16" s="1165" t="s">
        <v>632</v>
      </c>
      <c r="Y16" s="1165"/>
      <c r="Z16" s="1165"/>
      <c r="AA16" s="1165"/>
      <c r="AB16" s="1165"/>
      <c r="AC16" s="1165"/>
      <c r="AD16" s="1165"/>
      <c r="AE16" s="1165"/>
      <c r="AF16" s="1165"/>
      <c r="AG16" s="1165"/>
      <c r="AH16" s="1165"/>
      <c r="AI16" s="1165"/>
      <c r="AJ16" s="1165"/>
      <c r="AK16" s="1165"/>
      <c r="AL16" s="1165"/>
      <c r="AM16" s="1165"/>
      <c r="AN16" s="1165"/>
      <c r="AO16" s="1165"/>
      <c r="AP16" s="1165"/>
      <c r="AQ16" s="1165"/>
      <c r="AR16" s="1165"/>
      <c r="AS16" s="1165"/>
      <c r="AT16" s="1165"/>
      <c r="AU16" s="1165"/>
      <c r="AV16" s="1165"/>
      <c r="AW16" s="1165"/>
      <c r="AX16" s="1165"/>
      <c r="AY16" s="1165"/>
      <c r="AZ16" s="1165"/>
      <c r="BA16" s="1165"/>
      <c r="BB16" s="1165"/>
      <c r="BC16" s="1165"/>
      <c r="BD16" s="1165"/>
      <c r="BE16" s="1165"/>
      <c r="BF16" s="1165"/>
      <c r="BG16" s="1165"/>
      <c r="BH16" s="1165"/>
      <c r="BI16" s="1165"/>
      <c r="BJ16" s="1165"/>
      <c r="BK16" s="1165"/>
      <c r="BL16" s="1160" t="s">
        <v>424</v>
      </c>
      <c r="BM16" s="1160"/>
      <c r="BN16" s="1160"/>
      <c r="BO16" s="1160"/>
      <c r="BP16" s="1160"/>
      <c r="BQ16" s="1160"/>
      <c r="BR16" s="1160"/>
      <c r="BS16" s="1161"/>
      <c r="BT16" s="1161"/>
      <c r="BU16" s="1161"/>
      <c r="BV16" s="1161"/>
      <c r="BW16" s="1161"/>
      <c r="BX16" s="1161"/>
      <c r="BY16" s="1161"/>
      <c r="BZ16" s="1161"/>
      <c r="CA16" s="1161"/>
      <c r="CB16" s="1161"/>
      <c r="CC16" s="1161"/>
      <c r="CD16" s="1161"/>
      <c r="CE16" s="1162"/>
      <c r="CF16" s="1162"/>
      <c r="CG16" s="1162"/>
      <c r="CH16" s="1162"/>
      <c r="CI16" s="1162"/>
      <c r="CJ16" s="1162"/>
    </row>
    <row r="17" spans="2:94" ht="33" customHeight="1">
      <c r="C17" s="1156" t="s">
        <v>287</v>
      </c>
      <c r="D17" s="1156"/>
      <c r="E17" s="1156"/>
      <c r="F17" s="1157" t="s">
        <v>288</v>
      </c>
      <c r="G17" s="1157"/>
      <c r="H17" s="1157"/>
      <c r="I17" s="1157"/>
      <c r="J17" s="1157"/>
      <c r="K17" s="1157"/>
      <c r="L17" s="1157"/>
      <c r="M17" s="1157"/>
      <c r="N17" s="1157"/>
      <c r="O17" s="1157"/>
      <c r="P17" s="1157"/>
      <c r="Q17" s="1157"/>
      <c r="R17" s="1157"/>
      <c r="S17" s="1163"/>
      <c r="T17" s="1163"/>
      <c r="U17" s="1163"/>
      <c r="V17" s="1163"/>
      <c r="W17" s="1163"/>
      <c r="X17" s="1164" t="s">
        <v>289</v>
      </c>
      <c r="Y17" s="1164"/>
      <c r="Z17" s="1164"/>
      <c r="AA17" s="1164"/>
      <c r="AB17" s="1164"/>
      <c r="AC17" s="1164"/>
      <c r="AD17" s="1164"/>
      <c r="AE17" s="1164"/>
      <c r="AF17" s="1164"/>
      <c r="AG17" s="1164"/>
      <c r="AH17" s="1164"/>
      <c r="AI17" s="1164"/>
      <c r="AJ17" s="1164"/>
      <c r="AK17" s="1164"/>
      <c r="AL17" s="1164"/>
      <c r="AM17" s="1164"/>
      <c r="AN17" s="1164"/>
      <c r="AO17" s="1164"/>
      <c r="AP17" s="1164"/>
      <c r="AQ17" s="1164"/>
      <c r="AR17" s="1164"/>
      <c r="AS17" s="1164"/>
      <c r="AT17" s="1164"/>
      <c r="AU17" s="1164"/>
      <c r="AV17" s="1164"/>
      <c r="AW17" s="1164"/>
      <c r="AX17" s="1164"/>
      <c r="AY17" s="1164"/>
      <c r="AZ17" s="1164"/>
      <c r="BA17" s="1164"/>
      <c r="BB17" s="1164"/>
      <c r="BC17" s="1164"/>
      <c r="BD17" s="1164"/>
      <c r="BE17" s="1164"/>
      <c r="BF17" s="1164"/>
      <c r="BG17" s="1164"/>
      <c r="BH17" s="1164"/>
      <c r="BI17" s="1164"/>
      <c r="BJ17" s="1164"/>
      <c r="BK17" s="1164"/>
      <c r="BL17" s="1157" t="s">
        <v>288</v>
      </c>
      <c r="BM17" s="1157"/>
      <c r="BN17" s="1157"/>
      <c r="BO17" s="1157"/>
      <c r="BP17" s="1157"/>
      <c r="BQ17" s="1157"/>
      <c r="BR17" s="1157"/>
      <c r="BS17" s="1157"/>
      <c r="BT17" s="1157"/>
      <c r="BU17" s="1157"/>
      <c r="BV17" s="1157"/>
      <c r="BW17" s="1157"/>
      <c r="BX17" s="1157"/>
      <c r="BY17" s="1157"/>
      <c r="BZ17" s="1157"/>
      <c r="CA17" s="1157"/>
      <c r="CB17" s="1157"/>
      <c r="CC17" s="1157"/>
      <c r="CD17" s="1157"/>
      <c r="CE17" s="1162"/>
      <c r="CF17" s="1162"/>
      <c r="CG17" s="1162"/>
      <c r="CH17" s="1162"/>
      <c r="CI17" s="1162"/>
      <c r="CJ17" s="1162"/>
    </row>
    <row r="18" spans="2:94" ht="17.100000000000001" customHeight="1">
      <c r="C18" s="1155" t="s">
        <v>290</v>
      </c>
      <c r="D18" s="1155"/>
      <c r="E18" s="1155"/>
      <c r="F18" s="1155"/>
      <c r="G18" s="1155"/>
      <c r="H18" s="1155"/>
      <c r="I18" s="1155"/>
      <c r="J18" s="1155"/>
      <c r="K18" s="1155"/>
      <c r="L18" s="1155"/>
      <c r="M18" s="1155"/>
      <c r="N18" s="1155"/>
      <c r="O18" s="1155"/>
      <c r="P18" s="1155"/>
      <c r="Q18" s="1155"/>
      <c r="R18" s="1155"/>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1155"/>
      <c r="AS18" s="1155"/>
      <c r="AT18" s="1155"/>
      <c r="AU18" s="1155"/>
      <c r="AV18" s="1155"/>
      <c r="AW18" s="1155"/>
      <c r="AX18" s="1155"/>
      <c r="AY18" s="1155"/>
      <c r="AZ18" s="1155"/>
      <c r="BA18" s="1155"/>
      <c r="BB18" s="1155"/>
      <c r="BC18" s="1155"/>
      <c r="BD18" s="1155"/>
      <c r="BE18" s="1155"/>
      <c r="BF18" s="1155"/>
      <c r="BG18" s="1155"/>
      <c r="BH18" s="1155"/>
      <c r="BI18" s="1155"/>
      <c r="BJ18" s="1155"/>
      <c r="BK18" s="1155"/>
      <c r="BL18" s="1155"/>
      <c r="BM18" s="1155"/>
      <c r="BN18" s="1155"/>
      <c r="BO18" s="1155"/>
      <c r="BP18" s="1155"/>
      <c r="BQ18" s="1155"/>
      <c r="BR18" s="1155"/>
      <c r="BS18" s="1155"/>
      <c r="BT18" s="1155"/>
      <c r="BU18" s="1155"/>
      <c r="BV18" s="1155"/>
      <c r="BW18" s="1155"/>
      <c r="BX18" s="1155"/>
      <c r="BY18" s="1155"/>
      <c r="BZ18" s="1155"/>
      <c r="CA18" s="1155"/>
      <c r="CB18" s="1155"/>
      <c r="CC18" s="1155"/>
      <c r="CD18" s="1155"/>
      <c r="CE18" s="1155"/>
      <c r="CF18" s="1155"/>
      <c r="CG18" s="1155"/>
      <c r="CH18" s="1155"/>
      <c r="CI18" s="1155"/>
      <c r="CJ18" s="1155"/>
    </row>
    <row r="19" spans="2:94" ht="33" customHeight="1">
      <c r="C19" s="1156" t="s">
        <v>291</v>
      </c>
      <c r="D19" s="1156"/>
      <c r="E19" s="1156"/>
      <c r="F19" s="1157" t="s">
        <v>130</v>
      </c>
      <c r="G19" s="1157"/>
      <c r="H19" s="1157"/>
      <c r="I19" s="1157"/>
      <c r="J19" s="1157"/>
      <c r="K19" s="1157"/>
      <c r="L19" s="1157"/>
      <c r="M19" s="1157"/>
      <c r="N19" s="1157"/>
      <c r="O19" s="1157"/>
      <c r="P19" s="1157"/>
      <c r="Q19" s="1157"/>
      <c r="R19" s="1157"/>
      <c r="S19" s="1158"/>
      <c r="T19" s="1158"/>
      <c r="U19" s="1158"/>
      <c r="V19" s="1158"/>
      <c r="W19" s="1158"/>
      <c r="X19" s="1166" t="s">
        <v>642</v>
      </c>
      <c r="Y19" s="1166"/>
      <c r="Z19" s="1166"/>
      <c r="AA19" s="1166"/>
      <c r="AB19" s="1166"/>
      <c r="AC19" s="1166"/>
      <c r="AD19" s="1166"/>
      <c r="AE19" s="1166"/>
      <c r="AF19" s="1166"/>
      <c r="AG19" s="1166"/>
      <c r="AH19" s="1166"/>
      <c r="AI19" s="1166"/>
      <c r="AJ19" s="1166"/>
      <c r="AK19" s="1166"/>
      <c r="AL19" s="1166"/>
      <c r="AM19" s="1166"/>
      <c r="AN19" s="1166"/>
      <c r="AO19" s="1166"/>
      <c r="AP19" s="1166"/>
      <c r="AQ19" s="1166"/>
      <c r="AR19" s="1166"/>
      <c r="AS19" s="1166"/>
      <c r="AT19" s="1166"/>
      <c r="AU19" s="1166"/>
      <c r="AV19" s="1166"/>
      <c r="AW19" s="1166"/>
      <c r="AX19" s="1166"/>
      <c r="AY19" s="1166"/>
      <c r="AZ19" s="1166"/>
      <c r="BA19" s="1166"/>
      <c r="BB19" s="1166"/>
      <c r="BC19" s="1166"/>
      <c r="BD19" s="1166"/>
      <c r="BE19" s="1166"/>
      <c r="BF19" s="1166"/>
      <c r="BG19" s="1166"/>
      <c r="BH19" s="1166"/>
      <c r="BI19" s="1166"/>
      <c r="BJ19" s="1166"/>
      <c r="BK19" s="1166"/>
      <c r="BL19" s="1165" t="s">
        <v>425</v>
      </c>
      <c r="BM19" s="1165"/>
      <c r="BN19" s="1165"/>
      <c r="BO19" s="1165"/>
      <c r="BP19" s="1165"/>
      <c r="BQ19" s="1165"/>
      <c r="BR19" s="1165"/>
      <c r="BS19" s="1159"/>
      <c r="BT19" s="1159"/>
      <c r="BU19" s="1159"/>
      <c r="BV19" s="1159"/>
      <c r="BW19" s="1159"/>
      <c r="BX19" s="1159"/>
      <c r="BY19" s="1159"/>
      <c r="BZ19" s="1159"/>
      <c r="CA19" s="1159"/>
      <c r="CB19" s="1159"/>
      <c r="CC19" s="1159"/>
      <c r="CD19" s="1159"/>
      <c r="CE19" s="1162"/>
      <c r="CF19" s="1162"/>
      <c r="CG19" s="1162"/>
      <c r="CH19" s="1162"/>
      <c r="CI19" s="1162"/>
      <c r="CJ19" s="1162"/>
      <c r="CP19" s="95"/>
    </row>
    <row r="20" spans="2:94" ht="33" customHeight="1">
      <c r="C20" s="1156" t="s">
        <v>292</v>
      </c>
      <c r="D20" s="1156"/>
      <c r="E20" s="1156"/>
      <c r="F20" s="1157" t="s">
        <v>293</v>
      </c>
      <c r="G20" s="1157"/>
      <c r="H20" s="1157"/>
      <c r="I20" s="1157"/>
      <c r="J20" s="1157"/>
      <c r="K20" s="1157"/>
      <c r="L20" s="1157"/>
      <c r="M20" s="1157"/>
      <c r="N20" s="1157"/>
      <c r="O20" s="1157"/>
      <c r="P20" s="1157"/>
      <c r="Q20" s="1157"/>
      <c r="R20" s="1157"/>
      <c r="S20" s="1163"/>
      <c r="T20" s="1163"/>
      <c r="U20" s="1163"/>
      <c r="V20" s="1163"/>
      <c r="W20" s="1163"/>
      <c r="X20" s="1164" t="s">
        <v>294</v>
      </c>
      <c r="Y20" s="1164" t="s">
        <v>295</v>
      </c>
      <c r="Z20" s="1164" t="s">
        <v>295</v>
      </c>
      <c r="AA20" s="1164" t="s">
        <v>295</v>
      </c>
      <c r="AB20" s="1164" t="s">
        <v>295</v>
      </c>
      <c r="AC20" s="1164" t="s">
        <v>295</v>
      </c>
      <c r="AD20" s="1164"/>
      <c r="AE20" s="1164"/>
      <c r="AF20" s="1164"/>
      <c r="AG20" s="1164"/>
      <c r="AH20" s="1164"/>
      <c r="AI20" s="1164"/>
      <c r="AJ20" s="1164"/>
      <c r="AK20" s="1164"/>
      <c r="AL20" s="1164"/>
      <c r="AM20" s="1164"/>
      <c r="AN20" s="1164"/>
      <c r="AO20" s="1164"/>
      <c r="AP20" s="1164"/>
      <c r="AQ20" s="1164"/>
      <c r="AR20" s="1164"/>
      <c r="AS20" s="1164"/>
      <c r="AT20" s="1164"/>
      <c r="AU20" s="1164"/>
      <c r="AV20" s="1164"/>
      <c r="AW20" s="1164"/>
      <c r="AX20" s="1164" t="s">
        <v>295</v>
      </c>
      <c r="AY20" s="1164" t="s">
        <v>295</v>
      </c>
      <c r="AZ20" s="1164" t="s">
        <v>295</v>
      </c>
      <c r="BA20" s="1164" t="s">
        <v>295</v>
      </c>
      <c r="BB20" s="1164" t="s">
        <v>295</v>
      </c>
      <c r="BC20" s="1164" t="s">
        <v>295</v>
      </c>
      <c r="BD20" s="1164" t="s">
        <v>295</v>
      </c>
      <c r="BE20" s="1164" t="s">
        <v>295</v>
      </c>
      <c r="BF20" s="1164" t="s">
        <v>295</v>
      </c>
      <c r="BG20" s="1164"/>
      <c r="BH20" s="1164" t="s">
        <v>295</v>
      </c>
      <c r="BI20" s="1164" t="s">
        <v>295</v>
      </c>
      <c r="BJ20" s="1164" t="s">
        <v>295</v>
      </c>
      <c r="BK20" s="1164" t="s">
        <v>295</v>
      </c>
      <c r="BL20" s="1160" t="s">
        <v>426</v>
      </c>
      <c r="BM20" s="1160"/>
      <c r="BN20" s="1160"/>
      <c r="BO20" s="1160"/>
      <c r="BP20" s="1160"/>
      <c r="BQ20" s="1160"/>
      <c r="BR20" s="1160"/>
      <c r="BS20" s="1161"/>
      <c r="BT20" s="1161"/>
      <c r="BU20" s="1161"/>
      <c r="BV20" s="1161"/>
      <c r="BW20" s="1161"/>
      <c r="BX20" s="1161"/>
      <c r="BY20" s="1161"/>
      <c r="BZ20" s="1161"/>
      <c r="CA20" s="1161"/>
      <c r="CB20" s="1161"/>
      <c r="CC20" s="1161"/>
      <c r="CD20" s="1161"/>
      <c r="CE20" s="1162"/>
      <c r="CF20" s="1162"/>
      <c r="CG20" s="1162"/>
      <c r="CH20" s="1162"/>
      <c r="CI20" s="1162"/>
      <c r="CJ20" s="1162"/>
      <c r="CP20" s="95"/>
    </row>
    <row r="21" spans="2:94" ht="33" customHeight="1">
      <c r="C21" s="1156" t="s">
        <v>296</v>
      </c>
      <c r="D21" s="1156"/>
      <c r="E21" s="1156"/>
      <c r="F21" s="1157" t="s">
        <v>297</v>
      </c>
      <c r="G21" s="1157"/>
      <c r="H21" s="1157"/>
      <c r="I21" s="1157"/>
      <c r="J21" s="1157"/>
      <c r="K21" s="1157"/>
      <c r="L21" s="1157"/>
      <c r="M21" s="1157"/>
      <c r="N21" s="1157"/>
      <c r="O21" s="1157"/>
      <c r="P21" s="1157"/>
      <c r="Q21" s="1157"/>
      <c r="R21" s="1157"/>
      <c r="S21" s="1163"/>
      <c r="T21" s="1163"/>
      <c r="U21" s="1163"/>
      <c r="V21" s="1163"/>
      <c r="W21" s="1163"/>
      <c r="X21" s="1171" t="s">
        <v>298</v>
      </c>
      <c r="Y21" s="1171"/>
      <c r="Z21" s="1171"/>
      <c r="AA21" s="1171"/>
      <c r="AB21" s="1171"/>
      <c r="AC21" s="1171"/>
      <c r="AD21" s="1171"/>
      <c r="AE21" s="1171"/>
      <c r="AF21" s="1171"/>
      <c r="AG21" s="1171"/>
      <c r="AH21" s="1171"/>
      <c r="AI21" s="1171"/>
      <c r="AJ21" s="1171"/>
      <c r="AK21" s="1171"/>
      <c r="AL21" s="1171"/>
      <c r="AM21" s="1171"/>
      <c r="AN21" s="1171"/>
      <c r="AO21" s="1171"/>
      <c r="AP21" s="1171"/>
      <c r="AQ21" s="1171"/>
      <c r="AR21" s="1171"/>
      <c r="AS21" s="1171"/>
      <c r="AT21" s="1171"/>
      <c r="AU21" s="1171"/>
      <c r="AV21" s="1171"/>
      <c r="AW21" s="1171"/>
      <c r="AX21" s="1171"/>
      <c r="AY21" s="1171"/>
      <c r="AZ21" s="1171"/>
      <c r="BA21" s="1171"/>
      <c r="BB21" s="1171"/>
      <c r="BC21" s="1171"/>
      <c r="BD21" s="1171"/>
      <c r="BE21" s="1171"/>
      <c r="BF21" s="1171"/>
      <c r="BG21" s="1171"/>
      <c r="BH21" s="1171"/>
      <c r="BI21" s="1171"/>
      <c r="BJ21" s="1171"/>
      <c r="BK21" s="1171"/>
      <c r="BL21" s="1160" t="s">
        <v>427</v>
      </c>
      <c r="BM21" s="1160"/>
      <c r="BN21" s="1160"/>
      <c r="BO21" s="1160"/>
      <c r="BP21" s="1160"/>
      <c r="BQ21" s="1160"/>
      <c r="BR21" s="1160"/>
      <c r="BS21" s="1161"/>
      <c r="BT21" s="1161"/>
      <c r="BU21" s="1161"/>
      <c r="BV21" s="1161"/>
      <c r="BW21" s="1161"/>
      <c r="BX21" s="1161"/>
      <c r="BY21" s="1161"/>
      <c r="BZ21" s="1161"/>
      <c r="CA21" s="1161"/>
      <c r="CB21" s="1161"/>
      <c r="CC21" s="1161"/>
      <c r="CD21" s="1161"/>
      <c r="CE21" s="1162"/>
      <c r="CF21" s="1162"/>
      <c r="CG21" s="1162"/>
      <c r="CH21" s="1162"/>
      <c r="CI21" s="1162"/>
      <c r="CJ21" s="1162"/>
      <c r="CP21" s="95"/>
    </row>
    <row r="22" spans="2:94" ht="33" customHeight="1">
      <c r="C22" s="1167" t="s">
        <v>299</v>
      </c>
      <c r="D22" s="1167"/>
      <c r="E22" s="1167"/>
      <c r="F22" s="1168" t="s">
        <v>300</v>
      </c>
      <c r="G22" s="1168"/>
      <c r="H22" s="1168"/>
      <c r="I22" s="1168"/>
      <c r="J22" s="1168"/>
      <c r="K22" s="1168"/>
      <c r="L22" s="1168"/>
      <c r="M22" s="1168"/>
      <c r="N22" s="1168"/>
      <c r="O22" s="1168"/>
      <c r="P22" s="1168"/>
      <c r="Q22" s="1168"/>
      <c r="R22" s="1168"/>
      <c r="S22" s="1163"/>
      <c r="T22" s="1163"/>
      <c r="U22" s="1163"/>
      <c r="V22" s="1163"/>
      <c r="W22" s="1163"/>
      <c r="X22" s="1169" t="s">
        <v>360</v>
      </c>
      <c r="Y22" s="1170"/>
      <c r="Z22" s="1170"/>
      <c r="AA22" s="1170"/>
      <c r="AB22" s="1170"/>
      <c r="AC22" s="1170"/>
      <c r="AD22" s="1170"/>
      <c r="AE22" s="1170"/>
      <c r="AF22" s="1170"/>
      <c r="AG22" s="1170"/>
      <c r="AH22" s="1170"/>
      <c r="AI22" s="1170"/>
      <c r="AJ22" s="1170"/>
      <c r="AK22" s="1170"/>
      <c r="AL22" s="1170"/>
      <c r="AM22" s="1170"/>
      <c r="AN22" s="1170"/>
      <c r="AO22" s="1170"/>
      <c r="AP22" s="1170"/>
      <c r="AQ22" s="1170"/>
      <c r="AR22" s="1170"/>
      <c r="AS22" s="1170"/>
      <c r="AT22" s="1170"/>
      <c r="AU22" s="1170"/>
      <c r="AV22" s="1170"/>
      <c r="AW22" s="1170"/>
      <c r="AX22" s="1170"/>
      <c r="AY22" s="1170"/>
      <c r="AZ22" s="1170"/>
      <c r="BA22" s="1170"/>
      <c r="BB22" s="1170"/>
      <c r="BC22" s="1170"/>
      <c r="BD22" s="1170"/>
      <c r="BE22" s="1170"/>
      <c r="BF22" s="1170"/>
      <c r="BG22" s="1170"/>
      <c r="BH22" s="1170"/>
      <c r="BI22" s="1170"/>
      <c r="BJ22" s="1170"/>
      <c r="BK22" s="1170"/>
      <c r="BL22" s="1159" t="s">
        <v>428</v>
      </c>
      <c r="BM22" s="1159"/>
      <c r="BN22" s="1159"/>
      <c r="BO22" s="1159"/>
      <c r="BP22" s="1159"/>
      <c r="BQ22" s="1159"/>
      <c r="BR22" s="1159"/>
      <c r="BS22" s="1159"/>
      <c r="BT22" s="1159"/>
      <c r="BU22" s="1159"/>
      <c r="BV22" s="1159"/>
      <c r="BW22" s="1159"/>
      <c r="BX22" s="1159"/>
      <c r="BY22" s="1159"/>
      <c r="BZ22" s="1159"/>
      <c r="CA22" s="1159"/>
      <c r="CB22" s="1159"/>
      <c r="CC22" s="1159"/>
      <c r="CD22" s="1159"/>
      <c r="CE22" s="1162"/>
      <c r="CF22" s="1162"/>
      <c r="CG22" s="1162"/>
      <c r="CH22" s="1162"/>
      <c r="CI22" s="1162"/>
      <c r="CJ22" s="1162"/>
    </row>
    <row r="23" spans="2:94" ht="33" customHeight="1">
      <c r="C23" s="1172" t="s">
        <v>301</v>
      </c>
      <c r="D23" s="1173"/>
      <c r="E23" s="1174"/>
      <c r="F23" s="1168" t="s">
        <v>302</v>
      </c>
      <c r="G23" s="1168"/>
      <c r="H23" s="1168"/>
      <c r="I23" s="1168"/>
      <c r="J23" s="1168"/>
      <c r="K23" s="1168"/>
      <c r="L23" s="1168"/>
      <c r="M23" s="1168"/>
      <c r="N23" s="1168"/>
      <c r="O23" s="1168"/>
      <c r="P23" s="1168"/>
      <c r="Q23" s="1168"/>
      <c r="R23" s="1168"/>
      <c r="S23" s="1163"/>
      <c r="T23" s="1163"/>
      <c r="U23" s="1163"/>
      <c r="V23" s="1163"/>
      <c r="W23" s="1163"/>
      <c r="X23" s="1169" t="s">
        <v>303</v>
      </c>
      <c r="Y23" s="1169"/>
      <c r="Z23" s="1169"/>
      <c r="AA23" s="1169"/>
      <c r="AB23" s="1169"/>
      <c r="AC23" s="1169"/>
      <c r="AD23" s="1169"/>
      <c r="AE23" s="1169"/>
      <c r="AF23" s="1169"/>
      <c r="AG23" s="1169"/>
      <c r="AH23" s="1169"/>
      <c r="AI23" s="1169"/>
      <c r="AJ23" s="1169"/>
      <c r="AK23" s="1169"/>
      <c r="AL23" s="1169"/>
      <c r="AM23" s="1169"/>
      <c r="AN23" s="1169"/>
      <c r="AO23" s="1169"/>
      <c r="AP23" s="1169"/>
      <c r="AQ23" s="1169"/>
      <c r="AR23" s="1169"/>
      <c r="AS23" s="1169"/>
      <c r="AT23" s="1169"/>
      <c r="AU23" s="1169"/>
      <c r="AV23" s="1169"/>
      <c r="AW23" s="1169"/>
      <c r="AX23" s="1169"/>
      <c r="AY23" s="1169"/>
      <c r="AZ23" s="1169"/>
      <c r="BA23" s="1169"/>
      <c r="BB23" s="1169"/>
      <c r="BC23" s="1169"/>
      <c r="BD23" s="1169"/>
      <c r="BE23" s="1169"/>
      <c r="BF23" s="1169"/>
      <c r="BG23" s="1169"/>
      <c r="BH23" s="1169"/>
      <c r="BI23" s="1169"/>
      <c r="BJ23" s="1169"/>
      <c r="BK23" s="1169"/>
      <c r="BL23" s="1159" t="s">
        <v>428</v>
      </c>
      <c r="BM23" s="1159"/>
      <c r="BN23" s="1159"/>
      <c r="BO23" s="1159"/>
      <c r="BP23" s="1159"/>
      <c r="BQ23" s="1159"/>
      <c r="BR23" s="1159"/>
      <c r="BS23" s="1159"/>
      <c r="BT23" s="1159"/>
      <c r="BU23" s="1159"/>
      <c r="BV23" s="1159"/>
      <c r="BW23" s="1159"/>
      <c r="BX23" s="1159"/>
      <c r="BY23" s="1159"/>
      <c r="BZ23" s="1159"/>
      <c r="CA23" s="1159"/>
      <c r="CB23" s="1159"/>
      <c r="CC23" s="1159"/>
      <c r="CD23" s="1159"/>
      <c r="CE23" s="1162"/>
      <c r="CF23" s="1162"/>
      <c r="CG23" s="1162"/>
      <c r="CH23" s="1162"/>
      <c r="CI23" s="1162"/>
      <c r="CJ23" s="1162"/>
    </row>
    <row r="24" spans="2:94" ht="54.95" customHeight="1">
      <c r="C24" s="1172" t="s">
        <v>304</v>
      </c>
      <c r="D24" s="1173"/>
      <c r="E24" s="1174"/>
      <c r="F24" s="1175" t="s">
        <v>305</v>
      </c>
      <c r="G24" s="1176"/>
      <c r="H24" s="1176"/>
      <c r="I24" s="1176"/>
      <c r="J24" s="1176"/>
      <c r="K24" s="1176"/>
      <c r="L24" s="1176"/>
      <c r="M24" s="1176"/>
      <c r="N24" s="1176"/>
      <c r="O24" s="1176"/>
      <c r="P24" s="1176"/>
      <c r="Q24" s="1176"/>
      <c r="R24" s="1177"/>
      <c r="S24" s="1163"/>
      <c r="T24" s="1163"/>
      <c r="U24" s="1163"/>
      <c r="V24" s="1163"/>
      <c r="W24" s="1163"/>
      <c r="X24" s="1178" t="s">
        <v>306</v>
      </c>
      <c r="Y24" s="1179"/>
      <c r="Z24" s="1179"/>
      <c r="AA24" s="1179"/>
      <c r="AB24" s="1179"/>
      <c r="AC24" s="1179"/>
      <c r="AD24" s="1179"/>
      <c r="AE24" s="1179"/>
      <c r="AF24" s="1179"/>
      <c r="AG24" s="1179"/>
      <c r="AH24" s="1179"/>
      <c r="AI24" s="1179"/>
      <c r="AJ24" s="1179"/>
      <c r="AK24" s="1179"/>
      <c r="AL24" s="1179"/>
      <c r="AM24" s="1179"/>
      <c r="AN24" s="1179"/>
      <c r="AO24" s="1179"/>
      <c r="AP24" s="1179"/>
      <c r="AQ24" s="1179"/>
      <c r="AR24" s="1179"/>
      <c r="AS24" s="1179"/>
      <c r="AT24" s="1179"/>
      <c r="AU24" s="1179"/>
      <c r="AV24" s="1179"/>
      <c r="AW24" s="1179"/>
      <c r="AX24" s="1179"/>
      <c r="AY24" s="1179"/>
      <c r="AZ24" s="1179"/>
      <c r="BA24" s="1179"/>
      <c r="BB24" s="1179"/>
      <c r="BC24" s="1179"/>
      <c r="BD24" s="1179"/>
      <c r="BE24" s="1179"/>
      <c r="BF24" s="1179"/>
      <c r="BG24" s="1179"/>
      <c r="BH24" s="1179"/>
      <c r="BI24" s="1179"/>
      <c r="BJ24" s="1179"/>
      <c r="BK24" s="1180"/>
      <c r="BL24" s="1181" t="s">
        <v>718</v>
      </c>
      <c r="BM24" s="1182"/>
      <c r="BN24" s="1182"/>
      <c r="BO24" s="1182"/>
      <c r="BP24" s="1182"/>
      <c r="BQ24" s="1182"/>
      <c r="BR24" s="1182"/>
      <c r="BS24" s="1183"/>
      <c r="BT24" s="1183"/>
      <c r="BU24" s="1183"/>
      <c r="BV24" s="1183"/>
      <c r="BW24" s="1183"/>
      <c r="BX24" s="1183"/>
      <c r="BY24" s="1183"/>
      <c r="BZ24" s="1183"/>
      <c r="CA24" s="1183"/>
      <c r="CB24" s="1183"/>
      <c r="CC24" s="1183"/>
      <c r="CD24" s="1184"/>
      <c r="CE24" s="1162"/>
      <c r="CF24" s="1162"/>
      <c r="CG24" s="1162"/>
      <c r="CH24" s="1162"/>
      <c r="CI24" s="1162"/>
      <c r="CJ24" s="1162"/>
      <c r="CP24" s="95"/>
    </row>
    <row r="25" spans="2:94" ht="54.95" customHeight="1">
      <c r="C25" s="1172" t="s">
        <v>307</v>
      </c>
      <c r="D25" s="1173"/>
      <c r="E25" s="1174"/>
      <c r="F25" s="1175" t="s">
        <v>305</v>
      </c>
      <c r="G25" s="1176"/>
      <c r="H25" s="1176"/>
      <c r="I25" s="1176"/>
      <c r="J25" s="1176"/>
      <c r="K25" s="1176"/>
      <c r="L25" s="1176"/>
      <c r="M25" s="1176"/>
      <c r="N25" s="1176"/>
      <c r="O25" s="1176"/>
      <c r="P25" s="1176"/>
      <c r="Q25" s="1176"/>
      <c r="R25" s="1177"/>
      <c r="S25" s="1163"/>
      <c r="T25" s="1163"/>
      <c r="U25" s="1163"/>
      <c r="V25" s="1163"/>
      <c r="W25" s="1163"/>
      <c r="X25" s="1178" t="s">
        <v>308</v>
      </c>
      <c r="Y25" s="1179"/>
      <c r="Z25" s="1179"/>
      <c r="AA25" s="1179"/>
      <c r="AB25" s="1179"/>
      <c r="AC25" s="1179"/>
      <c r="AD25" s="1179"/>
      <c r="AE25" s="1179"/>
      <c r="AF25" s="1179"/>
      <c r="AG25" s="1179"/>
      <c r="AH25" s="1179"/>
      <c r="AI25" s="1179"/>
      <c r="AJ25" s="1179"/>
      <c r="AK25" s="1179"/>
      <c r="AL25" s="1179"/>
      <c r="AM25" s="1179"/>
      <c r="AN25" s="1179"/>
      <c r="AO25" s="1179"/>
      <c r="AP25" s="1179"/>
      <c r="AQ25" s="1179"/>
      <c r="AR25" s="1179"/>
      <c r="AS25" s="1179"/>
      <c r="AT25" s="1179"/>
      <c r="AU25" s="1179"/>
      <c r="AV25" s="1179"/>
      <c r="AW25" s="1179"/>
      <c r="AX25" s="1179"/>
      <c r="AY25" s="1179"/>
      <c r="AZ25" s="1179"/>
      <c r="BA25" s="1179"/>
      <c r="BB25" s="1179"/>
      <c r="BC25" s="1179"/>
      <c r="BD25" s="1179"/>
      <c r="BE25" s="1179"/>
      <c r="BF25" s="1179"/>
      <c r="BG25" s="1179"/>
      <c r="BH25" s="1179"/>
      <c r="BI25" s="1179"/>
      <c r="BJ25" s="1179"/>
      <c r="BK25" s="1180"/>
      <c r="BL25" s="1181" t="s">
        <v>708</v>
      </c>
      <c r="BM25" s="1182"/>
      <c r="BN25" s="1182"/>
      <c r="BO25" s="1182"/>
      <c r="BP25" s="1182"/>
      <c r="BQ25" s="1182"/>
      <c r="BR25" s="1182"/>
      <c r="BS25" s="1182"/>
      <c r="BT25" s="1182"/>
      <c r="BU25" s="1182"/>
      <c r="BV25" s="1182"/>
      <c r="BW25" s="1182"/>
      <c r="BX25" s="1182"/>
      <c r="BY25" s="1182"/>
      <c r="BZ25" s="1182"/>
      <c r="CA25" s="1182"/>
      <c r="CB25" s="1182"/>
      <c r="CC25" s="1182"/>
      <c r="CD25" s="1188"/>
      <c r="CE25" s="1162"/>
      <c r="CF25" s="1162"/>
      <c r="CG25" s="1162"/>
      <c r="CH25" s="1162"/>
      <c r="CI25" s="1162"/>
      <c r="CJ25" s="1162"/>
    </row>
    <row r="26" spans="2:94" ht="33" customHeight="1">
      <c r="B26" s="263"/>
      <c r="C26" s="1172" t="s">
        <v>309</v>
      </c>
      <c r="D26" s="1173"/>
      <c r="E26" s="1174"/>
      <c r="F26" s="1175" t="s">
        <v>310</v>
      </c>
      <c r="G26" s="1176"/>
      <c r="H26" s="1176"/>
      <c r="I26" s="1176"/>
      <c r="J26" s="1176"/>
      <c r="K26" s="1176"/>
      <c r="L26" s="1176"/>
      <c r="M26" s="1176"/>
      <c r="N26" s="1176"/>
      <c r="O26" s="1176"/>
      <c r="P26" s="1176"/>
      <c r="Q26" s="1176"/>
      <c r="R26" s="1177"/>
      <c r="S26" s="1163"/>
      <c r="T26" s="1163"/>
      <c r="U26" s="1163"/>
      <c r="V26" s="1163"/>
      <c r="W26" s="1163"/>
      <c r="X26" s="1185" t="s">
        <v>311</v>
      </c>
      <c r="Y26" s="1186"/>
      <c r="Z26" s="1186"/>
      <c r="AA26" s="1186"/>
      <c r="AB26" s="1186"/>
      <c r="AC26" s="1186"/>
      <c r="AD26" s="1186"/>
      <c r="AE26" s="1186"/>
      <c r="AF26" s="1186"/>
      <c r="AG26" s="1186"/>
      <c r="AH26" s="1186"/>
      <c r="AI26" s="1186"/>
      <c r="AJ26" s="1186"/>
      <c r="AK26" s="1186"/>
      <c r="AL26" s="1186"/>
      <c r="AM26" s="1186"/>
      <c r="AN26" s="1186"/>
      <c r="AO26" s="1186"/>
      <c r="AP26" s="1186"/>
      <c r="AQ26" s="1186"/>
      <c r="AR26" s="1186"/>
      <c r="AS26" s="1186"/>
      <c r="AT26" s="1186"/>
      <c r="AU26" s="1186"/>
      <c r="AV26" s="1186"/>
      <c r="AW26" s="1186"/>
      <c r="AX26" s="1186"/>
      <c r="AY26" s="1186"/>
      <c r="AZ26" s="1186"/>
      <c r="BA26" s="1186"/>
      <c r="BB26" s="1186"/>
      <c r="BC26" s="1186"/>
      <c r="BD26" s="1186"/>
      <c r="BE26" s="1186"/>
      <c r="BF26" s="1186"/>
      <c r="BG26" s="1186"/>
      <c r="BH26" s="1186"/>
      <c r="BI26" s="1186"/>
      <c r="BJ26" s="1186"/>
      <c r="BK26" s="1187"/>
      <c r="BL26" s="1181" t="s">
        <v>709</v>
      </c>
      <c r="BM26" s="1182"/>
      <c r="BN26" s="1182"/>
      <c r="BO26" s="1182"/>
      <c r="BP26" s="1182"/>
      <c r="BQ26" s="1182"/>
      <c r="BR26" s="1182"/>
      <c r="BS26" s="1182"/>
      <c r="BT26" s="1182"/>
      <c r="BU26" s="1182"/>
      <c r="BV26" s="1182"/>
      <c r="BW26" s="1182"/>
      <c r="BX26" s="1182"/>
      <c r="BY26" s="1182"/>
      <c r="BZ26" s="1182"/>
      <c r="CA26" s="1182"/>
      <c r="CB26" s="1182"/>
      <c r="CC26" s="1182"/>
      <c r="CD26" s="1188"/>
      <c r="CE26" s="1162"/>
      <c r="CF26" s="1162"/>
      <c r="CG26" s="1162"/>
      <c r="CH26" s="1162"/>
      <c r="CI26" s="1162"/>
      <c r="CJ26" s="1162"/>
    </row>
    <row r="27" spans="2:94" ht="33" customHeight="1">
      <c r="B27" s="263"/>
      <c r="C27" s="1172" t="s">
        <v>312</v>
      </c>
      <c r="D27" s="1173"/>
      <c r="E27" s="1174"/>
      <c r="F27" s="1175" t="s">
        <v>313</v>
      </c>
      <c r="G27" s="1176"/>
      <c r="H27" s="1176"/>
      <c r="I27" s="1176"/>
      <c r="J27" s="1176"/>
      <c r="K27" s="1176"/>
      <c r="L27" s="1176"/>
      <c r="M27" s="1176"/>
      <c r="N27" s="1176"/>
      <c r="O27" s="1176"/>
      <c r="P27" s="1176"/>
      <c r="Q27" s="1176"/>
      <c r="R27" s="1177"/>
      <c r="S27" s="1163"/>
      <c r="T27" s="1163"/>
      <c r="U27" s="1163"/>
      <c r="V27" s="1163"/>
      <c r="W27" s="1163"/>
      <c r="X27" s="1193" t="s">
        <v>314</v>
      </c>
      <c r="Y27" s="1194"/>
      <c r="Z27" s="1194"/>
      <c r="AA27" s="1194"/>
      <c r="AB27" s="1194"/>
      <c r="AC27" s="1194"/>
      <c r="AD27" s="1194"/>
      <c r="AE27" s="1194"/>
      <c r="AF27" s="1194"/>
      <c r="AG27" s="1194"/>
      <c r="AH27" s="1194"/>
      <c r="AI27" s="1194"/>
      <c r="AJ27" s="1194"/>
      <c r="AK27" s="1194"/>
      <c r="AL27" s="1194"/>
      <c r="AM27" s="1194"/>
      <c r="AN27" s="1194"/>
      <c r="AO27" s="1194"/>
      <c r="AP27" s="1194"/>
      <c r="AQ27" s="1194"/>
      <c r="AR27" s="1194"/>
      <c r="AS27" s="1194"/>
      <c r="AT27" s="1194"/>
      <c r="AU27" s="1194"/>
      <c r="AV27" s="1194"/>
      <c r="AW27" s="1194"/>
      <c r="AX27" s="1194"/>
      <c r="AY27" s="1194"/>
      <c r="AZ27" s="1194"/>
      <c r="BA27" s="1194"/>
      <c r="BB27" s="1194"/>
      <c r="BC27" s="1194"/>
      <c r="BD27" s="1194"/>
      <c r="BE27" s="1194"/>
      <c r="BF27" s="1194"/>
      <c r="BG27" s="1194"/>
      <c r="BH27" s="1194"/>
      <c r="BI27" s="1194"/>
      <c r="BJ27" s="1194"/>
      <c r="BK27" s="1195"/>
      <c r="BL27" s="1165" t="s">
        <v>709</v>
      </c>
      <c r="BM27" s="1159"/>
      <c r="BN27" s="1159"/>
      <c r="BO27" s="1159"/>
      <c r="BP27" s="1159"/>
      <c r="BQ27" s="1159"/>
      <c r="BR27" s="1159"/>
      <c r="BS27" s="1159"/>
      <c r="BT27" s="1159"/>
      <c r="BU27" s="1159"/>
      <c r="BV27" s="1159"/>
      <c r="BW27" s="1159"/>
      <c r="BX27" s="1159"/>
      <c r="BY27" s="1159"/>
      <c r="BZ27" s="1159"/>
      <c r="CA27" s="1159"/>
      <c r="CB27" s="1159"/>
      <c r="CC27" s="1159"/>
      <c r="CD27" s="1159"/>
      <c r="CE27" s="1146"/>
      <c r="CF27" s="1146"/>
      <c r="CG27" s="1146"/>
      <c r="CH27" s="1146"/>
      <c r="CI27" s="1146"/>
      <c r="CJ27" s="1146"/>
    </row>
    <row r="28" spans="2:94" ht="33" customHeight="1">
      <c r="B28" s="263"/>
      <c r="C28" s="1172" t="s">
        <v>315</v>
      </c>
      <c r="D28" s="1173"/>
      <c r="E28" s="1174"/>
      <c r="F28" s="1168" t="s">
        <v>316</v>
      </c>
      <c r="G28" s="1168"/>
      <c r="H28" s="1168"/>
      <c r="I28" s="1168"/>
      <c r="J28" s="1168"/>
      <c r="K28" s="1168"/>
      <c r="L28" s="1168"/>
      <c r="M28" s="1168"/>
      <c r="N28" s="1168"/>
      <c r="O28" s="1168"/>
      <c r="P28" s="1168"/>
      <c r="Q28" s="1168"/>
      <c r="R28" s="1168"/>
      <c r="S28" s="1163"/>
      <c r="T28" s="1163"/>
      <c r="U28" s="1163"/>
      <c r="V28" s="1163"/>
      <c r="W28" s="1163"/>
      <c r="X28" s="1192" t="s">
        <v>317</v>
      </c>
      <c r="Y28" s="1192" t="s">
        <v>318</v>
      </c>
      <c r="Z28" s="1192" t="s">
        <v>318</v>
      </c>
      <c r="AA28" s="1192" t="s">
        <v>318</v>
      </c>
      <c r="AB28" s="1192" t="s">
        <v>318</v>
      </c>
      <c r="AC28" s="1192" t="s">
        <v>318</v>
      </c>
      <c r="AD28" s="1192"/>
      <c r="AE28" s="1192"/>
      <c r="AF28" s="1192"/>
      <c r="AG28" s="1192"/>
      <c r="AH28" s="1192"/>
      <c r="AI28" s="1192"/>
      <c r="AJ28" s="1192"/>
      <c r="AK28" s="1192"/>
      <c r="AL28" s="1192"/>
      <c r="AM28" s="1192"/>
      <c r="AN28" s="1192"/>
      <c r="AO28" s="1192"/>
      <c r="AP28" s="1192"/>
      <c r="AQ28" s="1192"/>
      <c r="AR28" s="1192"/>
      <c r="AS28" s="1192"/>
      <c r="AT28" s="1192"/>
      <c r="AU28" s="1192"/>
      <c r="AV28" s="1192"/>
      <c r="AW28" s="1192"/>
      <c r="AX28" s="1192" t="s">
        <v>318</v>
      </c>
      <c r="AY28" s="1192" t="s">
        <v>318</v>
      </c>
      <c r="AZ28" s="1192" t="s">
        <v>318</v>
      </c>
      <c r="BA28" s="1192" t="s">
        <v>318</v>
      </c>
      <c r="BB28" s="1192" t="s">
        <v>318</v>
      </c>
      <c r="BC28" s="1192" t="s">
        <v>318</v>
      </c>
      <c r="BD28" s="1192" t="s">
        <v>318</v>
      </c>
      <c r="BE28" s="1192" t="s">
        <v>318</v>
      </c>
      <c r="BF28" s="1192" t="s">
        <v>318</v>
      </c>
      <c r="BG28" s="1192"/>
      <c r="BH28" s="1192" t="s">
        <v>318</v>
      </c>
      <c r="BI28" s="1192" t="s">
        <v>318</v>
      </c>
      <c r="BJ28" s="1192" t="s">
        <v>318</v>
      </c>
      <c r="BK28" s="1192" t="s">
        <v>318</v>
      </c>
      <c r="BL28" s="1165" t="s">
        <v>709</v>
      </c>
      <c r="BM28" s="1159"/>
      <c r="BN28" s="1159"/>
      <c r="BO28" s="1159"/>
      <c r="BP28" s="1159"/>
      <c r="BQ28" s="1159"/>
      <c r="BR28" s="1159"/>
      <c r="BS28" s="1159"/>
      <c r="BT28" s="1159"/>
      <c r="BU28" s="1159"/>
      <c r="BV28" s="1159"/>
      <c r="BW28" s="1159"/>
      <c r="BX28" s="1159"/>
      <c r="BY28" s="1159"/>
      <c r="BZ28" s="1159"/>
      <c r="CA28" s="1159"/>
      <c r="CB28" s="1159"/>
      <c r="CC28" s="1159"/>
      <c r="CD28" s="1159"/>
      <c r="CE28" s="1162"/>
      <c r="CF28" s="1162"/>
      <c r="CG28" s="1162"/>
      <c r="CH28" s="1162"/>
      <c r="CI28" s="1162"/>
      <c r="CJ28" s="1162"/>
    </row>
    <row r="29" spans="2:94" ht="33" customHeight="1">
      <c r="C29" s="1189" t="s">
        <v>319</v>
      </c>
      <c r="D29" s="1190"/>
      <c r="E29" s="1191"/>
      <c r="F29" s="1157" t="s">
        <v>320</v>
      </c>
      <c r="G29" s="1157"/>
      <c r="H29" s="1157"/>
      <c r="I29" s="1157"/>
      <c r="J29" s="1157"/>
      <c r="K29" s="1157"/>
      <c r="L29" s="1157"/>
      <c r="M29" s="1157"/>
      <c r="N29" s="1157"/>
      <c r="O29" s="1157"/>
      <c r="P29" s="1157"/>
      <c r="Q29" s="1157"/>
      <c r="R29" s="1157"/>
      <c r="S29" s="1163"/>
      <c r="T29" s="1163"/>
      <c r="U29" s="1163"/>
      <c r="V29" s="1163"/>
      <c r="W29" s="1163"/>
      <c r="X29" s="1192" t="s">
        <v>321</v>
      </c>
      <c r="Y29" s="1192"/>
      <c r="Z29" s="1192"/>
      <c r="AA29" s="1192"/>
      <c r="AB29" s="1192"/>
      <c r="AC29" s="1192"/>
      <c r="AD29" s="1192"/>
      <c r="AE29" s="1192"/>
      <c r="AF29" s="1192"/>
      <c r="AG29" s="1192"/>
      <c r="AH29" s="1192"/>
      <c r="AI29" s="1192"/>
      <c r="AJ29" s="1192"/>
      <c r="AK29" s="1192"/>
      <c r="AL29" s="1192"/>
      <c r="AM29" s="1192"/>
      <c r="AN29" s="1192"/>
      <c r="AO29" s="1192"/>
      <c r="AP29" s="1192"/>
      <c r="AQ29" s="1192"/>
      <c r="AR29" s="1192"/>
      <c r="AS29" s="1192"/>
      <c r="AT29" s="1192"/>
      <c r="AU29" s="1192"/>
      <c r="AV29" s="1192"/>
      <c r="AW29" s="1192"/>
      <c r="AX29" s="1192"/>
      <c r="AY29" s="1192"/>
      <c r="AZ29" s="1192"/>
      <c r="BA29" s="1192"/>
      <c r="BB29" s="1192"/>
      <c r="BC29" s="1192"/>
      <c r="BD29" s="1192"/>
      <c r="BE29" s="1192"/>
      <c r="BF29" s="1192"/>
      <c r="BG29" s="1192"/>
      <c r="BH29" s="1192"/>
      <c r="BI29" s="1192"/>
      <c r="BJ29" s="1192"/>
      <c r="BK29" s="1192"/>
      <c r="BL29" s="1168" t="s">
        <v>310</v>
      </c>
      <c r="BM29" s="1168"/>
      <c r="BN29" s="1168"/>
      <c r="BO29" s="1168"/>
      <c r="BP29" s="1168"/>
      <c r="BQ29" s="1168"/>
      <c r="BR29" s="1168"/>
      <c r="BS29" s="1168"/>
      <c r="BT29" s="1168"/>
      <c r="BU29" s="1168"/>
      <c r="BV29" s="1168"/>
      <c r="BW29" s="1168"/>
      <c r="BX29" s="1168"/>
      <c r="BY29" s="1168"/>
      <c r="BZ29" s="1168"/>
      <c r="CA29" s="1168"/>
      <c r="CB29" s="1168"/>
      <c r="CC29" s="1168"/>
      <c r="CD29" s="1168"/>
      <c r="CE29" s="1146"/>
      <c r="CF29" s="1146"/>
      <c r="CG29" s="1146"/>
      <c r="CH29" s="1146"/>
      <c r="CI29" s="1146"/>
      <c r="CJ29" s="1146"/>
    </row>
    <row r="30" spans="2:94" ht="30" customHeight="1">
      <c r="C30" s="1189" t="s">
        <v>643</v>
      </c>
      <c r="D30" s="1190"/>
      <c r="E30" s="1191"/>
      <c r="F30" s="1161" t="s">
        <v>644</v>
      </c>
      <c r="G30" s="1161"/>
      <c r="H30" s="1161"/>
      <c r="I30" s="1161"/>
      <c r="J30" s="1161"/>
      <c r="K30" s="1161"/>
      <c r="L30" s="1161"/>
      <c r="M30" s="1161"/>
      <c r="N30" s="1161"/>
      <c r="O30" s="1161"/>
      <c r="P30" s="1161"/>
      <c r="Q30" s="1161"/>
      <c r="R30" s="1161"/>
      <c r="S30" s="1163"/>
      <c r="T30" s="1163"/>
      <c r="U30" s="1163"/>
      <c r="V30" s="1163"/>
      <c r="W30" s="1163"/>
      <c r="X30" s="1192" t="s">
        <v>645</v>
      </c>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2"/>
      <c r="BF30" s="1192"/>
      <c r="BG30" s="1192"/>
      <c r="BH30" s="1192"/>
      <c r="BI30" s="1192"/>
      <c r="BJ30" s="1192"/>
      <c r="BK30" s="1192"/>
      <c r="BL30" s="1168" t="s">
        <v>429</v>
      </c>
      <c r="BM30" s="1168"/>
      <c r="BN30" s="1168"/>
      <c r="BO30" s="1168"/>
      <c r="BP30" s="1168"/>
      <c r="BQ30" s="1168"/>
      <c r="BR30" s="1168"/>
      <c r="BS30" s="1168"/>
      <c r="BT30" s="1168"/>
      <c r="BU30" s="1168"/>
      <c r="BV30" s="1168"/>
      <c r="BW30" s="1168"/>
      <c r="BX30" s="1168"/>
      <c r="BY30" s="1168"/>
      <c r="BZ30" s="1168"/>
      <c r="CA30" s="1168"/>
      <c r="CB30" s="1168"/>
      <c r="CC30" s="1168"/>
      <c r="CD30" s="1168"/>
      <c r="CE30" s="1146"/>
      <c r="CF30" s="1146"/>
      <c r="CG30" s="1146"/>
      <c r="CH30" s="1146"/>
      <c r="CI30" s="1146"/>
      <c r="CJ30" s="1146"/>
    </row>
    <row r="31" spans="2:94" ht="30" customHeight="1">
      <c r="C31" s="55"/>
      <c r="D31" s="55"/>
      <c r="E31" s="55"/>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row>
    <row r="32" spans="2:94" ht="19.7" customHeight="1"/>
    <row r="33" ht="19.7" customHeight="1"/>
    <row r="34" ht="19.7" customHeight="1"/>
    <row r="35" ht="19.7" customHeight="1"/>
  </sheetData>
  <sheetProtection algorithmName="SHA-512" hashValue="1kr/0WWb+aJUR5LfAL+DVDcxEZgNkkd8JCn0w84nFJMiIy+vMQfVqjSBbdRr+8qo55i8c4s4vhjuVZ5YRKvqZw==" saltValue="8fkp9c05IMYsoj+33P5joQ==" spinCount="100000" sheet="1" selectLockedCells="1"/>
  <customSheetViews>
    <customSheetView guid="{CD7EFE45-FC16-4DC2-A97E-0FE1BEB2721A}" showPageBreaks="1" showGridLines="0" fitToPage="1" printArea="1" view="pageBreakPreview" topLeftCell="A14">
      <selection activeCell="BL33" sqref="BL33"/>
      <pageMargins left="0.39370078740157483" right="0.39370078740157483" top="0.39370078740157483" bottom="0.39370078740157483" header="0.19685039370078741" footer="0.19685039370078741"/>
      <pageSetup paperSize="9" scale="64" orientation="landscape" r:id="rId1"/>
    </customSheetView>
  </customSheetViews>
  <mergeCells count="119">
    <mergeCell ref="C28:E28"/>
    <mergeCell ref="F28:R28"/>
    <mergeCell ref="S28:W28"/>
    <mergeCell ref="X28:BK28"/>
    <mergeCell ref="BL28:CD28"/>
    <mergeCell ref="CE28:CJ28"/>
    <mergeCell ref="C27:E27"/>
    <mergeCell ref="F27:R27"/>
    <mergeCell ref="S27:W27"/>
    <mergeCell ref="X27:BK27"/>
    <mergeCell ref="BL27:CD27"/>
    <mergeCell ref="CE27:CJ27"/>
    <mergeCell ref="C30:E30"/>
    <mergeCell ref="F30:R30"/>
    <mergeCell ref="S30:W30"/>
    <mergeCell ref="X30:BK30"/>
    <mergeCell ref="BL30:CD30"/>
    <mergeCell ref="CE30:CJ30"/>
    <mergeCell ref="C29:E29"/>
    <mergeCell ref="F29:R29"/>
    <mergeCell ref="S29:W29"/>
    <mergeCell ref="X29:BK29"/>
    <mergeCell ref="BL29:CD29"/>
    <mergeCell ref="CE29:CJ29"/>
    <mergeCell ref="C26:E26"/>
    <mergeCell ref="F26:R26"/>
    <mergeCell ref="S26:W26"/>
    <mergeCell ref="X26:BK26"/>
    <mergeCell ref="BL26:CD26"/>
    <mergeCell ref="CE26:CJ26"/>
    <mergeCell ref="C25:E25"/>
    <mergeCell ref="F25:R25"/>
    <mergeCell ref="S25:W25"/>
    <mergeCell ref="X25:BK25"/>
    <mergeCell ref="BL25:CD25"/>
    <mergeCell ref="CE25:CJ25"/>
    <mergeCell ref="C24:E24"/>
    <mergeCell ref="F24:R24"/>
    <mergeCell ref="S24:W24"/>
    <mergeCell ref="X24:BK24"/>
    <mergeCell ref="BL24:CD24"/>
    <mergeCell ref="CE24:CJ24"/>
    <mergeCell ref="C23:E23"/>
    <mergeCell ref="F23:R23"/>
    <mergeCell ref="S23:W23"/>
    <mergeCell ref="X23:BK23"/>
    <mergeCell ref="BL23:CD23"/>
    <mergeCell ref="CE23:CJ23"/>
    <mergeCell ref="C22:E22"/>
    <mergeCell ref="F22:R22"/>
    <mergeCell ref="S22:W22"/>
    <mergeCell ref="X22:BK22"/>
    <mergeCell ref="BL22:CD22"/>
    <mergeCell ref="CE22:CJ22"/>
    <mergeCell ref="C21:E21"/>
    <mergeCell ref="F21:R21"/>
    <mergeCell ref="S21:W21"/>
    <mergeCell ref="X21:BK21"/>
    <mergeCell ref="BL21:CD21"/>
    <mergeCell ref="CE21:CJ21"/>
    <mergeCell ref="C20:E20"/>
    <mergeCell ref="F20:R20"/>
    <mergeCell ref="S20:W20"/>
    <mergeCell ref="X20:BK20"/>
    <mergeCell ref="BL20:CD20"/>
    <mergeCell ref="CE20:CJ20"/>
    <mergeCell ref="C18:CJ18"/>
    <mergeCell ref="C19:E19"/>
    <mergeCell ref="F19:R19"/>
    <mergeCell ref="S19:W19"/>
    <mergeCell ref="X19:BK19"/>
    <mergeCell ref="BL19:CD19"/>
    <mergeCell ref="CE19:CJ19"/>
    <mergeCell ref="C14:CJ14"/>
    <mergeCell ref="C15:E15"/>
    <mergeCell ref="F15:R15"/>
    <mergeCell ref="S15:W15"/>
    <mergeCell ref="X15:BK15"/>
    <mergeCell ref="BL15:CD15"/>
    <mergeCell ref="CE15:CJ15"/>
    <mergeCell ref="C17:E17"/>
    <mergeCell ref="F17:R17"/>
    <mergeCell ref="S17:W17"/>
    <mergeCell ref="X17:BK17"/>
    <mergeCell ref="BL17:CD17"/>
    <mergeCell ref="CE17:CJ17"/>
    <mergeCell ref="C16:E16"/>
    <mergeCell ref="F16:R16"/>
    <mergeCell ref="S16:W16"/>
    <mergeCell ref="X16:BK16"/>
    <mergeCell ref="BL16:CD16"/>
    <mergeCell ref="CE16:CJ16"/>
    <mergeCell ref="C11:K11"/>
    <mergeCell ref="L11:Y11"/>
    <mergeCell ref="AK11:AS11"/>
    <mergeCell ref="AT11:BD11"/>
    <mergeCell ref="C13:R13"/>
    <mergeCell ref="S13:W13"/>
    <mergeCell ref="X13:BK13"/>
    <mergeCell ref="CA8:CC9"/>
    <mergeCell ref="CD8:CF9"/>
    <mergeCell ref="BL13:CD13"/>
    <mergeCell ref="CE13:CJ13"/>
    <mergeCell ref="CG8:CJ9"/>
    <mergeCell ref="C10:K10"/>
    <mergeCell ref="L10:Y10"/>
    <mergeCell ref="AK10:AS10"/>
    <mergeCell ref="AT10:BD10"/>
    <mergeCell ref="CF1:CI1"/>
    <mergeCell ref="C4:CJ5"/>
    <mergeCell ref="C7:J7"/>
    <mergeCell ref="AB7:AJ7"/>
    <mergeCell ref="AK7:AS7"/>
    <mergeCell ref="C8:K8"/>
    <mergeCell ref="L8:Q8"/>
    <mergeCell ref="AB8:AJ8"/>
    <mergeCell ref="AK8:AS8"/>
    <mergeCell ref="BX8:BZ9"/>
    <mergeCell ref="B1:H1"/>
  </mergeCells>
  <phoneticPr fontId="42"/>
  <conditionalFormatting sqref="L9:Q9 L8">
    <cfRule type="cellIs" dxfId="91" priority="2" operator="equal">
      <formula>0</formula>
    </cfRule>
  </conditionalFormatting>
  <conditionalFormatting sqref="L10">
    <cfRule type="cellIs" dxfId="90" priority="1" operator="equal">
      <formula>0</formula>
    </cfRule>
  </conditionalFormatting>
  <dataValidations count="1">
    <dataValidation type="list" allowBlank="1" showInputMessage="1" showErrorMessage="1" sqref="S15:W17 S19:W30" xr:uid="{F169A9C6-E289-48CE-8351-E71C8EEC83A0}">
      <formula1>"確認済"</formula1>
    </dataValidation>
  </dataValidations>
  <hyperlinks>
    <hyperlink ref="B1:G1" location="目次!A1" display="（様式第6-6)" xr:uid="{AADF3C79-022D-4214-9812-AFA67BF76D66}"/>
  </hyperlinks>
  <pageMargins left="0.39370078740157483" right="0.39370078740157483" top="0.39370078740157483" bottom="0.39370078740157483" header="0.19685039370078741" footer="0.19685039370078741"/>
  <pageSetup paperSize="9" scale="64"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53B23-5B18-40CB-826C-6D43B0DD94F4}">
  <sheetPr codeName="Sheet8">
    <pageSetUpPr fitToPage="1"/>
  </sheetPr>
  <dimension ref="B1:Z65"/>
  <sheetViews>
    <sheetView showGridLines="0" view="pageBreakPreview" zoomScale="81" zoomScaleNormal="100" zoomScaleSheetLayoutView="54" workbookViewId="0">
      <selection activeCell="O3" sqref="O3:P3"/>
    </sheetView>
  </sheetViews>
  <sheetFormatPr defaultColWidth="9" defaultRowHeight="18.75"/>
  <cols>
    <col min="1" max="1" width="2.625" style="152" customWidth="1"/>
    <col min="2" max="2" width="2.125" style="152" customWidth="1"/>
    <col min="3" max="21" width="5.625" style="152" customWidth="1"/>
    <col min="22" max="23" width="2.125" style="152" customWidth="1"/>
    <col min="24" max="24" width="5.625" style="152" customWidth="1"/>
    <col min="25" max="26" width="18.75" style="152" customWidth="1"/>
    <col min="27" max="27" width="20.125" style="152" customWidth="1"/>
    <col min="28" max="28" width="3.875" style="152" customWidth="1"/>
    <col min="29" max="35" width="9" style="152" customWidth="1"/>
    <col min="36" max="16384" width="9" style="152"/>
  </cols>
  <sheetData>
    <row r="1" spans="2:26" ht="19.5">
      <c r="B1" s="640" t="s">
        <v>448</v>
      </c>
      <c r="C1" s="640"/>
      <c r="D1" s="640"/>
      <c r="E1" s="148"/>
      <c r="F1" s="148"/>
      <c r="G1" s="148"/>
      <c r="H1" s="148"/>
      <c r="I1" s="148"/>
      <c r="J1" s="148"/>
      <c r="K1" s="148"/>
      <c r="L1" s="148"/>
      <c r="M1" s="148"/>
      <c r="N1" s="148"/>
      <c r="O1" s="148"/>
      <c r="P1" s="148"/>
      <c r="Q1" s="148"/>
      <c r="R1" s="149"/>
      <c r="S1" s="1196"/>
      <c r="T1" s="1196"/>
      <c r="U1" s="1196"/>
      <c r="V1" s="1196"/>
      <c r="W1" s="149"/>
      <c r="X1" s="150"/>
      <c r="Y1" s="151"/>
      <c r="Z1" s="151"/>
    </row>
    <row r="2" spans="2:26" ht="19.5">
      <c r="B2" s="153"/>
      <c r="C2" s="148"/>
      <c r="D2" s="148"/>
      <c r="E2" s="148"/>
      <c r="F2" s="148"/>
      <c r="G2" s="148"/>
      <c r="H2" s="148"/>
      <c r="I2" s="148"/>
      <c r="J2" s="148"/>
      <c r="K2" s="148"/>
      <c r="L2" s="148"/>
      <c r="M2" s="148"/>
      <c r="N2" s="148"/>
      <c r="O2" s="148"/>
      <c r="P2" s="148"/>
      <c r="Q2" s="148"/>
      <c r="R2" s="149"/>
      <c r="T2" s="154"/>
      <c r="U2" s="1197"/>
      <c r="V2" s="1197"/>
      <c r="W2" s="154"/>
    </row>
    <row r="3" spans="2:26" ht="19.5">
      <c r="B3" s="153"/>
      <c r="C3" s="155"/>
      <c r="D3" s="148"/>
      <c r="E3" s="148"/>
      <c r="F3" s="148"/>
      <c r="G3" s="148"/>
      <c r="H3" s="148"/>
      <c r="I3" s="148"/>
      <c r="J3" s="148"/>
      <c r="K3" s="148"/>
      <c r="L3" s="148"/>
      <c r="M3" s="148"/>
      <c r="N3" s="148"/>
      <c r="O3" s="555"/>
      <c r="P3" s="556"/>
      <c r="Q3" s="156" t="s">
        <v>0</v>
      </c>
      <c r="R3" s="106"/>
      <c r="S3" s="149" t="s">
        <v>5</v>
      </c>
      <c r="T3" s="107"/>
      <c r="U3" s="156" t="s">
        <v>6</v>
      </c>
      <c r="W3" s="149"/>
    </row>
    <row r="4" spans="2:26" ht="19.5">
      <c r="B4" s="153"/>
      <c r="C4" s="148" t="s">
        <v>716</v>
      </c>
      <c r="D4" s="148"/>
      <c r="E4" s="148"/>
      <c r="F4" s="148"/>
      <c r="G4" s="148"/>
      <c r="H4" s="148"/>
      <c r="I4" s="148"/>
      <c r="J4" s="148"/>
      <c r="K4" s="148"/>
      <c r="L4" s="148"/>
      <c r="M4" s="148"/>
      <c r="N4" s="148"/>
      <c r="O4" s="148"/>
      <c r="P4" s="148"/>
      <c r="Q4" s="149"/>
      <c r="R4" s="149"/>
      <c r="S4" s="149"/>
      <c r="T4" s="149"/>
      <c r="U4" s="149"/>
      <c r="W4" s="149"/>
    </row>
    <row r="5" spans="2:26" ht="18.75" customHeight="1">
      <c r="B5" s="153"/>
      <c r="C5" s="148"/>
      <c r="D5" s="148"/>
      <c r="E5" s="148"/>
      <c r="F5" s="148"/>
      <c r="G5" s="148"/>
      <c r="H5" s="148"/>
      <c r="I5" s="148"/>
      <c r="J5" s="148"/>
      <c r="K5" s="148"/>
      <c r="L5" s="148"/>
      <c r="M5" s="148"/>
      <c r="N5" s="148"/>
      <c r="O5" s="148"/>
      <c r="P5" s="148"/>
      <c r="Q5" s="149"/>
      <c r="R5" s="149"/>
      <c r="S5" s="149"/>
      <c r="T5" s="149"/>
      <c r="U5" s="148"/>
      <c r="W5" s="148"/>
    </row>
    <row r="6" spans="2:26" ht="19.5">
      <c r="B6" s="148"/>
      <c r="H6" s="157"/>
      <c r="I6" s="157"/>
      <c r="J6" s="148"/>
      <c r="K6" s="148"/>
      <c r="L6" s="148"/>
      <c r="M6" s="148"/>
      <c r="N6" s="148"/>
      <c r="O6" s="148"/>
      <c r="P6" s="148"/>
      <c r="S6" s="154" t="s">
        <v>76</v>
      </c>
      <c r="T6" s="1198" t="str">
        <f>IF('様式第5.実績報告書'!$T$6 ="","",'様式第5.実績報告書'!$T$6)</f>
        <v/>
      </c>
      <c r="U6" s="1199"/>
      <c r="W6" s="148"/>
    </row>
    <row r="7" spans="2:26" ht="19.5">
      <c r="B7" s="148"/>
      <c r="H7" s="157"/>
      <c r="I7" s="157"/>
      <c r="J7" s="148"/>
      <c r="K7" s="148"/>
      <c r="L7" s="148"/>
      <c r="M7" s="148"/>
      <c r="N7" s="148"/>
      <c r="O7" s="148"/>
      <c r="P7" s="148"/>
      <c r="Q7" s="148"/>
      <c r="R7" s="148"/>
      <c r="S7" s="148"/>
      <c r="T7" s="148"/>
      <c r="U7" s="148"/>
      <c r="W7" s="148"/>
    </row>
    <row r="8" spans="2:26" ht="19.7" customHeight="1">
      <c r="B8" s="148"/>
      <c r="C8" s="1200" t="s">
        <v>179</v>
      </c>
      <c r="D8" s="1201" t="s">
        <v>180</v>
      </c>
      <c r="E8" s="1202" t="s">
        <v>8</v>
      </c>
      <c r="F8" s="1204" t="s">
        <v>181</v>
      </c>
      <c r="G8" s="148"/>
      <c r="H8" s="148"/>
      <c r="I8" s="148"/>
      <c r="J8" s="148"/>
      <c r="K8" s="148"/>
      <c r="L8" s="148"/>
      <c r="M8" s="148"/>
      <c r="N8" s="148"/>
      <c r="O8" s="154" t="s">
        <v>431</v>
      </c>
      <c r="P8" s="1198" t="str">
        <f>IF('様式第5.実績報告書'!$P$8 ="","",'様式第5.実績報告書'!$P$8)</f>
        <v/>
      </c>
      <c r="Q8" s="1206"/>
      <c r="R8" s="1206"/>
      <c r="S8" s="1206"/>
      <c r="T8" s="1206"/>
      <c r="U8" s="1199"/>
      <c r="W8" s="154"/>
    </row>
    <row r="9" spans="2:26" ht="19.5">
      <c r="B9" s="148"/>
      <c r="C9" s="1200"/>
      <c r="D9" s="1201"/>
      <c r="E9" s="1203"/>
      <c r="F9" s="1205"/>
      <c r="G9" s="148"/>
      <c r="H9" s="148"/>
      <c r="I9" s="148"/>
      <c r="J9" s="148"/>
      <c r="K9" s="148"/>
      <c r="L9" s="148"/>
      <c r="M9" s="148"/>
      <c r="N9" s="148"/>
      <c r="O9" s="154" t="s">
        <v>432</v>
      </c>
      <c r="P9" s="1198" t="str">
        <f>IF('様式第5.実績報告書'!$P$9 ="","",'様式第5.実績報告書'!$P$9)</f>
        <v/>
      </c>
      <c r="Q9" s="1206"/>
      <c r="R9" s="1206"/>
      <c r="S9" s="1206"/>
      <c r="T9" s="1206"/>
      <c r="U9" s="1199"/>
      <c r="W9" s="148"/>
    </row>
    <row r="10" spans="2:26" ht="19.5">
      <c r="B10" s="148"/>
      <c r="C10" s="148"/>
      <c r="D10" s="148"/>
      <c r="E10" s="148"/>
      <c r="F10" s="148"/>
      <c r="G10" s="148"/>
      <c r="H10" s="148"/>
      <c r="I10" s="148"/>
      <c r="J10" s="148"/>
      <c r="K10" s="148"/>
      <c r="L10" s="148"/>
      <c r="M10" s="148"/>
      <c r="N10" s="148"/>
      <c r="O10" s="148"/>
      <c r="P10" s="148"/>
      <c r="Q10" s="148"/>
      <c r="R10" s="154"/>
      <c r="T10" s="148"/>
      <c r="U10" s="148"/>
      <c r="V10" s="154"/>
      <c r="W10" s="148"/>
    </row>
    <row r="11" spans="2:26" ht="19.7" customHeight="1">
      <c r="B11" s="148"/>
      <c r="C11" s="1207" t="s">
        <v>736</v>
      </c>
      <c r="D11" s="1207"/>
      <c r="E11" s="1207"/>
      <c r="F11" s="1207"/>
      <c r="G11" s="1207"/>
      <c r="H11" s="1207"/>
      <c r="I11" s="1207"/>
      <c r="J11" s="1207"/>
      <c r="K11" s="1207"/>
      <c r="L11" s="1207"/>
      <c r="M11" s="1207"/>
      <c r="N11" s="1207"/>
      <c r="O11" s="1207"/>
      <c r="P11" s="1207"/>
      <c r="Q11" s="1207"/>
      <c r="R11" s="1207"/>
      <c r="S11" s="1207"/>
      <c r="T11" s="1207"/>
      <c r="U11" s="1207"/>
      <c r="V11" s="1207"/>
      <c r="W11" s="148"/>
    </row>
    <row r="12" spans="2:26" ht="19.7" customHeight="1">
      <c r="B12" s="148"/>
      <c r="C12" s="1208" t="s">
        <v>449</v>
      </c>
      <c r="D12" s="1208"/>
      <c r="E12" s="1208"/>
      <c r="F12" s="1208"/>
      <c r="G12" s="1208"/>
      <c r="H12" s="1208"/>
      <c r="I12" s="1208"/>
      <c r="J12" s="1208"/>
      <c r="K12" s="1208"/>
      <c r="L12" s="1208"/>
      <c r="M12" s="1208"/>
      <c r="N12" s="1208"/>
      <c r="O12" s="1208"/>
      <c r="P12" s="1208"/>
      <c r="Q12" s="1208"/>
      <c r="R12" s="1208"/>
      <c r="S12" s="1208"/>
      <c r="T12" s="1208"/>
      <c r="U12" s="1208"/>
      <c r="V12" s="1208"/>
      <c r="W12" s="148"/>
    </row>
    <row r="13" spans="2:26" ht="9.1999999999999993" customHeight="1">
      <c r="B13" s="148"/>
      <c r="C13" s="148"/>
      <c r="D13" s="148"/>
      <c r="E13" s="148"/>
      <c r="F13" s="158"/>
      <c r="G13" s="158"/>
      <c r="H13" s="158"/>
      <c r="I13" s="158"/>
      <c r="J13" s="158"/>
      <c r="K13" s="158"/>
      <c r="L13" s="158"/>
      <c r="M13" s="158"/>
      <c r="N13" s="158"/>
      <c r="O13" s="158"/>
      <c r="P13" s="158"/>
      <c r="Q13" s="158"/>
      <c r="R13" s="158"/>
      <c r="S13" s="148"/>
      <c r="T13" s="148"/>
      <c r="U13" s="148"/>
      <c r="V13" s="148"/>
      <c r="W13" s="148"/>
    </row>
    <row r="14" spans="2:26" ht="19.7" customHeight="1">
      <c r="B14" s="148"/>
      <c r="C14" s="1209" t="s">
        <v>733</v>
      </c>
      <c r="D14" s="1209"/>
      <c r="E14" s="1209"/>
      <c r="F14" s="1209"/>
      <c r="G14" s="1209"/>
      <c r="H14" s="1209"/>
      <c r="I14" s="1209"/>
      <c r="J14" s="1209"/>
      <c r="K14" s="1209"/>
      <c r="L14" s="1209"/>
      <c r="M14" s="1209"/>
      <c r="N14" s="1209"/>
      <c r="O14" s="1209"/>
      <c r="P14" s="1209"/>
      <c r="Q14" s="1209"/>
      <c r="R14" s="1209"/>
      <c r="S14" s="1209"/>
      <c r="T14" s="1209"/>
      <c r="U14" s="1209"/>
      <c r="V14" s="159"/>
      <c r="W14" s="148"/>
    </row>
    <row r="15" spans="2:26" ht="19.7" customHeight="1">
      <c r="B15" s="148"/>
      <c r="C15" s="1209"/>
      <c r="D15" s="1209"/>
      <c r="E15" s="1209"/>
      <c r="F15" s="1209"/>
      <c r="G15" s="1209"/>
      <c r="H15" s="1209"/>
      <c r="I15" s="1209"/>
      <c r="J15" s="1209"/>
      <c r="K15" s="1209"/>
      <c r="L15" s="1209"/>
      <c r="M15" s="1209"/>
      <c r="N15" s="1209"/>
      <c r="O15" s="1209"/>
      <c r="P15" s="1209"/>
      <c r="Q15" s="1209"/>
      <c r="R15" s="1209"/>
      <c r="S15" s="1209"/>
      <c r="T15" s="1209"/>
      <c r="U15" s="1209"/>
      <c r="V15" s="159"/>
      <c r="W15" s="148"/>
    </row>
    <row r="16" spans="2:26" ht="9.1999999999999993" customHeight="1">
      <c r="B16" s="148"/>
      <c r="C16" s="1210"/>
      <c r="D16" s="1211"/>
      <c r="E16" s="1211"/>
      <c r="F16" s="1211"/>
      <c r="G16" s="1211"/>
      <c r="H16" s="1211"/>
      <c r="I16" s="1211"/>
      <c r="J16" s="1211"/>
      <c r="K16" s="1211"/>
      <c r="L16" s="1211"/>
      <c r="M16" s="1211"/>
      <c r="N16" s="1211"/>
      <c r="O16" s="1211"/>
      <c r="P16" s="1211"/>
      <c r="Q16" s="1211"/>
      <c r="R16" s="1211"/>
      <c r="S16" s="1211"/>
      <c r="T16" s="1211"/>
      <c r="U16" s="1211"/>
      <c r="V16" s="148"/>
      <c r="W16" s="148"/>
    </row>
    <row r="17" spans="2:23" ht="19.5">
      <c r="B17" s="148"/>
      <c r="C17" s="160" t="s">
        <v>77</v>
      </c>
      <c r="D17" s="161" t="s">
        <v>450</v>
      </c>
      <c r="E17" s="161"/>
      <c r="F17" s="148"/>
      <c r="G17" s="148"/>
      <c r="I17" s="148"/>
      <c r="J17" s="148"/>
      <c r="K17" s="148"/>
      <c r="L17" s="148"/>
      <c r="M17" s="148"/>
      <c r="N17" s="148"/>
      <c r="P17" s="148"/>
      <c r="Q17" s="148"/>
      <c r="R17" s="148"/>
      <c r="S17" s="148"/>
      <c r="T17" s="148"/>
      <c r="U17" s="148"/>
      <c r="V17" s="148"/>
      <c r="W17" s="148"/>
    </row>
    <row r="18" spans="2:23" ht="19.5">
      <c r="B18" s="148"/>
      <c r="C18" s="148"/>
      <c r="D18" s="148" t="s">
        <v>451</v>
      </c>
      <c r="E18" s="162"/>
      <c r="F18" s="162"/>
      <c r="G18" s="162"/>
      <c r="H18" s="162"/>
      <c r="I18" s="162"/>
      <c r="J18" s="162"/>
      <c r="K18" s="162"/>
      <c r="L18" s="162"/>
      <c r="M18" s="163"/>
      <c r="O18" s="162"/>
      <c r="P18" s="162"/>
      <c r="Q18" s="162"/>
      <c r="R18" s="162"/>
      <c r="S18" s="162"/>
      <c r="T18" s="162"/>
      <c r="U18" s="162"/>
      <c r="W18" s="148"/>
    </row>
    <row r="19" spans="2:23" ht="19.7" customHeight="1">
      <c r="B19" s="148"/>
      <c r="C19" s="148"/>
      <c r="D19" s="563"/>
      <c r="E19" s="564"/>
      <c r="F19" s="564"/>
      <c r="G19" s="564"/>
      <c r="H19" s="564"/>
      <c r="I19" s="564"/>
      <c r="J19" s="564"/>
      <c r="K19" s="565"/>
      <c r="L19" s="164"/>
      <c r="U19" s="164"/>
      <c r="W19" s="148"/>
    </row>
    <row r="20" spans="2:23" ht="9.1999999999999993" customHeight="1">
      <c r="B20" s="148"/>
      <c r="C20" s="148"/>
      <c r="W20" s="148"/>
    </row>
    <row r="21" spans="2:23" ht="19.5">
      <c r="B21" s="148"/>
      <c r="C21" s="148"/>
      <c r="D21" s="148" t="s">
        <v>452</v>
      </c>
      <c r="E21" s="162"/>
      <c r="F21" s="162"/>
      <c r="G21" s="162"/>
      <c r="H21" s="162"/>
      <c r="I21" s="162"/>
      <c r="J21" s="162"/>
      <c r="K21" s="162"/>
      <c r="L21" s="162"/>
      <c r="M21" s="148" t="s">
        <v>453</v>
      </c>
      <c r="N21" s="162"/>
      <c r="O21" s="162"/>
      <c r="P21" s="162"/>
      <c r="Q21" s="162"/>
      <c r="R21" s="162"/>
      <c r="S21" s="162"/>
      <c r="T21" s="162"/>
      <c r="U21" s="162"/>
      <c r="W21" s="148"/>
    </row>
    <row r="22" spans="2:23" ht="19.7" customHeight="1">
      <c r="B22" s="148"/>
      <c r="C22" s="148"/>
      <c r="D22" s="563"/>
      <c r="E22" s="564"/>
      <c r="F22" s="564"/>
      <c r="G22" s="564"/>
      <c r="H22" s="564"/>
      <c r="I22" s="564"/>
      <c r="J22" s="564"/>
      <c r="K22" s="565"/>
      <c r="L22" s="164"/>
      <c r="M22" s="563"/>
      <c r="N22" s="564"/>
      <c r="O22" s="564"/>
      <c r="P22" s="564"/>
      <c r="Q22" s="564"/>
      <c r="R22" s="564"/>
      <c r="S22" s="564"/>
      <c r="T22" s="565"/>
      <c r="U22" s="164"/>
      <c r="W22" s="148"/>
    </row>
    <row r="23" spans="2:23" ht="9.1999999999999993" customHeight="1">
      <c r="B23" s="148"/>
      <c r="C23" s="148"/>
      <c r="D23" s="165"/>
      <c r="E23" s="165"/>
      <c r="F23" s="165"/>
      <c r="G23" s="165"/>
      <c r="H23" s="165"/>
      <c r="I23" s="165"/>
      <c r="J23" s="165"/>
      <c r="K23" s="165"/>
      <c r="L23" s="164"/>
      <c r="U23" s="164"/>
      <c r="W23" s="148"/>
    </row>
    <row r="24" spans="2:23" ht="19.7" customHeight="1">
      <c r="B24" s="148"/>
      <c r="C24" s="148"/>
      <c r="D24" s="152" t="s">
        <v>454</v>
      </c>
      <c r="W24" s="148"/>
    </row>
    <row r="25" spans="2:23" ht="19.7" customHeight="1">
      <c r="B25" s="148"/>
      <c r="C25" s="148"/>
      <c r="D25" s="1221"/>
      <c r="E25" s="1222"/>
      <c r="F25" s="152" t="s">
        <v>0</v>
      </c>
      <c r="G25" s="172"/>
      <c r="H25" s="152" t="s">
        <v>183</v>
      </c>
      <c r="I25" s="172"/>
      <c r="J25" s="152" t="s">
        <v>6</v>
      </c>
      <c r="K25" s="152" t="s">
        <v>455</v>
      </c>
      <c r="L25" s="1221"/>
      <c r="M25" s="1222"/>
      <c r="N25" s="152" t="s">
        <v>0</v>
      </c>
      <c r="O25" s="172"/>
      <c r="P25" s="152" t="s">
        <v>183</v>
      </c>
      <c r="Q25" s="172"/>
      <c r="R25" s="152" t="s">
        <v>6</v>
      </c>
      <c r="W25" s="148"/>
    </row>
    <row r="26" spans="2:23" ht="9.1999999999999993" customHeight="1">
      <c r="B26" s="148"/>
      <c r="C26" s="148"/>
      <c r="W26" s="148"/>
    </row>
    <row r="27" spans="2:23" ht="19.5">
      <c r="B27" s="148"/>
      <c r="C27" s="148"/>
      <c r="D27" s="148" t="s">
        <v>456</v>
      </c>
      <c r="E27" s="162"/>
      <c r="F27" s="162"/>
      <c r="G27" s="162"/>
      <c r="H27" s="162"/>
      <c r="I27" s="162"/>
      <c r="J27" s="162"/>
      <c r="K27" s="162"/>
      <c r="L27" s="162"/>
      <c r="M27" s="148" t="s">
        <v>457</v>
      </c>
      <c r="N27" s="162"/>
      <c r="O27" s="162"/>
      <c r="P27" s="162"/>
      <c r="Q27" s="162"/>
      <c r="R27" s="162"/>
      <c r="S27" s="162"/>
      <c r="T27" s="162"/>
      <c r="U27" s="162"/>
      <c r="W27" s="148"/>
    </row>
    <row r="28" spans="2:23" ht="19.7" customHeight="1">
      <c r="B28" s="148"/>
      <c r="C28" s="148"/>
      <c r="D28" s="563"/>
      <c r="E28" s="564"/>
      <c r="F28" s="564"/>
      <c r="G28" s="564"/>
      <c r="H28" s="564"/>
      <c r="I28" s="564"/>
      <c r="J28" s="564"/>
      <c r="K28" s="565"/>
      <c r="L28" s="164"/>
      <c r="M28" s="563"/>
      <c r="N28" s="564"/>
      <c r="O28" s="564"/>
      <c r="P28" s="564"/>
      <c r="Q28" s="564"/>
      <c r="R28" s="564"/>
      <c r="S28" s="564"/>
      <c r="T28" s="565"/>
      <c r="U28" s="164"/>
      <c r="W28" s="148"/>
    </row>
    <row r="29" spans="2:23" ht="19.7" customHeight="1">
      <c r="B29" s="148"/>
      <c r="C29" s="148"/>
      <c r="W29" s="148"/>
    </row>
    <row r="30" spans="2:23" ht="19.7" customHeight="1">
      <c r="B30" s="148"/>
      <c r="C30" s="160" t="s">
        <v>78</v>
      </c>
      <c r="D30" s="1223" t="s">
        <v>458</v>
      </c>
      <c r="E30" s="1223"/>
      <c r="F30" s="1223"/>
      <c r="G30" s="1223"/>
      <c r="H30" s="1223"/>
      <c r="I30" s="1223"/>
      <c r="J30" s="2"/>
      <c r="K30" s="2"/>
      <c r="W30" s="148"/>
    </row>
    <row r="31" spans="2:23" ht="19.7" customHeight="1">
      <c r="B31" s="148"/>
      <c r="C31" s="148"/>
      <c r="D31" s="148" t="s">
        <v>459</v>
      </c>
      <c r="E31" s="148"/>
      <c r="W31" s="148"/>
    </row>
    <row r="32" spans="2:23" ht="19.7" customHeight="1">
      <c r="B32" s="148"/>
      <c r="C32" s="148"/>
      <c r="D32" s="1212"/>
      <c r="E32" s="1213"/>
      <c r="F32" s="1213"/>
      <c r="G32" s="1213"/>
      <c r="H32" s="1213"/>
      <c r="I32" s="1213"/>
      <c r="J32" s="1213"/>
      <c r="K32" s="1213"/>
      <c r="L32" s="1213"/>
      <c r="M32" s="1213"/>
      <c r="N32" s="1213"/>
      <c r="O32" s="1213"/>
      <c r="P32" s="1213"/>
      <c r="Q32" s="1213"/>
      <c r="R32" s="1213"/>
      <c r="S32" s="1213"/>
      <c r="T32" s="1214"/>
      <c r="W32" s="148"/>
    </row>
    <row r="33" spans="2:23" ht="19.7" customHeight="1">
      <c r="B33" s="148"/>
      <c r="C33" s="148"/>
      <c r="D33" s="1215"/>
      <c r="E33" s="1216"/>
      <c r="F33" s="1216"/>
      <c r="G33" s="1216"/>
      <c r="H33" s="1216"/>
      <c r="I33" s="1216"/>
      <c r="J33" s="1216"/>
      <c r="K33" s="1216"/>
      <c r="L33" s="1216"/>
      <c r="M33" s="1216"/>
      <c r="N33" s="1216"/>
      <c r="O33" s="1216"/>
      <c r="P33" s="1216"/>
      <c r="Q33" s="1216"/>
      <c r="R33" s="1216"/>
      <c r="S33" s="1216"/>
      <c r="T33" s="1217"/>
      <c r="W33" s="148"/>
    </row>
    <row r="34" spans="2:23" ht="19.7" customHeight="1">
      <c r="B34" s="148"/>
      <c r="C34" s="148"/>
      <c r="D34" s="1215"/>
      <c r="E34" s="1216"/>
      <c r="F34" s="1216"/>
      <c r="G34" s="1216"/>
      <c r="H34" s="1216"/>
      <c r="I34" s="1216"/>
      <c r="J34" s="1216"/>
      <c r="K34" s="1216"/>
      <c r="L34" s="1216"/>
      <c r="M34" s="1216"/>
      <c r="N34" s="1216"/>
      <c r="O34" s="1216"/>
      <c r="P34" s="1216"/>
      <c r="Q34" s="1216"/>
      <c r="R34" s="1216"/>
      <c r="S34" s="1216"/>
      <c r="T34" s="1217"/>
      <c r="W34" s="148"/>
    </row>
    <row r="35" spans="2:23" ht="19.7" customHeight="1">
      <c r="B35" s="148"/>
      <c r="C35" s="148"/>
      <c r="D35" s="1218"/>
      <c r="E35" s="1219"/>
      <c r="F35" s="1219"/>
      <c r="G35" s="1219"/>
      <c r="H35" s="1219"/>
      <c r="I35" s="1219"/>
      <c r="J35" s="1219"/>
      <c r="K35" s="1219"/>
      <c r="L35" s="1219"/>
      <c r="M35" s="1219"/>
      <c r="N35" s="1219"/>
      <c r="O35" s="1219"/>
      <c r="P35" s="1219"/>
      <c r="Q35" s="1219"/>
      <c r="R35" s="1219"/>
      <c r="S35" s="1219"/>
      <c r="T35" s="1220"/>
      <c r="U35" s="162"/>
      <c r="W35" s="148"/>
    </row>
    <row r="36" spans="2:23" ht="9.1999999999999993" customHeight="1">
      <c r="B36" s="148"/>
      <c r="C36" s="148"/>
      <c r="D36" s="163"/>
      <c r="E36" s="164"/>
      <c r="F36" s="164"/>
      <c r="G36" s="164"/>
      <c r="H36" s="164"/>
      <c r="I36" s="164"/>
      <c r="J36" s="164"/>
      <c r="K36" s="164"/>
      <c r="L36" s="164"/>
      <c r="M36" s="164"/>
      <c r="N36" s="164"/>
      <c r="O36" s="164"/>
      <c r="P36" s="164"/>
      <c r="Q36" s="164"/>
      <c r="R36" s="164"/>
      <c r="S36" s="164"/>
      <c r="T36" s="164"/>
      <c r="U36" s="164"/>
      <c r="W36" s="148"/>
    </row>
    <row r="37" spans="2:23" ht="19.7" customHeight="1">
      <c r="B37" s="148"/>
      <c r="C37" s="148"/>
      <c r="D37" s="148" t="s">
        <v>460</v>
      </c>
      <c r="E37" s="148"/>
      <c r="W37" s="148"/>
    </row>
    <row r="38" spans="2:23" ht="19.7" customHeight="1">
      <c r="B38" s="148"/>
      <c r="C38" s="148"/>
      <c r="D38" s="1212"/>
      <c r="E38" s="1213"/>
      <c r="F38" s="1213"/>
      <c r="G38" s="1213"/>
      <c r="H38" s="1213"/>
      <c r="I38" s="1213"/>
      <c r="J38" s="1213"/>
      <c r="K38" s="1213"/>
      <c r="L38" s="1213"/>
      <c r="M38" s="1213"/>
      <c r="N38" s="1213"/>
      <c r="O38" s="1213"/>
      <c r="P38" s="1213"/>
      <c r="Q38" s="1213"/>
      <c r="R38" s="1213"/>
      <c r="S38" s="1213"/>
      <c r="T38" s="1214"/>
      <c r="W38" s="148"/>
    </row>
    <row r="39" spans="2:23" ht="19.7" customHeight="1">
      <c r="B39" s="148"/>
      <c r="C39" s="148"/>
      <c r="D39" s="1215"/>
      <c r="E39" s="1216"/>
      <c r="F39" s="1216"/>
      <c r="G39" s="1216"/>
      <c r="H39" s="1216"/>
      <c r="I39" s="1216"/>
      <c r="J39" s="1216"/>
      <c r="K39" s="1216"/>
      <c r="L39" s="1216"/>
      <c r="M39" s="1216"/>
      <c r="N39" s="1216"/>
      <c r="O39" s="1216"/>
      <c r="P39" s="1216"/>
      <c r="Q39" s="1216"/>
      <c r="R39" s="1216"/>
      <c r="S39" s="1216"/>
      <c r="T39" s="1217"/>
      <c r="W39" s="148"/>
    </row>
    <row r="40" spans="2:23" ht="19.7" customHeight="1">
      <c r="B40" s="148"/>
      <c r="C40" s="148"/>
      <c r="D40" s="1215"/>
      <c r="E40" s="1216"/>
      <c r="F40" s="1216"/>
      <c r="G40" s="1216"/>
      <c r="H40" s="1216"/>
      <c r="I40" s="1216"/>
      <c r="J40" s="1216"/>
      <c r="K40" s="1216"/>
      <c r="L40" s="1216"/>
      <c r="M40" s="1216"/>
      <c r="N40" s="1216"/>
      <c r="O40" s="1216"/>
      <c r="P40" s="1216"/>
      <c r="Q40" s="1216"/>
      <c r="R40" s="1216"/>
      <c r="S40" s="1216"/>
      <c r="T40" s="1217"/>
      <c r="W40" s="148"/>
    </row>
    <row r="41" spans="2:23" ht="19.7" customHeight="1">
      <c r="B41" s="148"/>
      <c r="C41" s="148"/>
      <c r="D41" s="1218"/>
      <c r="E41" s="1219"/>
      <c r="F41" s="1219"/>
      <c r="G41" s="1219"/>
      <c r="H41" s="1219"/>
      <c r="I41" s="1219"/>
      <c r="J41" s="1219"/>
      <c r="K41" s="1219"/>
      <c r="L41" s="1219"/>
      <c r="M41" s="1219"/>
      <c r="N41" s="1219"/>
      <c r="O41" s="1219"/>
      <c r="P41" s="1219"/>
      <c r="Q41" s="1219"/>
      <c r="R41" s="1219"/>
      <c r="S41" s="1219"/>
      <c r="T41" s="1220"/>
      <c r="U41" s="162"/>
      <c r="W41" s="148"/>
    </row>
    <row r="42" spans="2:23" ht="9.1999999999999993" customHeight="1">
      <c r="B42" s="148"/>
      <c r="C42" s="148"/>
      <c r="D42" s="166"/>
      <c r="E42" s="166"/>
      <c r="F42" s="166"/>
      <c r="G42" s="166"/>
      <c r="H42" s="166"/>
      <c r="I42" s="166"/>
      <c r="J42" s="166"/>
      <c r="K42" s="166"/>
      <c r="L42" s="166"/>
      <c r="M42" s="166"/>
      <c r="N42" s="166"/>
      <c r="O42" s="166"/>
      <c r="P42" s="166"/>
      <c r="Q42" s="166"/>
      <c r="R42" s="166"/>
      <c r="S42" s="166"/>
      <c r="T42" s="166"/>
      <c r="U42" s="162"/>
      <c r="W42" s="148"/>
    </row>
    <row r="43" spans="2:23" ht="19.7" customHeight="1">
      <c r="B43" s="148"/>
      <c r="C43" s="148"/>
      <c r="D43" s="173"/>
      <c r="E43" s="167" t="s">
        <v>461</v>
      </c>
      <c r="F43" s="166"/>
      <c r="G43" s="166"/>
      <c r="H43" s="166"/>
      <c r="I43" s="166"/>
      <c r="J43" s="166"/>
      <c r="K43" s="166"/>
      <c r="L43" s="166"/>
      <c r="M43" s="166"/>
      <c r="N43" s="166"/>
      <c r="O43" s="166"/>
      <c r="P43" s="166"/>
      <c r="Q43" s="166"/>
      <c r="R43" s="166"/>
      <c r="S43" s="166"/>
      <c r="T43" s="166"/>
      <c r="U43" s="162"/>
      <c r="W43" s="148"/>
    </row>
    <row r="44" spans="2:23" ht="19.7" customHeight="1">
      <c r="B44" s="148"/>
      <c r="C44" s="168"/>
      <c r="D44" s="169" t="s">
        <v>462</v>
      </c>
      <c r="E44" s="170"/>
      <c r="F44" s="170"/>
      <c r="G44" s="170"/>
      <c r="H44" s="170"/>
      <c r="I44" s="170"/>
      <c r="J44" s="170"/>
      <c r="K44" s="170"/>
      <c r="L44" s="170"/>
      <c r="M44" s="170"/>
      <c r="N44" s="170"/>
      <c r="O44" s="170"/>
      <c r="P44" s="170"/>
      <c r="Q44" s="170"/>
      <c r="R44" s="170"/>
      <c r="S44" s="170"/>
      <c r="T44" s="170"/>
      <c r="U44" s="170"/>
      <c r="V44" s="170"/>
      <c r="W44" s="148"/>
    </row>
    <row r="45" spans="2:23" ht="19.7" customHeight="1">
      <c r="B45" s="148"/>
      <c r="C45" s="168"/>
      <c r="D45" s="169"/>
      <c r="E45" s="170"/>
      <c r="F45" s="170"/>
      <c r="G45" s="170"/>
      <c r="H45" s="170"/>
      <c r="I45" s="170"/>
      <c r="J45" s="170"/>
      <c r="K45" s="170"/>
      <c r="L45" s="170"/>
      <c r="M45" s="170"/>
      <c r="N45" s="170"/>
      <c r="O45" s="170"/>
      <c r="P45" s="170"/>
      <c r="Q45" s="170"/>
      <c r="R45" s="170"/>
      <c r="S45" s="170"/>
      <c r="T45" s="170"/>
      <c r="U45" s="170"/>
      <c r="V45" s="170"/>
      <c r="W45" s="148"/>
    </row>
    <row r="46" spans="2:23" ht="19.5">
      <c r="B46" s="148"/>
      <c r="C46" s="160" t="s">
        <v>173</v>
      </c>
      <c r="D46" s="1223" t="s">
        <v>463</v>
      </c>
      <c r="E46" s="1223"/>
      <c r="F46" s="1223"/>
      <c r="G46" s="1223"/>
      <c r="H46" s="1223"/>
      <c r="I46" s="1223"/>
      <c r="J46" s="1224"/>
      <c r="K46" s="1224"/>
      <c r="L46" s="1224"/>
      <c r="M46" s="1224"/>
      <c r="N46" s="1224"/>
      <c r="O46" s="1224"/>
      <c r="P46" s="1224"/>
      <c r="W46" s="148"/>
    </row>
    <row r="47" spans="2:23" ht="5.25" customHeight="1">
      <c r="B47" s="148"/>
      <c r="C47" s="148"/>
      <c r="D47" s="148"/>
      <c r="E47" s="148"/>
      <c r="W47" s="148"/>
    </row>
    <row r="48" spans="2:23" ht="19.5">
      <c r="B48" s="148"/>
      <c r="C48" s="148"/>
      <c r="D48" s="1225" t="s">
        <v>464</v>
      </c>
      <c r="E48" s="1226"/>
      <c r="F48" s="1226"/>
      <c r="G48" s="1226"/>
      <c r="H48" s="1226"/>
      <c r="I48" s="1226"/>
      <c r="J48" s="1226"/>
      <c r="K48" s="1226"/>
      <c r="L48" s="1226"/>
      <c r="M48" s="1226"/>
      <c r="N48" s="1226"/>
      <c r="O48" s="1226"/>
      <c r="P48" s="1226"/>
      <c r="Q48" s="1226"/>
      <c r="R48" s="1226"/>
      <c r="S48" s="1226"/>
      <c r="T48" s="1226"/>
      <c r="U48" s="1226"/>
      <c r="W48" s="148"/>
    </row>
    <row r="49" spans="2:23" ht="19.7" customHeight="1">
      <c r="B49" s="148"/>
      <c r="C49" s="148"/>
      <c r="D49" s="1212"/>
      <c r="E49" s="1213"/>
      <c r="F49" s="1213"/>
      <c r="G49" s="1213"/>
      <c r="H49" s="1213"/>
      <c r="I49" s="1213"/>
      <c r="J49" s="1213"/>
      <c r="K49" s="1213"/>
      <c r="L49" s="1213"/>
      <c r="M49" s="1213"/>
      <c r="N49" s="1213"/>
      <c r="O49" s="1213"/>
      <c r="P49" s="1213"/>
      <c r="Q49" s="1213"/>
      <c r="R49" s="1213"/>
      <c r="S49" s="1213"/>
      <c r="T49" s="1214"/>
      <c r="W49" s="148"/>
    </row>
    <row r="50" spans="2:23" ht="19.7" customHeight="1">
      <c r="B50" s="148"/>
      <c r="C50" s="148"/>
      <c r="D50" s="1215"/>
      <c r="E50" s="1216"/>
      <c r="F50" s="1216"/>
      <c r="G50" s="1216"/>
      <c r="H50" s="1216"/>
      <c r="I50" s="1216"/>
      <c r="J50" s="1216"/>
      <c r="K50" s="1216"/>
      <c r="L50" s="1216"/>
      <c r="M50" s="1216"/>
      <c r="N50" s="1216"/>
      <c r="O50" s="1216"/>
      <c r="P50" s="1216"/>
      <c r="Q50" s="1216"/>
      <c r="R50" s="1216"/>
      <c r="S50" s="1216"/>
      <c r="T50" s="1217"/>
      <c r="W50" s="148"/>
    </row>
    <row r="51" spans="2:23" ht="19.7" customHeight="1">
      <c r="B51" s="148"/>
      <c r="C51" s="148"/>
      <c r="D51" s="1215"/>
      <c r="E51" s="1216"/>
      <c r="F51" s="1216"/>
      <c r="G51" s="1216"/>
      <c r="H51" s="1216"/>
      <c r="I51" s="1216"/>
      <c r="J51" s="1216"/>
      <c r="K51" s="1216"/>
      <c r="L51" s="1216"/>
      <c r="M51" s="1216"/>
      <c r="N51" s="1216"/>
      <c r="O51" s="1216"/>
      <c r="P51" s="1216"/>
      <c r="Q51" s="1216"/>
      <c r="R51" s="1216"/>
      <c r="S51" s="1216"/>
      <c r="T51" s="1217"/>
      <c r="W51" s="148"/>
    </row>
    <row r="52" spans="2:23" ht="19.7" customHeight="1">
      <c r="B52" s="148"/>
      <c r="C52" s="148"/>
      <c r="D52" s="1218"/>
      <c r="E52" s="1219"/>
      <c r="F52" s="1219"/>
      <c r="G52" s="1219"/>
      <c r="H52" s="1219"/>
      <c r="I52" s="1219"/>
      <c r="J52" s="1219"/>
      <c r="K52" s="1219"/>
      <c r="L52" s="1219"/>
      <c r="M52" s="1219"/>
      <c r="N52" s="1219"/>
      <c r="O52" s="1219"/>
      <c r="P52" s="1219"/>
      <c r="Q52" s="1219"/>
      <c r="R52" s="1219"/>
      <c r="S52" s="1219"/>
      <c r="T52" s="1220"/>
      <c r="U52" s="162"/>
      <c r="W52" s="148"/>
    </row>
    <row r="53" spans="2:23" ht="9.1999999999999993" customHeight="1">
      <c r="B53" s="148"/>
      <c r="C53" s="148"/>
      <c r="D53" s="163"/>
      <c r="E53" s="164"/>
      <c r="F53" s="164"/>
      <c r="G53" s="164"/>
      <c r="H53" s="164"/>
      <c r="I53" s="164"/>
      <c r="J53" s="164"/>
      <c r="K53" s="164"/>
      <c r="L53" s="164"/>
      <c r="M53" s="164"/>
      <c r="N53" s="164"/>
      <c r="O53" s="164"/>
      <c r="P53" s="164"/>
      <c r="Q53" s="164"/>
      <c r="R53" s="164"/>
      <c r="S53" s="164"/>
      <c r="T53" s="164"/>
      <c r="U53" s="164"/>
      <c r="W53" s="148"/>
    </row>
    <row r="54" spans="2:23" ht="19.5">
      <c r="B54" s="148"/>
      <c r="C54" s="148"/>
      <c r="D54" s="1233" t="s">
        <v>465</v>
      </c>
      <c r="E54" s="1234"/>
      <c r="F54" s="1234"/>
      <c r="G54" s="1234"/>
      <c r="H54" s="1234"/>
      <c r="I54" s="1234"/>
      <c r="J54" s="1234"/>
      <c r="K54" s="1234"/>
      <c r="L54" s="164"/>
      <c r="M54" s="1233" t="s">
        <v>466</v>
      </c>
      <c r="N54" s="1234"/>
      <c r="O54" s="1234"/>
      <c r="P54" s="1234"/>
      <c r="Q54" s="1234"/>
      <c r="R54" s="1234"/>
      <c r="S54" s="1234"/>
      <c r="T54" s="1234"/>
      <c r="U54" s="164"/>
      <c r="W54" s="148"/>
    </row>
    <row r="55" spans="2:23" ht="19.5">
      <c r="B55" s="148"/>
      <c r="C55" s="148"/>
      <c r="D55" s="1227"/>
      <c r="E55" s="1228"/>
      <c r="F55" s="1228"/>
      <c r="G55" s="1228"/>
      <c r="H55" s="1228"/>
      <c r="I55" s="1228"/>
      <c r="J55" s="1228"/>
      <c r="K55" s="1229"/>
      <c r="L55" s="164"/>
      <c r="M55" s="1227"/>
      <c r="N55" s="1228"/>
      <c r="O55" s="1228"/>
      <c r="P55" s="1228"/>
      <c r="Q55" s="1228"/>
      <c r="R55" s="1228"/>
      <c r="S55" s="1228"/>
      <c r="T55" s="1229"/>
      <c r="U55" s="164"/>
      <c r="W55" s="148"/>
    </row>
    <row r="56" spans="2:23" ht="9.1999999999999993" customHeight="1">
      <c r="B56" s="148"/>
      <c r="C56" s="148"/>
      <c r="D56" s="171"/>
      <c r="E56" s="164"/>
      <c r="F56" s="164"/>
      <c r="G56" s="164"/>
      <c r="H56" s="164"/>
      <c r="I56" s="164"/>
      <c r="J56" s="164"/>
      <c r="K56" s="164"/>
      <c r="L56" s="164"/>
      <c r="M56" s="164"/>
      <c r="N56" s="164"/>
      <c r="O56" s="164"/>
      <c r="P56" s="164"/>
      <c r="Q56" s="164"/>
      <c r="R56" s="164"/>
      <c r="S56" s="164"/>
      <c r="T56" s="164"/>
      <c r="U56" s="164"/>
      <c r="W56" s="148"/>
    </row>
    <row r="57" spans="2:23" ht="19.5">
      <c r="B57" s="148"/>
      <c r="C57" s="148"/>
      <c r="D57" s="1233" t="s">
        <v>467</v>
      </c>
      <c r="E57" s="1234"/>
      <c r="F57" s="1234"/>
      <c r="G57" s="1234"/>
      <c r="H57" s="1234"/>
      <c r="I57" s="1234"/>
      <c r="J57" s="1234"/>
      <c r="K57" s="1234"/>
      <c r="L57" s="164"/>
      <c r="M57" s="1233" t="s">
        <v>468</v>
      </c>
      <c r="N57" s="1234"/>
      <c r="O57" s="1234"/>
      <c r="P57" s="1234"/>
      <c r="Q57" s="1234"/>
      <c r="R57" s="1234"/>
      <c r="S57" s="1234"/>
      <c r="T57" s="1234"/>
      <c r="U57" s="164"/>
      <c r="W57" s="148"/>
    </row>
    <row r="58" spans="2:23" ht="19.5">
      <c r="B58" s="148"/>
      <c r="C58" s="148"/>
      <c r="D58" s="1227"/>
      <c r="E58" s="1228"/>
      <c r="F58" s="1228"/>
      <c r="G58" s="1228"/>
      <c r="H58" s="1228"/>
      <c r="I58" s="1228"/>
      <c r="J58" s="1228"/>
      <c r="K58" s="1229"/>
      <c r="L58" s="164"/>
      <c r="M58" s="1230"/>
      <c r="N58" s="1231"/>
      <c r="O58" s="1231"/>
      <c r="P58" s="1231"/>
      <c r="Q58" s="1231"/>
      <c r="R58" s="1231"/>
      <c r="S58" s="1231"/>
      <c r="T58" s="1232"/>
      <c r="U58" s="164"/>
      <c r="W58" s="148"/>
    </row>
    <row r="59" spans="2:23" ht="9.1999999999999993" customHeight="1">
      <c r="B59" s="148"/>
      <c r="C59" s="148"/>
      <c r="D59" s="171"/>
      <c r="E59" s="164"/>
      <c r="F59" s="164"/>
      <c r="G59" s="164"/>
      <c r="H59" s="164"/>
      <c r="I59" s="164"/>
      <c r="J59" s="164"/>
      <c r="K59" s="164"/>
      <c r="L59" s="164"/>
      <c r="M59" s="164"/>
      <c r="N59" s="164"/>
      <c r="O59" s="164"/>
      <c r="P59" s="164"/>
      <c r="Q59" s="164"/>
      <c r="R59" s="164"/>
      <c r="S59" s="164"/>
      <c r="T59" s="164"/>
      <c r="U59" s="164"/>
      <c r="W59" s="148"/>
    </row>
    <row r="60" spans="2:23" ht="19.5">
      <c r="B60" s="148"/>
      <c r="C60" s="148"/>
      <c r="D60" s="1225" t="s">
        <v>469</v>
      </c>
      <c r="E60" s="1226"/>
      <c r="F60" s="1226"/>
      <c r="G60" s="1226"/>
      <c r="H60" s="1226"/>
      <c r="I60" s="1226"/>
      <c r="J60" s="1226"/>
      <c r="K60" s="1226"/>
      <c r="L60" s="1226"/>
      <c r="M60" s="1226"/>
      <c r="N60" s="1226"/>
      <c r="O60" s="1226"/>
      <c r="P60" s="1226"/>
      <c r="Q60" s="1226"/>
      <c r="R60" s="1226"/>
      <c r="S60" s="1226"/>
      <c r="T60" s="1226"/>
      <c r="U60" s="1226"/>
      <c r="W60" s="148"/>
    </row>
    <row r="61" spans="2:23" ht="19.7" customHeight="1">
      <c r="B61" s="148"/>
      <c r="C61" s="148"/>
      <c r="D61" s="1212"/>
      <c r="E61" s="1213"/>
      <c r="F61" s="1213"/>
      <c r="G61" s="1213"/>
      <c r="H61" s="1213"/>
      <c r="I61" s="1213"/>
      <c r="J61" s="1213"/>
      <c r="K61" s="1213"/>
      <c r="L61" s="1213"/>
      <c r="M61" s="1213"/>
      <c r="N61" s="1213"/>
      <c r="O61" s="1213"/>
      <c r="P61" s="1213"/>
      <c r="Q61" s="1213"/>
      <c r="R61" s="1213"/>
      <c r="S61" s="1213"/>
      <c r="T61" s="1214"/>
      <c r="W61" s="148"/>
    </row>
    <row r="62" spans="2:23" ht="19.7" customHeight="1">
      <c r="B62" s="148"/>
      <c r="C62" s="148"/>
      <c r="D62" s="1215"/>
      <c r="E62" s="1216"/>
      <c r="F62" s="1216"/>
      <c r="G62" s="1216"/>
      <c r="H62" s="1216"/>
      <c r="I62" s="1216"/>
      <c r="J62" s="1216"/>
      <c r="K62" s="1216"/>
      <c r="L62" s="1216"/>
      <c r="M62" s="1216"/>
      <c r="N62" s="1216"/>
      <c r="O62" s="1216"/>
      <c r="P62" s="1216"/>
      <c r="Q62" s="1216"/>
      <c r="R62" s="1216"/>
      <c r="S62" s="1216"/>
      <c r="T62" s="1217"/>
      <c r="W62" s="148"/>
    </row>
    <row r="63" spans="2:23" ht="19.7" customHeight="1">
      <c r="B63" s="148"/>
      <c r="C63" s="148"/>
      <c r="D63" s="1215"/>
      <c r="E63" s="1216"/>
      <c r="F63" s="1216"/>
      <c r="G63" s="1216"/>
      <c r="H63" s="1216"/>
      <c r="I63" s="1216"/>
      <c r="J63" s="1216"/>
      <c r="K63" s="1216"/>
      <c r="L63" s="1216"/>
      <c r="M63" s="1216"/>
      <c r="N63" s="1216"/>
      <c r="O63" s="1216"/>
      <c r="P63" s="1216"/>
      <c r="Q63" s="1216"/>
      <c r="R63" s="1216"/>
      <c r="S63" s="1216"/>
      <c r="T63" s="1217"/>
      <c r="W63" s="148"/>
    </row>
    <row r="64" spans="2:23" ht="19.7" customHeight="1">
      <c r="B64" s="148"/>
      <c r="C64" s="148"/>
      <c r="D64" s="1218"/>
      <c r="E64" s="1219"/>
      <c r="F64" s="1219"/>
      <c r="G64" s="1219"/>
      <c r="H64" s="1219"/>
      <c r="I64" s="1219"/>
      <c r="J64" s="1219"/>
      <c r="K64" s="1219"/>
      <c r="L64" s="1219"/>
      <c r="M64" s="1219"/>
      <c r="N64" s="1219"/>
      <c r="O64" s="1219"/>
      <c r="P64" s="1219"/>
      <c r="Q64" s="1219"/>
      <c r="R64" s="1219"/>
      <c r="S64" s="1219"/>
      <c r="T64" s="1220"/>
      <c r="U64" s="162"/>
      <c r="W64" s="148"/>
    </row>
    <row r="65" spans="4:4">
      <c r="D65" s="152" t="s">
        <v>79</v>
      </c>
    </row>
  </sheetData>
  <sheetProtection algorithmName="SHA-512" hashValue="voGpUHaX9uAMD1l3j5FunJse3GCW4A54OZRh4moUa5INuCITxyGdalZMdpMvdSK5ciwgc9UPLkE0FRNI7fodDQ==" saltValue="RQlicBz/v3RAxydFvsW7yg==" spinCount="100000" sheet="1" selectLockedCells="1"/>
  <dataConsolidate/>
  <customSheetViews>
    <customSheetView guid="{CD7EFE45-FC16-4DC2-A97E-0FE1BEB2721A}" scale="70" showPageBreaks="1" showGridLines="0" fitToPage="1" printArea="1" view="pageBreakPreview">
      <colBreaks count="1" manualBreakCount="1">
        <brk id="23" max="35" man="1"/>
      </colBreaks>
      <pageMargins left="0.77" right="0.70866141732283472" top="0.39370078740157483" bottom="0" header="0.31496062992125984" footer="0.18"/>
      <pageSetup paperSize="9" scale="71" fitToHeight="0" orientation="portrait" r:id="rId1"/>
    </customSheetView>
  </customSheetViews>
  <mergeCells count="38">
    <mergeCell ref="D58:K58"/>
    <mergeCell ref="M58:T58"/>
    <mergeCell ref="D60:U60"/>
    <mergeCell ref="D61:T64"/>
    <mergeCell ref="D54:K54"/>
    <mergeCell ref="M54:T54"/>
    <mergeCell ref="D55:K55"/>
    <mergeCell ref="M55:T55"/>
    <mergeCell ref="D57:K57"/>
    <mergeCell ref="M57:T57"/>
    <mergeCell ref="D49:T52"/>
    <mergeCell ref="D22:K22"/>
    <mergeCell ref="M22:T22"/>
    <mergeCell ref="D25:E25"/>
    <mergeCell ref="L25:M25"/>
    <mergeCell ref="D28:K28"/>
    <mergeCell ref="M28:T28"/>
    <mergeCell ref="D30:I30"/>
    <mergeCell ref="D32:T35"/>
    <mergeCell ref="D38:T41"/>
    <mergeCell ref="D46:P46"/>
    <mergeCell ref="D48:U48"/>
    <mergeCell ref="D19:K19"/>
    <mergeCell ref="B1:D1"/>
    <mergeCell ref="S1:V1"/>
    <mergeCell ref="U2:V2"/>
    <mergeCell ref="O3:P3"/>
    <mergeCell ref="T6:U6"/>
    <mergeCell ref="C8:C9"/>
    <mergeCell ref="D8:D9"/>
    <mergeCell ref="E8:E9"/>
    <mergeCell ref="F8:F9"/>
    <mergeCell ref="P8:U8"/>
    <mergeCell ref="P9:U9"/>
    <mergeCell ref="C11:V11"/>
    <mergeCell ref="C12:V12"/>
    <mergeCell ref="C14:U15"/>
    <mergeCell ref="C16:U16"/>
  </mergeCells>
  <phoneticPr fontId="16"/>
  <dataValidations count="6">
    <dataValidation type="list" allowBlank="1" showInputMessage="1" showErrorMessage="1" sqref="D43" xr:uid="{FECA422A-8D0A-4854-A341-BEAC721DD793}">
      <formula1>"✓"</formula1>
    </dataValidation>
    <dataValidation type="list" allowBlank="1" showInputMessage="1" showErrorMessage="1" sqref="D55:K55 M55:T55 D58:K58" xr:uid="{79162151-20A4-44AD-9D31-FC9CC75DE276}">
      <formula1>"1.公認会計士（監査法人等を含む）,2.税理士（税理士法人・会計事務所等を含む）,3.弁護士（弁護士法人・弁護士事務所等を含む）,4.社会保険労務士（社労士法人等を含む）,5.その他士業,6.戦略系コンサルティングファーム,7.会計系コンサルティングファーム,8.ITコンサルティングファーム,9.その他"</formula1>
    </dataValidation>
    <dataValidation type="list" allowBlank="1" showInputMessage="1" showErrorMessage="1" sqref="D19:K19" xr:uid="{74D8C2D1-914E-4433-ABFE-CAE045A5A61E}">
      <formula1>"1 .買い手支援型(Ⅰ型),2 .売り手支援型(Ⅱ型)"</formula1>
    </dataValidation>
    <dataValidation allowBlank="1" showInputMessage="1" showErrorMessage="1" prompt="補助事業者が法人である場合のみ、法人代表者氏名を記入してください。" sqref="P9:U9" xr:uid="{B3113558-DF2B-4F40-86B0-7E07E7BD0E0F}"/>
    <dataValidation type="textLength" imeMode="disabled" allowBlank="1" showInputMessage="1" showErrorMessage="1" sqref="T3 R3" xr:uid="{F53CC9DA-6993-490F-9E7C-3F13EEF2AF76}">
      <formula1>1</formula1>
      <formula2>2</formula2>
    </dataValidation>
    <dataValidation type="textLength" imeMode="disabled" operator="equal" allowBlank="1" showInputMessage="1" showErrorMessage="1" error="西暦で記入してください_x000a_" prompt="西暦で記入してください" sqref="O3:P3" xr:uid="{CBDAD5AB-9ECF-4144-957A-2DB43D546E8D}">
      <formula1>4</formula1>
    </dataValidation>
  </dataValidations>
  <pageMargins left="0.77" right="0.70866141732283472" top="0.39370078740157483" bottom="0" header="0.31496062992125984" footer="0.18"/>
  <pageSetup paperSize="9" scale="71" fitToHeight="0" orientation="portrait" r:id="rId2"/>
  <colBreaks count="1" manualBreakCount="1">
    <brk id="23" max="3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1DCDE-CD8A-4FB9-BB55-9E3DFFC6A12F}">
  <sheetPr codeName="Sheet13"/>
  <dimension ref="B1:J47"/>
  <sheetViews>
    <sheetView showGridLines="0" view="pageBreakPreview" zoomScale="86" zoomScaleNormal="98" zoomScaleSheetLayoutView="85" workbookViewId="0">
      <pane ySplit="2" topLeftCell="A3" activePane="bottomLeft" state="frozen"/>
      <selection pane="bottomLeft" activeCell="F11" sqref="F11"/>
    </sheetView>
  </sheetViews>
  <sheetFormatPr defaultColWidth="9" defaultRowHeight="16.5"/>
  <cols>
    <col min="1" max="1" width="3.125" style="311" customWidth="1"/>
    <col min="2" max="2" width="9.375" style="315" customWidth="1"/>
    <col min="3" max="3" width="9.375" style="312" customWidth="1"/>
    <col min="4" max="4" width="35.625" style="311" customWidth="1"/>
    <col min="5" max="5" width="53.125" style="313" customWidth="1"/>
    <col min="6" max="6" width="53.125" style="268" customWidth="1"/>
    <col min="7" max="7" width="1.75" style="314" customWidth="1"/>
    <col min="8" max="8" width="2" style="311" customWidth="1"/>
    <col min="9" max="16384" width="9" style="311"/>
  </cols>
  <sheetData>
    <row r="1" spans="2:7" ht="12" customHeight="1">
      <c r="B1" s="143" t="s">
        <v>409</v>
      </c>
    </row>
    <row r="2" spans="2:7" s="315" customFormat="1" ht="28.5" customHeight="1">
      <c r="B2" s="316" t="s">
        <v>734</v>
      </c>
      <c r="C2" s="317"/>
      <c r="D2" s="316"/>
      <c r="E2" s="318"/>
      <c r="F2" s="318"/>
      <c r="G2" s="269"/>
    </row>
    <row r="3" spans="2:7">
      <c r="B3" s="329" t="s">
        <v>474</v>
      </c>
    </row>
    <row r="4" spans="2:7">
      <c r="B4" s="315" t="s">
        <v>475</v>
      </c>
      <c r="C4" s="330" t="s">
        <v>476</v>
      </c>
    </row>
    <row r="5" spans="2:7">
      <c r="B5" s="315" t="s">
        <v>477</v>
      </c>
      <c r="C5" s="330" t="s">
        <v>478</v>
      </c>
    </row>
    <row r="6" spans="2:7">
      <c r="B6" s="331"/>
      <c r="C6" s="330" t="s">
        <v>706</v>
      </c>
    </row>
    <row r="7" spans="2:7">
      <c r="B7" s="320" t="s">
        <v>480</v>
      </c>
    </row>
    <row r="8" spans="2:7" ht="58.5" customHeight="1">
      <c r="B8" s="1235" t="s">
        <v>726</v>
      </c>
      <c r="C8" s="1236"/>
      <c r="D8" s="1236"/>
      <c r="E8" s="1236"/>
      <c r="F8" s="1236"/>
    </row>
    <row r="9" spans="2:7" ht="30" customHeight="1" thickBot="1">
      <c r="B9" s="332" t="s">
        <v>481</v>
      </c>
      <c r="C9" s="333"/>
      <c r="D9" s="334"/>
      <c r="E9" s="335"/>
    </row>
    <row r="10" spans="2:7" s="315" customFormat="1" ht="30" customHeight="1">
      <c r="B10" s="336" t="s">
        <v>482</v>
      </c>
      <c r="C10" s="337" t="s">
        <v>483</v>
      </c>
      <c r="D10" s="338"/>
      <c r="E10" s="339" t="s">
        <v>484</v>
      </c>
      <c r="F10" s="340" t="s">
        <v>485</v>
      </c>
      <c r="G10" s="269"/>
    </row>
    <row r="11" spans="2:7" ht="20.100000000000001" customHeight="1">
      <c r="B11" s="341" t="s">
        <v>487</v>
      </c>
      <c r="C11" s="342" t="s">
        <v>488</v>
      </c>
      <c r="D11" s="343" t="s">
        <v>489</v>
      </c>
      <c r="E11" s="344" t="s">
        <v>490</v>
      </c>
      <c r="F11" s="234"/>
    </row>
    <row r="12" spans="2:7" ht="20.100000000000001" customHeight="1">
      <c r="B12" s="341" t="s">
        <v>612</v>
      </c>
      <c r="C12" s="342" t="s">
        <v>492</v>
      </c>
      <c r="D12" s="343" t="s">
        <v>493</v>
      </c>
      <c r="E12" s="344" t="s">
        <v>494</v>
      </c>
      <c r="F12" s="229">
        <f>'様式第5-1.事業実施概要報告書'!F18</f>
        <v>0</v>
      </c>
    </row>
    <row r="13" spans="2:7" ht="20.100000000000001" customHeight="1">
      <c r="B13" s="345" t="s">
        <v>612</v>
      </c>
      <c r="C13" s="346" t="s">
        <v>495</v>
      </c>
      <c r="D13" s="347" t="s">
        <v>496</v>
      </c>
      <c r="E13" s="348" t="s">
        <v>497</v>
      </c>
      <c r="F13" s="225">
        <f>'様式第5-1.事業実施概要報告書'!F19</f>
        <v>0</v>
      </c>
      <c r="G13" s="269"/>
    </row>
    <row r="14" spans="2:7" ht="20.100000000000001" customHeight="1">
      <c r="B14" s="349" t="s">
        <v>612</v>
      </c>
      <c r="C14" s="350" t="s">
        <v>498</v>
      </c>
      <c r="D14" s="351" t="s">
        <v>499</v>
      </c>
      <c r="E14" s="352" t="s">
        <v>500</v>
      </c>
      <c r="F14" s="226">
        <f>'様式第5-1.事業実施概要報告書'!F20</f>
        <v>0</v>
      </c>
    </row>
    <row r="15" spans="2:7" ht="20.100000000000001" customHeight="1">
      <c r="B15" s="353" t="s">
        <v>612</v>
      </c>
      <c r="C15" s="354" t="s">
        <v>502</v>
      </c>
      <c r="D15" s="355" t="s">
        <v>503</v>
      </c>
      <c r="E15" s="356" t="s">
        <v>504</v>
      </c>
      <c r="F15" s="227">
        <f>'様式第5-1.事業実施概要報告書'!F21</f>
        <v>0</v>
      </c>
      <c r="G15" s="269"/>
    </row>
    <row r="16" spans="2:7" ht="20.100000000000001" customHeight="1">
      <c r="B16" s="357" t="s">
        <v>612</v>
      </c>
      <c r="C16" s="358" t="s">
        <v>505</v>
      </c>
      <c r="D16" s="359" t="s">
        <v>506</v>
      </c>
      <c r="E16" s="360" t="s">
        <v>500</v>
      </c>
      <c r="F16" s="228">
        <f>'様式第5-1.事業実施概要報告書'!F22</f>
        <v>0</v>
      </c>
    </row>
    <row r="17" spans="2:10" ht="215.25" thickBot="1">
      <c r="B17" s="364" t="s">
        <v>475</v>
      </c>
      <c r="C17" s="365" t="s">
        <v>507</v>
      </c>
      <c r="D17" s="397" t="s">
        <v>735</v>
      </c>
      <c r="E17" s="367" t="s">
        <v>671</v>
      </c>
      <c r="F17" s="230"/>
      <c r="G17" s="269"/>
    </row>
    <row r="18" spans="2:10" ht="30" customHeight="1" thickBot="1">
      <c r="B18" s="332" t="s">
        <v>613</v>
      </c>
      <c r="C18" s="333"/>
      <c r="D18" s="334"/>
      <c r="E18" s="335" t="s">
        <v>517</v>
      </c>
    </row>
    <row r="19" spans="2:10" ht="30" customHeight="1">
      <c r="B19" s="368" t="s">
        <v>482</v>
      </c>
      <c r="C19" s="369"/>
      <c r="D19" s="370" t="s">
        <v>518</v>
      </c>
      <c r="E19" s="339" t="s">
        <v>484</v>
      </c>
      <c r="F19" s="340" t="s">
        <v>485</v>
      </c>
    </row>
    <row r="20" spans="2:10" ht="231">
      <c r="B20" s="384" t="s">
        <v>612</v>
      </c>
      <c r="C20" s="385" t="s">
        <v>488</v>
      </c>
      <c r="D20" s="362" t="s">
        <v>614</v>
      </c>
      <c r="E20" s="432" t="s">
        <v>672</v>
      </c>
      <c r="F20" s="233">
        <f>'様式第5-1.事業実施概要報告書'!F34</f>
        <v>0</v>
      </c>
      <c r="I20" s="372"/>
      <c r="J20" s="373"/>
    </row>
    <row r="21" spans="2:10" ht="214.5">
      <c r="B21" s="387" t="s">
        <v>475</v>
      </c>
      <c r="C21" s="388" t="s">
        <v>522</v>
      </c>
      <c r="D21" s="374" t="s">
        <v>615</v>
      </c>
      <c r="E21" s="436" t="s">
        <v>673</v>
      </c>
      <c r="F21" s="235"/>
      <c r="I21" s="372"/>
      <c r="J21" s="373"/>
    </row>
    <row r="22" spans="2:10" ht="148.5">
      <c r="B22" s="380" t="s">
        <v>475</v>
      </c>
      <c r="C22" s="381" t="s">
        <v>525</v>
      </c>
      <c r="D22" s="343" t="s">
        <v>616</v>
      </c>
      <c r="E22" s="437" t="s">
        <v>674</v>
      </c>
      <c r="F22" s="232"/>
      <c r="I22" s="372"/>
      <c r="J22" s="373"/>
    </row>
    <row r="23" spans="2:10" ht="200.1" customHeight="1">
      <c r="B23" s="384" t="s">
        <v>475</v>
      </c>
      <c r="C23" s="385" t="s">
        <v>529</v>
      </c>
      <c r="D23" s="362" t="s">
        <v>617</v>
      </c>
      <c r="E23" s="438" t="s">
        <v>675</v>
      </c>
      <c r="F23" s="231"/>
      <c r="I23" s="372"/>
      <c r="J23" s="373"/>
    </row>
    <row r="24" spans="2:10" ht="35.1" customHeight="1">
      <c r="B24" s="387" t="s">
        <v>475</v>
      </c>
      <c r="C24" s="388" t="s">
        <v>618</v>
      </c>
      <c r="D24" s="347" t="s">
        <v>619</v>
      </c>
      <c r="E24" s="453" t="s">
        <v>620</v>
      </c>
      <c r="F24" s="235"/>
      <c r="G24" s="269"/>
      <c r="I24" s="372"/>
      <c r="J24" s="373"/>
    </row>
    <row r="25" spans="2:10" ht="120" customHeight="1">
      <c r="B25" s="389" t="s">
        <v>475</v>
      </c>
      <c r="C25" s="390" t="s">
        <v>621</v>
      </c>
      <c r="D25" s="439" t="s">
        <v>622</v>
      </c>
      <c r="E25" s="440" t="s">
        <v>676</v>
      </c>
      <c r="F25" s="232"/>
      <c r="I25" s="372"/>
      <c r="J25" s="373"/>
    </row>
    <row r="26" spans="2:10" ht="100.15" customHeight="1">
      <c r="B26" s="384" t="s">
        <v>475</v>
      </c>
      <c r="C26" s="385" t="s">
        <v>510</v>
      </c>
      <c r="D26" s="371" t="s">
        <v>623</v>
      </c>
      <c r="E26" s="432" t="s">
        <v>624</v>
      </c>
      <c r="F26" s="231"/>
      <c r="G26" s="269"/>
      <c r="I26" s="372"/>
      <c r="J26" s="373"/>
    </row>
    <row r="27" spans="2:10" ht="100.15" customHeight="1">
      <c r="B27" s="387" t="s">
        <v>475</v>
      </c>
      <c r="C27" s="388" t="s">
        <v>571</v>
      </c>
      <c r="D27" s="441" t="s">
        <v>625</v>
      </c>
      <c r="E27" s="436" t="s">
        <v>677</v>
      </c>
      <c r="F27" s="235"/>
      <c r="I27" s="372"/>
      <c r="J27" s="373"/>
    </row>
    <row r="28" spans="2:10" ht="100.15" customHeight="1" thickBot="1">
      <c r="B28" s="442" t="s">
        <v>475</v>
      </c>
      <c r="C28" s="443" t="s">
        <v>574</v>
      </c>
      <c r="D28" s="444" t="s">
        <v>626</v>
      </c>
      <c r="E28" s="445" t="s">
        <v>678</v>
      </c>
      <c r="F28" s="236"/>
      <c r="I28" s="372"/>
      <c r="J28" s="373"/>
    </row>
    <row r="29" spans="2:10" ht="30" customHeight="1" thickBot="1">
      <c r="B29" s="332" t="s">
        <v>627</v>
      </c>
      <c r="C29" s="333"/>
      <c r="D29" s="334"/>
      <c r="E29" s="335" t="s">
        <v>517</v>
      </c>
    </row>
    <row r="30" spans="2:10" ht="30" customHeight="1">
      <c r="B30" s="368" t="s">
        <v>482</v>
      </c>
      <c r="C30" s="369"/>
      <c r="D30" s="370" t="s">
        <v>518</v>
      </c>
      <c r="E30" s="339" t="s">
        <v>484</v>
      </c>
      <c r="F30" s="340" t="s">
        <v>485</v>
      </c>
    </row>
    <row r="31" spans="2:10" ht="60" customHeight="1">
      <c r="B31" s="384" t="s">
        <v>475</v>
      </c>
      <c r="C31" s="385" t="s">
        <v>488</v>
      </c>
      <c r="D31" s="362" t="s">
        <v>628</v>
      </c>
      <c r="E31" s="1241" t="s">
        <v>679</v>
      </c>
      <c r="F31" s="1242"/>
      <c r="I31" s="372"/>
      <c r="J31" s="373"/>
    </row>
    <row r="32" spans="2:10" ht="20.100000000000001" customHeight="1">
      <c r="B32" s="446" t="s">
        <v>629</v>
      </c>
      <c r="C32" s="447" t="s">
        <v>630</v>
      </c>
      <c r="D32" s="1243" t="s">
        <v>631</v>
      </c>
      <c r="E32" s="1243"/>
      <c r="F32" s="1244"/>
      <c r="G32" s="269"/>
    </row>
    <row r="33" spans="2:7" ht="20.100000000000001" customHeight="1">
      <c r="B33" s="384">
        <v>2023</v>
      </c>
      <c r="C33" s="448">
        <v>2</v>
      </c>
      <c r="D33" s="1245" t="s">
        <v>680</v>
      </c>
      <c r="E33" s="1245"/>
      <c r="F33" s="1246"/>
      <c r="G33" s="269"/>
    </row>
    <row r="34" spans="2:7" ht="20.100000000000001" customHeight="1">
      <c r="B34" s="237"/>
      <c r="C34" s="238"/>
      <c r="D34" s="1247"/>
      <c r="E34" s="1247"/>
      <c r="F34" s="1248"/>
      <c r="G34" s="269"/>
    </row>
    <row r="35" spans="2:7" ht="20.100000000000001" customHeight="1">
      <c r="B35" s="239"/>
      <c r="C35" s="240"/>
      <c r="D35" s="1237"/>
      <c r="E35" s="1237"/>
      <c r="F35" s="1238"/>
      <c r="G35" s="269"/>
    </row>
    <row r="36" spans="2:7" ht="20.100000000000001" customHeight="1">
      <c r="B36" s="239"/>
      <c r="C36" s="240"/>
      <c r="D36" s="1237"/>
      <c r="E36" s="1237"/>
      <c r="F36" s="1238"/>
      <c r="G36" s="269"/>
    </row>
    <row r="37" spans="2:7" ht="20.100000000000001" customHeight="1">
      <c r="B37" s="239"/>
      <c r="C37" s="240"/>
      <c r="D37" s="1237"/>
      <c r="E37" s="1237"/>
      <c r="F37" s="1238"/>
      <c r="G37" s="269"/>
    </row>
    <row r="38" spans="2:7" ht="20.100000000000001" customHeight="1">
      <c r="B38" s="239"/>
      <c r="C38" s="240"/>
      <c r="D38" s="1237"/>
      <c r="E38" s="1237"/>
      <c r="F38" s="1238"/>
      <c r="G38" s="269"/>
    </row>
    <row r="39" spans="2:7" ht="20.100000000000001" customHeight="1">
      <c r="B39" s="239"/>
      <c r="C39" s="240"/>
      <c r="D39" s="1237"/>
      <c r="E39" s="1237"/>
      <c r="F39" s="1238"/>
      <c r="G39" s="269"/>
    </row>
    <row r="40" spans="2:7" ht="20.100000000000001" customHeight="1">
      <c r="B40" s="239"/>
      <c r="C40" s="240"/>
      <c r="D40" s="1237"/>
      <c r="E40" s="1237"/>
      <c r="F40" s="1238"/>
      <c r="G40" s="269"/>
    </row>
    <row r="41" spans="2:7" ht="20.100000000000001" customHeight="1">
      <c r="B41" s="239"/>
      <c r="C41" s="240"/>
      <c r="D41" s="1237"/>
      <c r="E41" s="1237"/>
      <c r="F41" s="1238"/>
      <c r="G41" s="269"/>
    </row>
    <row r="42" spans="2:7" ht="20.100000000000001" customHeight="1">
      <c r="B42" s="239"/>
      <c r="C42" s="240"/>
      <c r="D42" s="1237"/>
      <c r="E42" s="1237"/>
      <c r="F42" s="1238"/>
      <c r="G42" s="269"/>
    </row>
    <row r="43" spans="2:7" ht="20.100000000000001" customHeight="1">
      <c r="B43" s="239"/>
      <c r="C43" s="240"/>
      <c r="D43" s="1237"/>
      <c r="E43" s="1237"/>
      <c r="F43" s="1238"/>
      <c r="G43" s="269"/>
    </row>
    <row r="44" spans="2:7" ht="20.100000000000001" customHeight="1">
      <c r="B44" s="239"/>
      <c r="C44" s="240"/>
      <c r="D44" s="1237"/>
      <c r="E44" s="1237"/>
      <c r="F44" s="1238"/>
      <c r="G44" s="269"/>
    </row>
    <row r="45" spans="2:7" ht="20.100000000000001" customHeight="1" thickBot="1">
      <c r="B45" s="241"/>
      <c r="C45" s="242"/>
      <c r="D45" s="1239"/>
      <c r="E45" s="1239"/>
      <c r="F45" s="1240"/>
      <c r="G45" s="269"/>
    </row>
    <row r="46" spans="2:7" ht="30" customHeight="1">
      <c r="B46" s="449" t="s">
        <v>609</v>
      </c>
      <c r="C46" s="450" t="s">
        <v>610</v>
      </c>
      <c r="D46" s="451" t="s">
        <v>610</v>
      </c>
      <c r="E46" s="451" t="s">
        <v>610</v>
      </c>
      <c r="F46" s="451" t="s">
        <v>610</v>
      </c>
      <c r="G46" s="269"/>
    </row>
    <row r="47" spans="2:7">
      <c r="B47" s="315" t="s">
        <v>611</v>
      </c>
    </row>
  </sheetData>
  <sheetProtection algorithmName="SHA-512" hashValue="FvwaaXZ5IcQNOqZzCPdOTIgqMWWiEzmXy0Su6rVDIZZDZFRTHfqiyoLZaZlR6jRpLpZSpbON6MtklO6o7MTLkg==" saltValue="yoLhZ/z4vqn/QleK5SbBAQ==" spinCount="100000" sheet="1" selectLockedCells="1"/>
  <customSheetViews>
    <customSheetView guid="{CD7EFE45-FC16-4DC2-A97E-0FE1BEB2721A}" scale="86" showPageBreaks="1" showGridLines="0" printArea="1" view="pageBreakPreview">
      <pane ySplit="2" topLeftCell="A3" activePane="bottomLeft" state="frozen"/>
      <selection pane="bottomLeft"/>
      <pageMargins left="0.7" right="0.7" top="0.75" bottom="0.75" header="0.3" footer="0.3"/>
      <pageSetup paperSize="8" scale="16" orientation="landscape" r:id="rId1"/>
    </customSheetView>
  </customSheetViews>
  <mergeCells count="16">
    <mergeCell ref="B8:F8"/>
    <mergeCell ref="D43:F43"/>
    <mergeCell ref="D44:F44"/>
    <mergeCell ref="D45:F45"/>
    <mergeCell ref="D37:F37"/>
    <mergeCell ref="D38:F38"/>
    <mergeCell ref="D39:F39"/>
    <mergeCell ref="D40:F40"/>
    <mergeCell ref="D41:F41"/>
    <mergeCell ref="D42:F42"/>
    <mergeCell ref="D36:F36"/>
    <mergeCell ref="E31:F31"/>
    <mergeCell ref="D32:F32"/>
    <mergeCell ref="D33:F33"/>
    <mergeCell ref="D34:F34"/>
    <mergeCell ref="D35:F35"/>
  </mergeCells>
  <phoneticPr fontId="106"/>
  <conditionalFormatting sqref="B13:B14 B17:B19 B1:B7 B32 B47:B1048576 B9:B11">
    <cfRule type="cellIs" dxfId="89" priority="121" operator="equal">
      <formula>"入力不要"</formula>
    </cfRule>
    <cfRule type="cellIs" dxfId="88" priority="122" operator="equal">
      <formula>"該当必須"</formula>
    </cfRule>
    <cfRule type="cellIs" dxfId="87" priority="123" operator="equal">
      <formula>"必須"</formula>
    </cfRule>
  </conditionalFormatting>
  <conditionalFormatting sqref="B12">
    <cfRule type="cellIs" dxfId="86" priority="118" operator="equal">
      <formula>"入力不要"</formula>
    </cfRule>
    <cfRule type="cellIs" dxfId="85" priority="119" operator="equal">
      <formula>"該当必須"</formula>
    </cfRule>
    <cfRule type="cellIs" dxfId="84" priority="120" operator="equal">
      <formula>"必須"</formula>
    </cfRule>
  </conditionalFormatting>
  <conditionalFormatting sqref="B20">
    <cfRule type="cellIs" dxfId="83" priority="115" operator="equal">
      <formula>"入力不要"</formula>
    </cfRule>
    <cfRule type="cellIs" dxfId="82" priority="116" operator="equal">
      <formula>"該当必須"</formula>
    </cfRule>
    <cfRule type="cellIs" dxfId="81" priority="117" operator="equal">
      <formula>"必須"</formula>
    </cfRule>
  </conditionalFormatting>
  <conditionalFormatting sqref="B24">
    <cfRule type="cellIs" dxfId="80" priority="112" operator="equal">
      <formula>"入力不要"</formula>
    </cfRule>
    <cfRule type="cellIs" dxfId="79" priority="113" operator="equal">
      <formula>"該当必須"</formula>
    </cfRule>
    <cfRule type="cellIs" dxfId="78" priority="114" operator="equal">
      <formula>"必須"</formula>
    </cfRule>
  </conditionalFormatting>
  <conditionalFormatting sqref="B27">
    <cfRule type="cellIs" dxfId="77" priority="109" operator="equal">
      <formula>"入力不要"</formula>
    </cfRule>
    <cfRule type="cellIs" dxfId="76" priority="110" operator="equal">
      <formula>"該当必須"</formula>
    </cfRule>
    <cfRule type="cellIs" dxfId="75" priority="111" operator="equal">
      <formula>"必須"</formula>
    </cfRule>
  </conditionalFormatting>
  <conditionalFormatting sqref="B25">
    <cfRule type="cellIs" dxfId="74" priority="106" operator="equal">
      <formula>"入力不要"</formula>
    </cfRule>
    <cfRule type="cellIs" dxfId="73" priority="107" operator="equal">
      <formula>"該当必須"</formula>
    </cfRule>
    <cfRule type="cellIs" dxfId="72" priority="108" operator="equal">
      <formula>"必須"</formula>
    </cfRule>
  </conditionalFormatting>
  <conditionalFormatting sqref="B26">
    <cfRule type="cellIs" dxfId="71" priority="103" operator="equal">
      <formula>"入力不要"</formula>
    </cfRule>
    <cfRule type="cellIs" dxfId="70" priority="104" operator="equal">
      <formula>"該当必須"</formula>
    </cfRule>
    <cfRule type="cellIs" dxfId="69" priority="105" operator="equal">
      <formula>"必須"</formula>
    </cfRule>
  </conditionalFormatting>
  <conditionalFormatting sqref="B15:B16">
    <cfRule type="cellIs" dxfId="68" priority="100" operator="equal">
      <formula>"入力不要"</formula>
    </cfRule>
    <cfRule type="cellIs" dxfId="67" priority="101" operator="equal">
      <formula>"該当必須"</formula>
    </cfRule>
    <cfRule type="cellIs" dxfId="66" priority="102" operator="equal">
      <formula>"必須"</formula>
    </cfRule>
  </conditionalFormatting>
  <conditionalFormatting sqref="B21:B22">
    <cfRule type="cellIs" dxfId="65" priority="97" operator="equal">
      <formula>"入力不要"</formula>
    </cfRule>
    <cfRule type="cellIs" dxfId="64" priority="98" operator="equal">
      <formula>"該当必須"</formula>
    </cfRule>
    <cfRule type="cellIs" dxfId="63" priority="99" operator="equal">
      <formula>"必須"</formula>
    </cfRule>
  </conditionalFormatting>
  <conditionalFormatting sqref="B23">
    <cfRule type="cellIs" dxfId="62" priority="94" operator="equal">
      <formula>"入力不要"</formula>
    </cfRule>
    <cfRule type="cellIs" dxfId="61" priority="95" operator="equal">
      <formula>"該当必須"</formula>
    </cfRule>
    <cfRule type="cellIs" dxfId="60" priority="96" operator="equal">
      <formula>"必須"</formula>
    </cfRule>
  </conditionalFormatting>
  <conditionalFormatting sqref="B28">
    <cfRule type="cellIs" dxfId="59" priority="91" operator="equal">
      <formula>"入力不要"</formula>
    </cfRule>
    <cfRule type="cellIs" dxfId="58" priority="92" operator="equal">
      <formula>"該当必須"</formula>
    </cfRule>
    <cfRule type="cellIs" dxfId="57" priority="93" operator="equal">
      <formula>"必須"</formula>
    </cfRule>
  </conditionalFormatting>
  <conditionalFormatting sqref="B29:B30">
    <cfRule type="cellIs" dxfId="56" priority="88" operator="equal">
      <formula>"入力不要"</formula>
    </cfRule>
    <cfRule type="cellIs" dxfId="55" priority="89" operator="equal">
      <formula>"該当必須"</formula>
    </cfRule>
    <cfRule type="cellIs" dxfId="54" priority="90" operator="equal">
      <formula>"必須"</formula>
    </cfRule>
  </conditionalFormatting>
  <conditionalFormatting sqref="B31">
    <cfRule type="cellIs" dxfId="53" priority="85" operator="equal">
      <formula>"入力不要"</formula>
    </cfRule>
    <cfRule type="cellIs" dxfId="52" priority="86" operator="equal">
      <formula>"該当必須"</formula>
    </cfRule>
    <cfRule type="cellIs" dxfId="51" priority="87" operator="equal">
      <formula>"必須"</formula>
    </cfRule>
  </conditionalFormatting>
  <conditionalFormatting sqref="B46">
    <cfRule type="cellIs" dxfId="50" priority="73" operator="equal">
      <formula>"入力不要"</formula>
    </cfRule>
    <cfRule type="cellIs" dxfId="49" priority="74" operator="equal">
      <formula>"該当必須"</formula>
    </cfRule>
    <cfRule type="cellIs" dxfId="48" priority="75" operator="equal">
      <formula>"必須"</formula>
    </cfRule>
  </conditionalFormatting>
  <conditionalFormatting sqref="B46">
    <cfRule type="cellIs" dxfId="47" priority="70" operator="equal">
      <formula>"入力不要"</formula>
    </cfRule>
    <cfRule type="cellIs" dxfId="46" priority="71" operator="equal">
      <formula>"該当必須"</formula>
    </cfRule>
    <cfRule type="cellIs" dxfId="45" priority="72" operator="equal">
      <formula>"必須"</formula>
    </cfRule>
  </conditionalFormatting>
  <conditionalFormatting sqref="B33">
    <cfRule type="cellIs" dxfId="44" priority="43" operator="equal">
      <formula>"入力不要"</formula>
    </cfRule>
    <cfRule type="cellIs" dxfId="43" priority="44" operator="equal">
      <formula>"該当必須"</formula>
    </cfRule>
    <cfRule type="cellIs" dxfId="42" priority="45" operator="equal">
      <formula>"必須"</formula>
    </cfRule>
  </conditionalFormatting>
  <conditionalFormatting sqref="B38">
    <cfRule type="cellIs" dxfId="41" priority="40" operator="equal">
      <formula>"入力不要"</formula>
    </cfRule>
    <cfRule type="cellIs" dxfId="40" priority="41" operator="equal">
      <formula>"該当必須"</formula>
    </cfRule>
    <cfRule type="cellIs" dxfId="39" priority="42" operator="equal">
      <formula>"必須"</formula>
    </cfRule>
  </conditionalFormatting>
  <conditionalFormatting sqref="B42">
    <cfRule type="cellIs" dxfId="38" priority="37" operator="equal">
      <formula>"入力不要"</formula>
    </cfRule>
    <cfRule type="cellIs" dxfId="37" priority="38" operator="equal">
      <formula>"該当必須"</formula>
    </cfRule>
    <cfRule type="cellIs" dxfId="36" priority="39" operator="equal">
      <formula>"必須"</formula>
    </cfRule>
  </conditionalFormatting>
  <conditionalFormatting sqref="B43">
    <cfRule type="cellIs" dxfId="35" priority="34" operator="equal">
      <formula>"入力不要"</formula>
    </cfRule>
    <cfRule type="cellIs" dxfId="34" priority="35" operator="equal">
      <formula>"該当必須"</formula>
    </cfRule>
    <cfRule type="cellIs" dxfId="33" priority="36" operator="equal">
      <formula>"必須"</formula>
    </cfRule>
  </conditionalFormatting>
  <conditionalFormatting sqref="B45">
    <cfRule type="cellIs" dxfId="32" priority="31" operator="equal">
      <formula>"入力不要"</formula>
    </cfRule>
    <cfRule type="cellIs" dxfId="31" priority="32" operator="equal">
      <formula>"該当必須"</formula>
    </cfRule>
    <cfRule type="cellIs" dxfId="30" priority="33" operator="equal">
      <formula>"必須"</formula>
    </cfRule>
  </conditionalFormatting>
  <conditionalFormatting sqref="B34:B43 B45">
    <cfRule type="cellIs" dxfId="29" priority="28" operator="equal">
      <formula>"入力不要"</formula>
    </cfRule>
    <cfRule type="cellIs" dxfId="28" priority="29" operator="equal">
      <formula>"該当必須"</formula>
    </cfRule>
    <cfRule type="cellIs" dxfId="27" priority="30" operator="equal">
      <formula>"必須"</formula>
    </cfRule>
  </conditionalFormatting>
  <conditionalFormatting sqref="B35">
    <cfRule type="cellIs" dxfId="26" priority="25" operator="equal">
      <formula>"入力不要"</formula>
    </cfRule>
    <cfRule type="cellIs" dxfId="25" priority="26" operator="equal">
      <formula>"該当必須"</formula>
    </cfRule>
    <cfRule type="cellIs" dxfId="24" priority="27" operator="equal">
      <formula>"必須"</formula>
    </cfRule>
  </conditionalFormatting>
  <conditionalFormatting sqref="B36">
    <cfRule type="cellIs" dxfId="23" priority="22" operator="equal">
      <formula>"入力不要"</formula>
    </cfRule>
    <cfRule type="cellIs" dxfId="22" priority="23" operator="equal">
      <formula>"該当必須"</formula>
    </cfRule>
    <cfRule type="cellIs" dxfId="21" priority="24" operator="equal">
      <formula>"必須"</formula>
    </cfRule>
  </conditionalFormatting>
  <conditionalFormatting sqref="B37">
    <cfRule type="cellIs" dxfId="20" priority="19" operator="equal">
      <formula>"入力不要"</formula>
    </cfRule>
    <cfRule type="cellIs" dxfId="19" priority="20" operator="equal">
      <formula>"該当必須"</formula>
    </cfRule>
    <cfRule type="cellIs" dxfId="18" priority="21" operator="equal">
      <formula>"必須"</formula>
    </cfRule>
  </conditionalFormatting>
  <conditionalFormatting sqref="B39">
    <cfRule type="cellIs" dxfId="17" priority="16" operator="equal">
      <formula>"入力不要"</formula>
    </cfRule>
    <cfRule type="cellIs" dxfId="16" priority="17" operator="equal">
      <formula>"該当必須"</formula>
    </cfRule>
    <cfRule type="cellIs" dxfId="15" priority="18" operator="equal">
      <formula>"必須"</formula>
    </cfRule>
  </conditionalFormatting>
  <conditionalFormatting sqref="B40">
    <cfRule type="cellIs" dxfId="14" priority="13" operator="equal">
      <formula>"入力不要"</formula>
    </cfRule>
    <cfRule type="cellIs" dxfId="13" priority="14" operator="equal">
      <formula>"該当必須"</formula>
    </cfRule>
    <cfRule type="cellIs" dxfId="12" priority="15" operator="equal">
      <formula>"必須"</formula>
    </cfRule>
  </conditionalFormatting>
  <conditionalFormatting sqref="B41">
    <cfRule type="cellIs" dxfId="11" priority="10" operator="equal">
      <formula>"入力不要"</formula>
    </cfRule>
    <cfRule type="cellIs" dxfId="10" priority="11" operator="equal">
      <formula>"該当必須"</formula>
    </cfRule>
    <cfRule type="cellIs" dxfId="9" priority="12" operator="equal">
      <formula>"必須"</formula>
    </cfRule>
  </conditionalFormatting>
  <conditionalFormatting sqref="B44">
    <cfRule type="cellIs" dxfId="8" priority="7" operator="equal">
      <formula>"入力不要"</formula>
    </cfRule>
    <cfRule type="cellIs" dxfId="7" priority="8" operator="equal">
      <formula>"該当必須"</formula>
    </cfRule>
    <cfRule type="cellIs" dxfId="6" priority="9" operator="equal">
      <formula>"必須"</formula>
    </cfRule>
  </conditionalFormatting>
  <conditionalFormatting sqref="B44">
    <cfRule type="cellIs" dxfId="5" priority="4" operator="equal">
      <formula>"入力不要"</formula>
    </cfRule>
    <cfRule type="cellIs" dxfId="4" priority="5" operator="equal">
      <formula>"該当必須"</formula>
    </cfRule>
    <cfRule type="cellIs" dxfId="3" priority="6" operator="equal">
      <formula>"必須"</formula>
    </cfRule>
  </conditionalFormatting>
  <conditionalFormatting sqref="B8">
    <cfRule type="cellIs" dxfId="2" priority="1" operator="equal">
      <formula>"入力不要"</formula>
    </cfRule>
    <cfRule type="cellIs" dxfId="1" priority="2" operator="equal">
      <formula>"該当必須"</formula>
    </cfRule>
    <cfRule type="cellIs" dxfId="0" priority="3" operator="equal">
      <formula>"必須"</formula>
    </cfRule>
  </conditionalFormatting>
  <dataValidations count="1">
    <dataValidation type="list" allowBlank="1" showInputMessage="1" showErrorMessage="1" sqref="F17" xr:uid="{1BBB74DF-F3BB-40D4-A4E9-893DA2266995}">
      <formula1>"同意する"</formula1>
    </dataValidation>
  </dataValidations>
  <hyperlinks>
    <hyperlink ref="E24" r:id="rId2" xr:uid="{EE1EE68B-D7E9-4469-9DF3-C7A395C2BD79}"/>
  </hyperlinks>
  <pageMargins left="0.7" right="0.7" top="0.75" bottom="0.75" header="0.3" footer="0.3"/>
  <pageSetup paperSize="8" scale="16"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C5031-94C6-4A8F-8297-F5B68ADFB080}">
  <sheetPr codeName="Sheet2">
    <pageSetUpPr fitToPage="1"/>
  </sheetPr>
  <dimension ref="A1:J17"/>
  <sheetViews>
    <sheetView showGridLines="0" view="pageBreakPreview" zoomScale="85" zoomScaleNormal="85" zoomScaleSheetLayoutView="85" workbookViewId="0">
      <selection activeCell="G8" sqref="G8"/>
    </sheetView>
  </sheetViews>
  <sheetFormatPr defaultColWidth="9" defaultRowHeight="18.75"/>
  <cols>
    <col min="1" max="1" width="3.125" style="287" customWidth="1"/>
    <col min="2" max="2" width="13" style="287" customWidth="1"/>
    <col min="3" max="3" width="27" style="287" customWidth="1"/>
    <col min="4" max="6" width="36.25" style="287" customWidth="1"/>
    <col min="7" max="7" width="11.875" style="287" bestFit="1" customWidth="1"/>
    <col min="8" max="8" width="4" style="281" customWidth="1"/>
    <col min="9" max="9" width="9" style="285" customWidth="1"/>
    <col min="10" max="10" width="9" style="287" customWidth="1"/>
    <col min="11" max="16384" width="9" style="287"/>
  </cols>
  <sheetData>
    <row r="1" spans="1:10" ht="43.5" customHeight="1">
      <c r="A1" s="284"/>
      <c r="B1" s="524" t="s">
        <v>712</v>
      </c>
      <c r="C1" s="525"/>
      <c r="D1" s="525"/>
      <c r="E1" s="525"/>
      <c r="F1" s="525"/>
      <c r="G1" s="525"/>
      <c r="H1" s="284"/>
      <c r="J1" s="286"/>
    </row>
    <row r="2" spans="1:10" ht="11.25" customHeight="1"/>
    <row r="3" spans="1:10" ht="19.7" customHeight="1">
      <c r="B3" s="512" t="s">
        <v>697</v>
      </c>
      <c r="C3" s="512"/>
      <c r="D3" s="512"/>
      <c r="E3" s="512"/>
      <c r="F3" s="288"/>
      <c r="G3" s="289" t="s">
        <v>1</v>
      </c>
    </row>
    <row r="4" spans="1:10" ht="28.5" customHeight="1">
      <c r="A4" s="290"/>
      <c r="B4" s="512"/>
      <c r="C4" s="512"/>
      <c r="D4" s="512"/>
      <c r="E4" s="512"/>
      <c r="F4" s="288"/>
      <c r="G4" s="291" t="s">
        <v>2</v>
      </c>
      <c r="H4" s="284"/>
    </row>
    <row r="5" spans="1:10" ht="11.25" customHeight="1"/>
    <row r="6" spans="1:10" ht="36" customHeight="1">
      <c r="B6" s="292" t="s">
        <v>176</v>
      </c>
      <c r="C6" s="292" t="s">
        <v>177</v>
      </c>
      <c r="D6" s="292" t="s">
        <v>683</v>
      </c>
      <c r="E6" s="292" t="s">
        <v>684</v>
      </c>
      <c r="F6" s="292" t="s">
        <v>688</v>
      </c>
      <c r="G6" s="292" t="s">
        <v>242</v>
      </c>
    </row>
    <row r="7" spans="1:10" ht="74.099999999999994" customHeight="1">
      <c r="B7" s="307" t="s">
        <v>698</v>
      </c>
      <c r="C7" s="296" t="s">
        <v>253</v>
      </c>
      <c r="D7" s="295" t="s">
        <v>685</v>
      </c>
      <c r="E7" s="308" t="s">
        <v>689</v>
      </c>
      <c r="F7" s="308" t="s">
        <v>690</v>
      </c>
      <c r="G7" s="57"/>
    </row>
    <row r="8" spans="1:10" ht="74.099999999999994" customHeight="1">
      <c r="B8" s="307" t="s">
        <v>698</v>
      </c>
      <c r="C8" s="296" t="s">
        <v>253</v>
      </c>
      <c r="D8" s="295" t="s">
        <v>686</v>
      </c>
      <c r="E8" s="308" t="s">
        <v>691</v>
      </c>
      <c r="F8" s="308" t="s">
        <v>690</v>
      </c>
      <c r="G8" s="57"/>
    </row>
    <row r="9" spans="1:10" ht="74.099999999999994" customHeight="1">
      <c r="B9" s="307" t="s">
        <v>698</v>
      </c>
      <c r="C9" s="296" t="s">
        <v>253</v>
      </c>
      <c r="D9" s="295" t="s">
        <v>687</v>
      </c>
      <c r="E9" s="308" t="s">
        <v>690</v>
      </c>
      <c r="F9" s="308" t="s">
        <v>692</v>
      </c>
      <c r="G9" s="57"/>
    </row>
    <row r="10" spans="1:10" ht="74.099999999999994" customHeight="1">
      <c r="B10" s="498" t="s">
        <v>404</v>
      </c>
      <c r="C10" s="296" t="s">
        <v>405</v>
      </c>
      <c r="D10" s="295" t="s">
        <v>694</v>
      </c>
      <c r="E10" s="308" t="s">
        <v>695</v>
      </c>
      <c r="F10" s="308" t="s">
        <v>692</v>
      </c>
      <c r="G10" s="57"/>
    </row>
    <row r="11" spans="1:10" s="281" customFormat="1" ht="74.099999999999994" customHeight="1">
      <c r="A11" s="287"/>
      <c r="B11" s="307" t="s">
        <v>699</v>
      </c>
      <c r="C11" s="296" t="s">
        <v>398</v>
      </c>
      <c r="D11" s="295" t="s">
        <v>693</v>
      </c>
      <c r="E11" s="308" t="s">
        <v>696</v>
      </c>
      <c r="F11" s="308" t="s">
        <v>692</v>
      </c>
      <c r="G11" s="57"/>
      <c r="I11" s="285"/>
      <c r="J11" s="287"/>
    </row>
    <row r="12" spans="1:10" s="281" customFormat="1">
      <c r="A12" s="287"/>
      <c r="I12" s="285"/>
      <c r="J12" s="287"/>
    </row>
    <row r="13" spans="1:10" s="281" customFormat="1">
      <c r="A13" s="287"/>
      <c r="I13" s="285"/>
      <c r="J13" s="287"/>
    </row>
    <row r="14" spans="1:10" s="281" customFormat="1">
      <c r="A14" s="287"/>
      <c r="I14" s="285"/>
      <c r="J14" s="287"/>
    </row>
    <row r="15" spans="1:10" s="281" customFormat="1">
      <c r="A15" s="287"/>
      <c r="I15" s="285"/>
      <c r="J15" s="287"/>
    </row>
    <row r="16" spans="1:10" s="281" customFormat="1">
      <c r="A16" s="287"/>
      <c r="I16" s="285"/>
      <c r="J16" s="287"/>
    </row>
    <row r="17" spans="1:10" s="281" customFormat="1">
      <c r="A17" s="287"/>
      <c r="I17" s="285"/>
      <c r="J17" s="287"/>
    </row>
  </sheetData>
  <sheetProtection algorithmName="SHA-512" hashValue="JDIRAItdlgfm1LBNYKWfndwIWY4aTA363BjYRIvuecO1wK7b0lOu8yTWR+x3nffoSj5IHeX98HOAbflQJz5u0A==" saltValue="rwB7Hyi4iiIdqFPkK2q72Q==" spinCount="100000" sheet="1" selectLockedCells="1"/>
  <customSheetViews>
    <customSheetView guid="{CD7EFE45-FC16-4DC2-A97E-0FE1BEB2721A}" scale="115" showPageBreaks="1" showGridLines="0" fitToPage="1" printArea="1" view="pageBreakPreview">
      <selection activeCell="B7" sqref="B7"/>
      <pageMargins left="0.70866141732283472" right="0.70866141732283472" top="0.74803149606299213" bottom="0.74803149606299213" header="0.31496062992125984" footer="0.31496062992125984"/>
      <pageSetup paperSize="9" scale="71" orientation="landscape" r:id="rId1"/>
    </customSheetView>
  </customSheetViews>
  <mergeCells count="2">
    <mergeCell ref="B1:G1"/>
    <mergeCell ref="B3:E4"/>
  </mergeCells>
  <phoneticPr fontId="16"/>
  <dataValidations count="1">
    <dataValidation type="list" allowBlank="1" showInputMessage="1" showErrorMessage="1" sqref="G7:G11" xr:uid="{E74D4E66-117D-4EF5-9A52-E02A00F3A3ED}">
      <formula1>"✓"</formula1>
    </dataValidation>
  </dataValidations>
  <pageMargins left="0.70866141732283472" right="0.70866141732283472" top="0.74803149606299213" bottom="0.74803149606299213" header="0.31496062992125984" footer="0.31496062992125984"/>
  <pageSetup paperSize="9" scale="71"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F0F7C-E3D0-4004-825E-4FEA52EC2F3A}">
  <sheetPr>
    <pageSetUpPr fitToPage="1"/>
  </sheetPr>
  <dimension ref="A1:Z91"/>
  <sheetViews>
    <sheetView showGridLines="0" tabSelected="1" view="pageBreakPreview" zoomScale="90" zoomScaleNormal="85" zoomScaleSheetLayoutView="90" workbookViewId="0">
      <pane xSplit="22" ySplit="14" topLeftCell="W38" activePane="bottomRight" state="frozen"/>
      <selection pane="topRight" activeCell="X1" sqref="X1"/>
      <selection pane="bottomLeft" activeCell="A15" sqref="A15"/>
      <selection pane="bottomRight" activeCell="S19" sqref="S19"/>
    </sheetView>
  </sheetViews>
  <sheetFormatPr defaultColWidth="9" defaultRowHeight="18.75"/>
  <cols>
    <col min="1" max="1" width="1.125" style="460" customWidth="1"/>
    <col min="2" max="8" width="3.125" style="492" customWidth="1"/>
    <col min="9" max="9" width="11.25" style="460" customWidth="1"/>
    <col min="10" max="10" width="73.75" style="460" customWidth="1"/>
    <col min="11" max="11" width="13" style="460" customWidth="1"/>
    <col min="12" max="12" width="59.125" style="461" customWidth="1"/>
    <col min="13" max="13" width="10.25" style="460" customWidth="1"/>
    <col min="14" max="22" width="3.625" style="460" customWidth="1"/>
    <col min="23" max="23" width="4" style="494" customWidth="1"/>
    <col min="24" max="24" width="9" style="458" customWidth="1"/>
    <col min="25" max="25" width="9" style="460" customWidth="1"/>
    <col min="26" max="16384" width="9" style="460"/>
  </cols>
  <sheetData>
    <row r="1" spans="1:26" ht="43.5" customHeight="1">
      <c r="A1" s="528" t="s">
        <v>711</v>
      </c>
      <c r="B1" s="528"/>
      <c r="C1" s="528"/>
      <c r="D1" s="528"/>
      <c r="E1" s="528"/>
      <c r="F1" s="528"/>
      <c r="G1" s="528"/>
      <c r="H1" s="528"/>
      <c r="I1" s="528"/>
      <c r="J1" s="528"/>
      <c r="K1" s="528"/>
      <c r="L1" s="528"/>
      <c r="M1" s="528"/>
      <c r="N1" s="528"/>
      <c r="O1" s="528"/>
      <c r="P1" s="528"/>
      <c r="Q1" s="528"/>
      <c r="R1" s="528"/>
      <c r="S1" s="528"/>
      <c r="T1" s="528"/>
      <c r="U1" s="528"/>
      <c r="V1" s="528"/>
      <c r="W1" s="457"/>
      <c r="Y1" s="459"/>
    </row>
    <row r="2" spans="1:26" ht="11.25" customHeight="1"/>
    <row r="3" spans="1:26" ht="19.7" customHeight="1">
      <c r="I3" s="529" t="s">
        <v>383</v>
      </c>
      <c r="J3" s="529"/>
      <c r="K3" s="529"/>
      <c r="L3" s="529"/>
    </row>
    <row r="4" spans="1:26" ht="28.5" customHeight="1">
      <c r="A4" s="462"/>
      <c r="B4" s="463"/>
      <c r="C4" s="463"/>
      <c r="D4" s="463"/>
      <c r="E4" s="463"/>
      <c r="F4" s="463"/>
      <c r="G4" s="463"/>
      <c r="H4" s="463"/>
      <c r="I4" s="529"/>
      <c r="J4" s="529"/>
      <c r="K4" s="529"/>
      <c r="L4" s="529"/>
      <c r="W4" s="457"/>
    </row>
    <row r="5" spans="1:26" ht="11.25" customHeight="1">
      <c r="A5" s="462"/>
      <c r="B5" s="463"/>
      <c r="C5" s="463"/>
      <c r="D5" s="463"/>
      <c r="E5" s="463"/>
      <c r="F5" s="463"/>
      <c r="G5" s="463"/>
      <c r="H5" s="463"/>
      <c r="I5" s="493"/>
      <c r="J5" s="493"/>
      <c r="K5" s="493"/>
      <c r="L5" s="507" t="s">
        <v>826</v>
      </c>
      <c r="W5" s="457"/>
    </row>
    <row r="6" spans="1:26" ht="18" customHeight="1">
      <c r="D6" s="492" t="s">
        <v>815</v>
      </c>
      <c r="G6" s="464" t="str">
        <f>'様式第5.実績報告書'!D30</f>
        <v/>
      </c>
      <c r="I6" s="499" t="str">
        <f>IF(COUNTIF('様式第5-3.経費区分別内訳書'!$F$21:$F$70,"*"&amp;J6&amp;"*")&gt;0,"●","")</f>
        <v/>
      </c>
      <c r="J6" s="499" t="s">
        <v>816</v>
      </c>
      <c r="K6" s="505" t="str">
        <f>IF((COUNTIF('様式第5-3.経費区分別内訳書'!$F$22:$F$71,"*廃業支援費*")+COUNTIF('様式第5-3.経費区分別内訳書'!$F$22:$F$71,"*在庫破棄費*")+COUNTIF('様式第5-3.経費区分別内訳書'!$F$22:$F$71,"*解体費*")+COUNTIF('様式第5-3.経費区分別内訳書'!$F$22:$F$71,"*原状回復費*")+COUNTIF('様式第5-3.経費区分別内訳書'!$F$22:$F$71,"*リースの解約費*")+COUNTIF('様式第5-3.経費区分別内訳書'!$F$22:$F$71,"*移転・移設費*"))&gt;0,"●","")</f>
        <v/>
      </c>
      <c r="L6" s="506" t="s">
        <v>824</v>
      </c>
      <c r="W6" s="460"/>
      <c r="X6" s="460"/>
      <c r="Y6" s="494"/>
      <c r="Z6" s="458"/>
    </row>
    <row r="7" spans="1:26" ht="18" customHeight="1">
      <c r="I7" s="499" t="str">
        <f>IF(COUNTIF('様式第5-3.経費区分別内訳書'!$F$21:$F$70,"*"&amp;J7&amp;"*")&gt;0,"●","")</f>
        <v/>
      </c>
      <c r="J7" s="499" t="s">
        <v>817</v>
      </c>
      <c r="K7" s="461"/>
      <c r="W7" s="460"/>
      <c r="X7" s="460"/>
      <c r="Y7" s="494"/>
      <c r="Z7" s="458"/>
    </row>
    <row r="8" spans="1:26" ht="18" customHeight="1">
      <c r="I8" s="499" t="str">
        <f>IF(COUNTIF('様式第5-3.経費区分別内訳書'!$F$21:$F$70,"*"&amp;J8&amp;"*")&gt;0,"●","")</f>
        <v/>
      </c>
      <c r="J8" s="499" t="s">
        <v>818</v>
      </c>
      <c r="K8" s="461"/>
      <c r="W8" s="460"/>
      <c r="X8" s="460"/>
      <c r="Y8" s="494"/>
      <c r="Z8" s="458"/>
    </row>
    <row r="9" spans="1:26" ht="18" customHeight="1">
      <c r="I9" s="499" t="str">
        <f>IF(COUNTIF('様式第5-3.経費区分別内訳書'!$F$21:$F$70,"*"&amp;J9&amp;"*")&gt;0,"●","")</f>
        <v/>
      </c>
      <c r="J9" s="499" t="s">
        <v>819</v>
      </c>
      <c r="K9" s="461"/>
      <c r="W9" s="460"/>
      <c r="X9" s="460"/>
      <c r="Y9" s="494"/>
      <c r="Z9" s="458"/>
    </row>
    <row r="10" spans="1:26" ht="18" customHeight="1">
      <c r="I10" s="499" t="str">
        <f>IF(COUNTIF('様式第5-3.経費区分別内訳書'!$F$21:$F$70,"*"&amp;J10&amp;"*")&gt;0,"●","")</f>
        <v/>
      </c>
      <c r="J10" s="499" t="s">
        <v>820</v>
      </c>
      <c r="K10" s="461"/>
      <c r="W10" s="460"/>
      <c r="X10" s="460"/>
      <c r="Y10" s="494"/>
      <c r="Z10" s="458"/>
    </row>
    <row r="11" spans="1:26" ht="18" customHeight="1">
      <c r="B11" s="501" t="s">
        <v>822</v>
      </c>
      <c r="C11" s="502"/>
      <c r="D11" s="538"/>
      <c r="E11" s="539"/>
      <c r="F11" s="503" t="s">
        <v>823</v>
      </c>
      <c r="G11" s="504"/>
      <c r="I11" s="499" t="str">
        <f>IF(COUNTIF('様式第5-3.経費区分別内訳書'!$F$21:$F$70,"*"&amp;J11&amp;"*")&gt;0,"●","")</f>
        <v/>
      </c>
      <c r="J11" s="499" t="s">
        <v>821</v>
      </c>
      <c r="K11" s="461"/>
      <c r="W11" s="460"/>
      <c r="X11" s="460"/>
      <c r="Y11" s="494"/>
      <c r="Z11" s="458"/>
    </row>
    <row r="12" spans="1:26" ht="9.75" customHeight="1"/>
    <row r="13" spans="1:26" ht="18" customHeight="1">
      <c r="B13" s="465" t="s">
        <v>741</v>
      </c>
    </row>
    <row r="14" spans="1:26" s="466" customFormat="1" ht="64.5" customHeight="1">
      <c r="B14" s="467" t="s">
        <v>742</v>
      </c>
      <c r="C14" s="467" t="s">
        <v>743</v>
      </c>
      <c r="D14" s="468" t="s">
        <v>744</v>
      </c>
      <c r="E14" s="468" t="s">
        <v>105</v>
      </c>
      <c r="F14" s="469" t="s">
        <v>745</v>
      </c>
      <c r="G14" s="469" t="s">
        <v>375</v>
      </c>
      <c r="H14" s="469" t="s">
        <v>746</v>
      </c>
      <c r="I14" s="534" t="s">
        <v>177</v>
      </c>
      <c r="J14" s="535"/>
      <c r="K14" s="470" t="s">
        <v>241</v>
      </c>
      <c r="L14" s="500" t="s">
        <v>247</v>
      </c>
      <c r="M14" s="471" t="s">
        <v>825</v>
      </c>
      <c r="N14" s="470" t="s">
        <v>37</v>
      </c>
      <c r="O14" s="470" t="s">
        <v>39</v>
      </c>
      <c r="P14" s="470" t="s">
        <v>41</v>
      </c>
      <c r="Q14" s="470" t="s">
        <v>45</v>
      </c>
      <c r="R14" s="470" t="s">
        <v>49</v>
      </c>
      <c r="S14" s="470" t="s">
        <v>52</v>
      </c>
      <c r="T14" s="470" t="s">
        <v>57</v>
      </c>
      <c r="U14" s="470" t="s">
        <v>61</v>
      </c>
      <c r="V14" s="470" t="s">
        <v>65</v>
      </c>
      <c r="W14" s="472"/>
      <c r="X14" s="473"/>
    </row>
    <row r="15" spans="1:26" ht="32.1" customHeight="1">
      <c r="B15" s="464" t="s">
        <v>747</v>
      </c>
      <c r="C15" s="464"/>
      <c r="D15" s="464"/>
      <c r="E15" s="464"/>
      <c r="F15" s="464"/>
      <c r="G15" s="464"/>
      <c r="H15" s="464"/>
      <c r="I15" s="526" t="s">
        <v>748</v>
      </c>
      <c r="J15" s="527"/>
      <c r="K15" s="464" t="s">
        <v>244</v>
      </c>
      <c r="L15" s="480" t="s">
        <v>749</v>
      </c>
      <c r="M15" s="57"/>
      <c r="N15" s="57"/>
      <c r="O15" s="57"/>
      <c r="P15" s="57"/>
      <c r="Q15" s="57"/>
      <c r="R15" s="57"/>
      <c r="S15" s="57"/>
      <c r="T15" s="57"/>
      <c r="U15" s="57"/>
      <c r="V15" s="57"/>
    </row>
    <row r="16" spans="1:26" ht="32.1" customHeight="1">
      <c r="B16" s="464" t="s">
        <v>747</v>
      </c>
      <c r="C16" s="464"/>
      <c r="D16" s="464"/>
      <c r="E16" s="464"/>
      <c r="F16" s="464"/>
      <c r="G16" s="464"/>
      <c r="H16" s="464"/>
      <c r="I16" s="526" t="s">
        <v>750</v>
      </c>
      <c r="J16" s="527"/>
      <c r="K16" s="479" t="s">
        <v>240</v>
      </c>
      <c r="L16" s="474" t="s">
        <v>248</v>
      </c>
      <c r="M16" s="57"/>
      <c r="N16" s="57"/>
      <c r="O16" s="57"/>
      <c r="P16" s="57"/>
      <c r="Q16" s="57"/>
      <c r="R16" s="57"/>
      <c r="S16" s="57"/>
      <c r="T16" s="57"/>
      <c r="U16" s="57"/>
      <c r="V16" s="57"/>
    </row>
    <row r="17" spans="2:22" ht="32.1" customHeight="1">
      <c r="B17" s="464" t="s">
        <v>747</v>
      </c>
      <c r="C17" s="464"/>
      <c r="D17" s="464"/>
      <c r="E17" s="464"/>
      <c r="F17" s="464"/>
      <c r="G17" s="464"/>
      <c r="H17" s="464"/>
      <c r="I17" s="526" t="s">
        <v>751</v>
      </c>
      <c r="J17" s="527"/>
      <c r="K17" s="479" t="s">
        <v>240</v>
      </c>
      <c r="L17" s="482"/>
      <c r="M17" s="57"/>
      <c r="N17" s="57"/>
      <c r="O17" s="57"/>
      <c r="P17" s="57"/>
      <c r="Q17" s="57"/>
      <c r="R17" s="57"/>
      <c r="S17" s="57"/>
      <c r="T17" s="57"/>
      <c r="U17" s="57"/>
      <c r="V17" s="57"/>
    </row>
    <row r="18" spans="2:22" ht="32.1" customHeight="1">
      <c r="B18" s="464" t="s">
        <v>747</v>
      </c>
      <c r="C18" s="464"/>
      <c r="D18" s="464"/>
      <c r="E18" s="464"/>
      <c r="F18" s="464"/>
      <c r="G18" s="464"/>
      <c r="H18" s="464"/>
      <c r="I18" s="526" t="s">
        <v>752</v>
      </c>
      <c r="J18" s="527"/>
      <c r="K18" s="479" t="s">
        <v>240</v>
      </c>
      <c r="L18" s="482"/>
      <c r="M18" s="57"/>
      <c r="N18" s="57"/>
      <c r="O18" s="57"/>
      <c r="P18" s="57"/>
      <c r="Q18" s="57"/>
      <c r="R18" s="57"/>
      <c r="S18" s="57"/>
      <c r="T18" s="57"/>
      <c r="U18" s="57"/>
      <c r="V18" s="57"/>
    </row>
    <row r="19" spans="2:22" ht="32.1" customHeight="1">
      <c r="B19" s="464" t="s">
        <v>747</v>
      </c>
      <c r="C19" s="464"/>
      <c r="D19" s="464"/>
      <c r="E19" s="464"/>
      <c r="F19" s="464"/>
      <c r="G19" s="464"/>
      <c r="H19" s="464"/>
      <c r="I19" s="526" t="s">
        <v>753</v>
      </c>
      <c r="J19" s="527"/>
      <c r="K19" s="479" t="s">
        <v>240</v>
      </c>
      <c r="L19" s="483"/>
      <c r="M19" s="57"/>
      <c r="N19" s="57"/>
      <c r="O19" s="57"/>
      <c r="P19" s="57"/>
      <c r="Q19" s="57"/>
      <c r="R19" s="57"/>
      <c r="S19" s="57"/>
      <c r="T19" s="57"/>
      <c r="U19" s="57"/>
      <c r="V19" s="57"/>
    </row>
    <row r="20" spans="2:22" ht="32.1" customHeight="1">
      <c r="B20" s="464" t="s">
        <v>747</v>
      </c>
      <c r="C20" s="464"/>
      <c r="D20" s="464"/>
      <c r="E20" s="464"/>
      <c r="F20" s="464"/>
      <c r="G20" s="464"/>
      <c r="H20" s="464"/>
      <c r="I20" s="526" t="s">
        <v>754</v>
      </c>
      <c r="J20" s="527"/>
      <c r="K20" s="464" t="s">
        <v>244</v>
      </c>
      <c r="L20" s="476" t="s">
        <v>755</v>
      </c>
      <c r="M20" s="57"/>
      <c r="N20" s="57"/>
      <c r="O20" s="57"/>
      <c r="P20" s="57"/>
      <c r="Q20" s="57"/>
      <c r="R20" s="57"/>
      <c r="S20" s="57"/>
      <c r="T20" s="57"/>
      <c r="U20" s="57"/>
      <c r="V20" s="57"/>
    </row>
    <row r="21" spans="2:22" ht="32.1" customHeight="1">
      <c r="B21" s="464" t="s">
        <v>747</v>
      </c>
      <c r="C21" s="464"/>
      <c r="D21" s="464"/>
      <c r="E21" s="464"/>
      <c r="F21" s="464"/>
      <c r="G21" s="464"/>
      <c r="H21" s="464"/>
      <c r="I21" s="526" t="s">
        <v>756</v>
      </c>
      <c r="J21" s="527"/>
      <c r="K21" s="479" t="s">
        <v>240</v>
      </c>
      <c r="L21" s="474" t="s">
        <v>248</v>
      </c>
      <c r="M21" s="57"/>
      <c r="N21" s="57"/>
      <c r="O21" s="57"/>
      <c r="P21" s="57"/>
      <c r="Q21" s="57"/>
      <c r="R21" s="57"/>
      <c r="S21" s="57"/>
      <c r="T21" s="57"/>
      <c r="U21" s="57"/>
      <c r="V21" s="57"/>
    </row>
    <row r="22" spans="2:22" ht="32.1" customHeight="1">
      <c r="B22" s="464"/>
      <c r="C22" s="464" t="s">
        <v>747</v>
      </c>
      <c r="D22" s="464"/>
      <c r="E22" s="464"/>
      <c r="F22" s="464"/>
      <c r="G22" s="464"/>
      <c r="H22" s="464"/>
      <c r="I22" s="526" t="s">
        <v>757</v>
      </c>
      <c r="J22" s="527"/>
      <c r="K22" s="464" t="s">
        <v>244</v>
      </c>
      <c r="L22" s="483" t="s">
        <v>758</v>
      </c>
      <c r="M22" s="57"/>
      <c r="N22" s="57"/>
      <c r="O22" s="57"/>
      <c r="P22" s="57"/>
      <c r="Q22" s="57"/>
      <c r="R22" s="57"/>
      <c r="S22" s="57"/>
      <c r="T22" s="57"/>
      <c r="U22" s="57"/>
      <c r="V22" s="57"/>
    </row>
    <row r="23" spans="2:22" ht="32.1" customHeight="1">
      <c r="B23" s="464"/>
      <c r="C23" s="464" t="s">
        <v>747</v>
      </c>
      <c r="D23" s="464"/>
      <c r="E23" s="464"/>
      <c r="F23" s="464"/>
      <c r="G23" s="464"/>
      <c r="H23" s="464"/>
      <c r="I23" s="526" t="s">
        <v>759</v>
      </c>
      <c r="J23" s="527"/>
      <c r="K23" s="464" t="s">
        <v>244</v>
      </c>
      <c r="L23" s="481" t="s">
        <v>760</v>
      </c>
      <c r="M23" s="57"/>
      <c r="N23" s="57"/>
      <c r="O23" s="57"/>
      <c r="P23" s="57"/>
      <c r="Q23" s="57"/>
      <c r="R23" s="57"/>
      <c r="S23" s="57"/>
      <c r="T23" s="57"/>
      <c r="U23" s="57"/>
      <c r="V23" s="57"/>
    </row>
    <row r="24" spans="2:22" ht="32.1" customHeight="1">
      <c r="B24" s="464"/>
      <c r="C24" s="464" t="s">
        <v>747</v>
      </c>
      <c r="D24" s="464"/>
      <c r="E24" s="464"/>
      <c r="F24" s="464"/>
      <c r="G24" s="464"/>
      <c r="H24" s="464"/>
      <c r="I24" s="526" t="s">
        <v>761</v>
      </c>
      <c r="J24" s="527"/>
      <c r="K24" s="464" t="s">
        <v>244</v>
      </c>
      <c r="L24" s="481" t="s">
        <v>762</v>
      </c>
      <c r="M24" s="57"/>
      <c r="N24" s="57"/>
      <c r="O24" s="57"/>
      <c r="P24" s="57"/>
      <c r="Q24" s="57"/>
      <c r="R24" s="57"/>
      <c r="S24" s="57"/>
      <c r="T24" s="57"/>
      <c r="U24" s="57"/>
      <c r="V24" s="57"/>
    </row>
    <row r="25" spans="2:22" ht="32.1" customHeight="1">
      <c r="B25" s="464"/>
      <c r="C25" s="464" t="s">
        <v>747</v>
      </c>
      <c r="D25" s="464"/>
      <c r="E25" s="464"/>
      <c r="F25" s="464"/>
      <c r="G25" s="464"/>
      <c r="H25" s="464"/>
      <c r="I25" s="526" t="s">
        <v>763</v>
      </c>
      <c r="J25" s="527"/>
      <c r="K25" s="464" t="s">
        <v>244</v>
      </c>
      <c r="L25" s="481" t="s">
        <v>764</v>
      </c>
      <c r="M25" s="57"/>
      <c r="N25" s="57"/>
      <c r="O25" s="57"/>
      <c r="P25" s="57"/>
      <c r="Q25" s="57"/>
      <c r="R25" s="57"/>
      <c r="S25" s="57"/>
      <c r="T25" s="57"/>
      <c r="U25" s="57"/>
      <c r="V25" s="57"/>
    </row>
    <row r="26" spans="2:22" ht="32.1" customHeight="1">
      <c r="B26" s="464"/>
      <c r="C26" s="464" t="s">
        <v>747</v>
      </c>
      <c r="D26" s="464"/>
      <c r="E26" s="464"/>
      <c r="F26" s="464"/>
      <c r="G26" s="464"/>
      <c r="H26" s="464"/>
      <c r="I26" s="526" t="s">
        <v>765</v>
      </c>
      <c r="J26" s="527"/>
      <c r="K26" s="464" t="s">
        <v>244</v>
      </c>
      <c r="L26" s="481" t="s">
        <v>766</v>
      </c>
      <c r="M26" s="57"/>
      <c r="N26" s="57"/>
      <c r="O26" s="57"/>
      <c r="P26" s="57"/>
      <c r="Q26" s="57"/>
      <c r="R26" s="57"/>
      <c r="S26" s="57"/>
      <c r="T26" s="57"/>
      <c r="U26" s="57"/>
      <c r="V26" s="57"/>
    </row>
    <row r="27" spans="2:22" ht="32.1" customHeight="1">
      <c r="B27" s="464"/>
      <c r="C27" s="464" t="s">
        <v>747</v>
      </c>
      <c r="D27" s="464"/>
      <c r="E27" s="464"/>
      <c r="F27" s="464"/>
      <c r="G27" s="464"/>
      <c r="H27" s="464"/>
      <c r="I27" s="526" t="s">
        <v>767</v>
      </c>
      <c r="J27" s="527"/>
      <c r="K27" s="464" t="s">
        <v>244</v>
      </c>
      <c r="L27" s="481" t="s">
        <v>768</v>
      </c>
      <c r="M27" s="57"/>
      <c r="N27" s="57"/>
      <c r="O27" s="57"/>
      <c r="P27" s="57"/>
      <c r="Q27" s="57"/>
      <c r="R27" s="57"/>
      <c r="S27" s="57"/>
      <c r="T27" s="57"/>
      <c r="U27" s="57"/>
      <c r="V27" s="57"/>
    </row>
    <row r="28" spans="2:22" ht="32.1" customHeight="1">
      <c r="B28" s="464"/>
      <c r="C28" s="464" t="s">
        <v>747</v>
      </c>
      <c r="D28" s="464"/>
      <c r="E28" s="464"/>
      <c r="F28" s="464"/>
      <c r="G28" s="464"/>
      <c r="H28" s="464"/>
      <c r="I28" s="526" t="s">
        <v>769</v>
      </c>
      <c r="J28" s="527"/>
      <c r="K28" s="464" t="s">
        <v>244</v>
      </c>
      <c r="L28" s="478" t="s">
        <v>770</v>
      </c>
      <c r="M28" s="57"/>
      <c r="N28" s="57"/>
      <c r="O28" s="57"/>
      <c r="P28" s="57"/>
      <c r="Q28" s="57"/>
      <c r="R28" s="57"/>
      <c r="S28" s="57"/>
      <c r="T28" s="57"/>
      <c r="U28" s="57"/>
      <c r="V28" s="57"/>
    </row>
    <row r="29" spans="2:22" ht="32.1" customHeight="1">
      <c r="B29" s="464"/>
      <c r="C29" s="464" t="s">
        <v>747</v>
      </c>
      <c r="D29" s="464"/>
      <c r="E29" s="464"/>
      <c r="F29" s="464"/>
      <c r="G29" s="464"/>
      <c r="H29" s="464"/>
      <c r="I29" s="526" t="s">
        <v>754</v>
      </c>
      <c r="J29" s="527"/>
      <c r="K29" s="464" t="s">
        <v>244</v>
      </c>
      <c r="L29" s="474" t="s">
        <v>755</v>
      </c>
      <c r="M29" s="57"/>
      <c r="N29" s="57"/>
      <c r="O29" s="57"/>
      <c r="P29" s="57"/>
      <c r="Q29" s="57"/>
      <c r="R29" s="57"/>
      <c r="S29" s="57"/>
      <c r="T29" s="57"/>
      <c r="U29" s="57"/>
      <c r="V29" s="57"/>
    </row>
    <row r="30" spans="2:22" ht="32.1" customHeight="1">
      <c r="B30" s="464"/>
      <c r="C30" s="464" t="s">
        <v>747</v>
      </c>
      <c r="D30" s="464"/>
      <c r="E30" s="464"/>
      <c r="F30" s="464"/>
      <c r="G30" s="464"/>
      <c r="H30" s="464"/>
      <c r="I30" s="526" t="s">
        <v>756</v>
      </c>
      <c r="J30" s="527"/>
      <c r="K30" s="479" t="s">
        <v>240</v>
      </c>
      <c r="L30" s="480" t="s">
        <v>245</v>
      </c>
      <c r="M30" s="57"/>
      <c r="N30" s="57"/>
      <c r="O30" s="57"/>
      <c r="P30" s="57"/>
      <c r="Q30" s="57"/>
      <c r="R30" s="57"/>
      <c r="S30" s="57"/>
      <c r="T30" s="57"/>
      <c r="U30" s="57"/>
      <c r="V30" s="57"/>
    </row>
    <row r="31" spans="2:22" ht="32.1" customHeight="1">
      <c r="B31" s="464"/>
      <c r="C31" s="464"/>
      <c r="D31" s="464" t="s">
        <v>747</v>
      </c>
      <c r="E31" s="464"/>
      <c r="F31" s="464"/>
      <c r="G31" s="464"/>
      <c r="H31" s="464"/>
      <c r="I31" s="526" t="s">
        <v>771</v>
      </c>
      <c r="J31" s="527"/>
      <c r="K31" s="479" t="s">
        <v>240</v>
      </c>
      <c r="L31" s="480" t="s">
        <v>772</v>
      </c>
      <c r="M31" s="57"/>
      <c r="N31" s="57"/>
      <c r="O31" s="57"/>
      <c r="P31" s="57"/>
      <c r="Q31" s="57"/>
      <c r="R31" s="57"/>
      <c r="S31" s="57"/>
      <c r="T31" s="57"/>
      <c r="U31" s="57"/>
      <c r="V31" s="57"/>
    </row>
    <row r="32" spans="2:22" ht="32.1" customHeight="1">
      <c r="B32" s="464"/>
      <c r="C32" s="464"/>
      <c r="D32" s="464" t="s">
        <v>747</v>
      </c>
      <c r="E32" s="464"/>
      <c r="F32" s="464"/>
      <c r="G32" s="464"/>
      <c r="H32" s="464"/>
      <c r="I32" s="526" t="s">
        <v>773</v>
      </c>
      <c r="J32" s="527"/>
      <c r="K32" s="479" t="s">
        <v>240</v>
      </c>
      <c r="L32" s="477"/>
      <c r="M32" s="57"/>
      <c r="N32" s="57"/>
      <c r="O32" s="57"/>
      <c r="P32" s="57"/>
      <c r="Q32" s="57"/>
      <c r="R32" s="57"/>
      <c r="S32" s="57"/>
      <c r="T32" s="57"/>
      <c r="U32" s="57"/>
      <c r="V32" s="57"/>
    </row>
    <row r="33" spans="2:25" ht="32.1" customHeight="1">
      <c r="B33" s="464"/>
      <c r="C33" s="464"/>
      <c r="D33" s="464" t="s">
        <v>747</v>
      </c>
      <c r="E33" s="464"/>
      <c r="F33" s="464"/>
      <c r="G33" s="464"/>
      <c r="H33" s="464"/>
      <c r="I33" s="526" t="s">
        <v>774</v>
      </c>
      <c r="J33" s="527"/>
      <c r="K33" s="464" t="s">
        <v>244</v>
      </c>
      <c r="L33" s="476" t="s">
        <v>775</v>
      </c>
      <c r="M33" s="57"/>
      <c r="N33" s="57"/>
      <c r="O33" s="57"/>
      <c r="P33" s="57"/>
      <c r="Q33" s="57"/>
      <c r="R33" s="57"/>
      <c r="S33" s="57"/>
      <c r="T33" s="57"/>
      <c r="U33" s="57"/>
      <c r="V33" s="57"/>
    </row>
    <row r="34" spans="2:25" ht="32.1" customHeight="1">
      <c r="B34" s="464"/>
      <c r="C34" s="464"/>
      <c r="D34" s="464" t="s">
        <v>747</v>
      </c>
      <c r="E34" s="464"/>
      <c r="F34" s="464"/>
      <c r="G34" s="464"/>
      <c r="H34" s="464"/>
      <c r="I34" s="526" t="s">
        <v>776</v>
      </c>
      <c r="J34" s="527"/>
      <c r="K34" s="479" t="s">
        <v>240</v>
      </c>
      <c r="L34" s="480" t="s">
        <v>772</v>
      </c>
      <c r="M34" s="57"/>
      <c r="N34" s="57"/>
      <c r="O34" s="57"/>
      <c r="P34" s="57"/>
      <c r="Q34" s="57"/>
      <c r="R34" s="57"/>
      <c r="S34" s="57"/>
      <c r="T34" s="57"/>
      <c r="U34" s="57"/>
      <c r="V34" s="57"/>
    </row>
    <row r="35" spans="2:25" ht="32.1" customHeight="1">
      <c r="B35" s="464"/>
      <c r="C35" s="464"/>
      <c r="D35" s="464" t="s">
        <v>747</v>
      </c>
      <c r="E35" s="464"/>
      <c r="F35" s="464"/>
      <c r="G35" s="464"/>
      <c r="H35" s="464"/>
      <c r="I35" s="526" t="s">
        <v>777</v>
      </c>
      <c r="J35" s="527"/>
      <c r="K35" s="479" t="s">
        <v>240</v>
      </c>
      <c r="L35" s="476"/>
      <c r="M35" s="57"/>
      <c r="N35" s="57"/>
      <c r="O35" s="57"/>
      <c r="P35" s="57"/>
      <c r="Q35" s="57"/>
      <c r="R35" s="57"/>
      <c r="S35" s="57"/>
      <c r="T35" s="57"/>
      <c r="U35" s="57"/>
      <c r="V35" s="57"/>
    </row>
    <row r="36" spans="2:25" ht="32.1" customHeight="1">
      <c r="B36" s="464"/>
      <c r="C36" s="464"/>
      <c r="D36" s="464" t="s">
        <v>747</v>
      </c>
      <c r="E36" s="464"/>
      <c r="F36" s="464"/>
      <c r="G36" s="464"/>
      <c r="H36" s="464"/>
      <c r="I36" s="526" t="s">
        <v>752</v>
      </c>
      <c r="J36" s="527"/>
      <c r="K36" s="479" t="s">
        <v>240</v>
      </c>
      <c r="L36" s="482"/>
      <c r="M36" s="57"/>
      <c r="N36" s="57"/>
      <c r="O36" s="57"/>
      <c r="P36" s="57"/>
      <c r="Q36" s="57"/>
      <c r="R36" s="57"/>
      <c r="S36" s="57"/>
      <c r="T36" s="57"/>
      <c r="U36" s="57"/>
      <c r="V36" s="57"/>
    </row>
    <row r="37" spans="2:25" ht="32.1" customHeight="1">
      <c r="B37" s="464"/>
      <c r="C37" s="464"/>
      <c r="D37" s="464" t="s">
        <v>747</v>
      </c>
      <c r="E37" s="464"/>
      <c r="F37" s="464"/>
      <c r="G37" s="464"/>
      <c r="H37" s="464"/>
      <c r="I37" s="526" t="s">
        <v>778</v>
      </c>
      <c r="J37" s="527"/>
      <c r="K37" s="479" t="s">
        <v>240</v>
      </c>
      <c r="L37" s="482"/>
      <c r="M37" s="57"/>
      <c r="N37" s="57"/>
      <c r="O37" s="57"/>
      <c r="P37" s="57"/>
      <c r="Q37" s="57"/>
      <c r="R37" s="57"/>
      <c r="S37" s="57"/>
      <c r="T37" s="57"/>
      <c r="U37" s="57"/>
      <c r="V37" s="57"/>
    </row>
    <row r="38" spans="2:25" ht="32.1" customHeight="1">
      <c r="B38" s="464"/>
      <c r="C38" s="464"/>
      <c r="D38" s="464" t="s">
        <v>747</v>
      </c>
      <c r="E38" s="464"/>
      <c r="F38" s="464"/>
      <c r="G38" s="464"/>
      <c r="H38" s="464"/>
      <c r="I38" s="526" t="s">
        <v>756</v>
      </c>
      <c r="J38" s="527"/>
      <c r="K38" s="479" t="s">
        <v>240</v>
      </c>
      <c r="L38" s="483"/>
      <c r="M38" s="57"/>
      <c r="N38" s="57"/>
      <c r="O38" s="57"/>
      <c r="P38" s="57"/>
      <c r="Q38" s="57"/>
      <c r="R38" s="57"/>
      <c r="S38" s="57"/>
      <c r="T38" s="57"/>
      <c r="U38" s="57"/>
      <c r="V38" s="57"/>
    </row>
    <row r="39" spans="2:25" ht="32.1" customHeight="1">
      <c r="B39" s="464"/>
      <c r="C39" s="464"/>
      <c r="D39" s="464"/>
      <c r="E39" s="464" t="s">
        <v>747</v>
      </c>
      <c r="F39" s="464"/>
      <c r="G39" s="464"/>
      <c r="H39" s="464"/>
      <c r="I39" s="526" t="s">
        <v>771</v>
      </c>
      <c r="J39" s="527"/>
      <c r="K39" s="479" t="s">
        <v>240</v>
      </c>
      <c r="L39" s="480" t="s">
        <v>257</v>
      </c>
      <c r="M39" s="57"/>
      <c r="N39" s="57"/>
      <c r="O39" s="57"/>
      <c r="P39" s="57"/>
      <c r="Q39" s="57"/>
      <c r="R39" s="57"/>
      <c r="S39" s="57"/>
      <c r="T39" s="57"/>
      <c r="U39" s="57"/>
      <c r="V39" s="57"/>
    </row>
    <row r="40" spans="2:25" ht="32.1" customHeight="1">
      <c r="B40" s="464"/>
      <c r="C40" s="464"/>
      <c r="D40" s="464"/>
      <c r="E40" s="464" t="s">
        <v>747</v>
      </c>
      <c r="F40" s="464"/>
      <c r="G40" s="464"/>
      <c r="H40" s="464"/>
      <c r="I40" s="526" t="s">
        <v>773</v>
      </c>
      <c r="J40" s="527"/>
      <c r="K40" s="464" t="s">
        <v>244</v>
      </c>
      <c r="L40" s="481" t="s">
        <v>779</v>
      </c>
      <c r="M40" s="57"/>
      <c r="N40" s="57"/>
      <c r="O40" s="57"/>
      <c r="P40" s="57"/>
      <c r="Q40" s="57"/>
      <c r="R40" s="57"/>
      <c r="S40" s="57"/>
      <c r="T40" s="57"/>
      <c r="U40" s="57"/>
      <c r="V40" s="57"/>
    </row>
    <row r="41" spans="2:25" ht="32.1" customHeight="1">
      <c r="B41" s="464"/>
      <c r="C41" s="464"/>
      <c r="D41" s="464"/>
      <c r="E41" s="464" t="s">
        <v>747</v>
      </c>
      <c r="F41" s="464"/>
      <c r="G41" s="464"/>
      <c r="H41" s="464"/>
      <c r="I41" s="526" t="s">
        <v>774</v>
      </c>
      <c r="J41" s="527"/>
      <c r="K41" s="464" t="s">
        <v>244</v>
      </c>
      <c r="L41" s="476" t="s">
        <v>775</v>
      </c>
      <c r="M41" s="57"/>
      <c r="N41" s="57"/>
      <c r="O41" s="57"/>
      <c r="P41" s="57"/>
      <c r="Q41" s="57"/>
      <c r="R41" s="57"/>
      <c r="S41" s="57"/>
      <c r="T41" s="57"/>
      <c r="U41" s="57"/>
      <c r="V41" s="57"/>
    </row>
    <row r="42" spans="2:25" ht="32.1" customHeight="1">
      <c r="B42" s="464"/>
      <c r="C42" s="464"/>
      <c r="D42" s="464"/>
      <c r="E42" s="464" t="s">
        <v>747</v>
      </c>
      <c r="F42" s="464"/>
      <c r="G42" s="464"/>
      <c r="H42" s="464"/>
      <c r="I42" s="526" t="s">
        <v>780</v>
      </c>
      <c r="J42" s="527"/>
      <c r="K42" s="479" t="s">
        <v>240</v>
      </c>
      <c r="L42" s="480" t="s">
        <v>257</v>
      </c>
      <c r="M42" s="57"/>
      <c r="N42" s="57"/>
      <c r="O42" s="57"/>
      <c r="P42" s="57"/>
      <c r="Q42" s="57"/>
      <c r="R42" s="57"/>
      <c r="S42" s="57"/>
      <c r="T42" s="57"/>
      <c r="U42" s="57"/>
      <c r="V42" s="57"/>
    </row>
    <row r="43" spans="2:25" ht="32.1" customHeight="1">
      <c r="B43" s="464"/>
      <c r="C43" s="464"/>
      <c r="D43" s="464"/>
      <c r="E43" s="464" t="s">
        <v>747</v>
      </c>
      <c r="F43" s="464"/>
      <c r="G43" s="464"/>
      <c r="H43" s="464"/>
      <c r="I43" s="526" t="s">
        <v>752</v>
      </c>
      <c r="J43" s="527"/>
      <c r="K43" s="479" t="s">
        <v>240</v>
      </c>
      <c r="L43" s="482"/>
      <c r="M43" s="57"/>
      <c r="N43" s="57"/>
      <c r="O43" s="57"/>
      <c r="P43" s="57"/>
      <c r="Q43" s="57"/>
      <c r="R43" s="57"/>
      <c r="S43" s="57"/>
      <c r="T43" s="57"/>
      <c r="U43" s="57"/>
      <c r="V43" s="57"/>
    </row>
    <row r="44" spans="2:25" ht="32.1" customHeight="1">
      <c r="B44" s="464"/>
      <c r="C44" s="464"/>
      <c r="D44" s="464"/>
      <c r="E44" s="464" t="s">
        <v>747</v>
      </c>
      <c r="F44" s="464"/>
      <c r="G44" s="464"/>
      <c r="H44" s="464"/>
      <c r="I44" s="526" t="s">
        <v>781</v>
      </c>
      <c r="J44" s="527"/>
      <c r="K44" s="479" t="s">
        <v>240</v>
      </c>
      <c r="L44" s="482"/>
      <c r="M44" s="57"/>
      <c r="N44" s="57"/>
      <c r="O44" s="57"/>
      <c r="P44" s="57"/>
      <c r="Q44" s="57"/>
      <c r="R44" s="57"/>
      <c r="S44" s="57"/>
      <c r="T44" s="57"/>
      <c r="U44" s="57"/>
      <c r="V44" s="57"/>
      <c r="X44" s="459"/>
      <c r="Y44" s="459"/>
    </row>
    <row r="45" spans="2:25" ht="32.1" customHeight="1">
      <c r="B45" s="464"/>
      <c r="C45" s="464"/>
      <c r="D45" s="464"/>
      <c r="E45" s="464"/>
      <c r="F45" s="464" t="s">
        <v>747</v>
      </c>
      <c r="G45" s="464"/>
      <c r="H45" s="464"/>
      <c r="I45" s="526" t="s">
        <v>782</v>
      </c>
      <c r="J45" s="527"/>
      <c r="K45" s="479" t="s">
        <v>240</v>
      </c>
      <c r="L45" s="480" t="s">
        <v>783</v>
      </c>
      <c r="M45" s="57"/>
      <c r="N45" s="57"/>
      <c r="O45" s="57"/>
      <c r="P45" s="57"/>
      <c r="Q45" s="57"/>
      <c r="R45" s="57"/>
      <c r="S45" s="57"/>
      <c r="T45" s="57"/>
      <c r="U45" s="57"/>
      <c r="V45" s="57"/>
    </row>
    <row r="46" spans="2:25" ht="32.1" customHeight="1">
      <c r="B46" s="464"/>
      <c r="C46" s="464"/>
      <c r="D46" s="464"/>
      <c r="E46" s="464"/>
      <c r="F46" s="464" t="s">
        <v>747</v>
      </c>
      <c r="G46" s="464"/>
      <c r="H46" s="464"/>
      <c r="I46" s="526" t="s">
        <v>784</v>
      </c>
      <c r="J46" s="527"/>
      <c r="K46" s="479" t="s">
        <v>240</v>
      </c>
      <c r="L46" s="484"/>
      <c r="M46" s="57"/>
      <c r="N46" s="57"/>
      <c r="O46" s="57"/>
      <c r="P46" s="57"/>
      <c r="Q46" s="57"/>
      <c r="R46" s="57"/>
      <c r="S46" s="57"/>
      <c r="T46" s="57"/>
      <c r="U46" s="57"/>
      <c r="V46" s="57"/>
    </row>
    <row r="47" spans="2:25" ht="32.1" customHeight="1">
      <c r="B47" s="464"/>
      <c r="C47" s="464"/>
      <c r="D47" s="464"/>
      <c r="E47" s="464"/>
      <c r="F47" s="464" t="s">
        <v>747</v>
      </c>
      <c r="G47" s="464"/>
      <c r="H47" s="464"/>
      <c r="I47" s="526" t="s">
        <v>752</v>
      </c>
      <c r="J47" s="527"/>
      <c r="K47" s="479" t="s">
        <v>240</v>
      </c>
      <c r="L47" s="483"/>
      <c r="M47" s="57"/>
      <c r="N47" s="57"/>
      <c r="O47" s="57"/>
      <c r="P47" s="57"/>
      <c r="Q47" s="57"/>
      <c r="R47" s="57"/>
      <c r="S47" s="57"/>
      <c r="T47" s="57"/>
      <c r="U47" s="57"/>
      <c r="V47" s="57"/>
    </row>
    <row r="48" spans="2:25" ht="32.1" customHeight="1">
      <c r="B48" s="464"/>
      <c r="C48" s="464"/>
      <c r="D48" s="464"/>
      <c r="E48" s="464"/>
      <c r="F48" s="464" t="s">
        <v>747</v>
      </c>
      <c r="G48" s="464"/>
      <c r="H48" s="464"/>
      <c r="I48" s="536" t="s">
        <v>785</v>
      </c>
      <c r="J48" s="537"/>
      <c r="K48" s="464" t="s">
        <v>244</v>
      </c>
      <c r="L48" s="477" t="s">
        <v>786</v>
      </c>
      <c r="M48" s="57"/>
      <c r="N48" s="57"/>
      <c r="O48" s="57"/>
      <c r="P48" s="57"/>
      <c r="Q48" s="57"/>
      <c r="R48" s="57"/>
      <c r="S48" s="57"/>
      <c r="T48" s="57"/>
      <c r="U48" s="57"/>
      <c r="V48" s="57"/>
    </row>
    <row r="49" spans="1:26" ht="32.1" customHeight="1">
      <c r="B49" s="464"/>
      <c r="C49" s="464"/>
      <c r="D49" s="464"/>
      <c r="E49" s="464"/>
      <c r="F49" s="464" t="s">
        <v>747</v>
      </c>
      <c r="G49" s="464"/>
      <c r="H49" s="464"/>
      <c r="I49" s="536" t="s">
        <v>787</v>
      </c>
      <c r="J49" s="537"/>
      <c r="K49" s="464" t="s">
        <v>244</v>
      </c>
      <c r="L49" s="477" t="s">
        <v>788</v>
      </c>
      <c r="M49" s="57"/>
      <c r="N49" s="57"/>
      <c r="O49" s="57"/>
      <c r="P49" s="57"/>
      <c r="Q49" s="57"/>
      <c r="R49" s="57"/>
      <c r="S49" s="57"/>
      <c r="T49" s="57"/>
      <c r="U49" s="57"/>
      <c r="V49" s="57"/>
    </row>
    <row r="50" spans="1:26" ht="32.1" customHeight="1">
      <c r="B50" s="464"/>
      <c r="C50" s="464"/>
      <c r="D50" s="464"/>
      <c r="E50" s="464"/>
      <c r="F50" s="464" t="s">
        <v>747</v>
      </c>
      <c r="G50" s="464"/>
      <c r="H50" s="464"/>
      <c r="I50" s="526" t="s">
        <v>781</v>
      </c>
      <c r="J50" s="527"/>
      <c r="K50" s="464" t="s">
        <v>240</v>
      </c>
      <c r="L50" s="480" t="s">
        <v>783</v>
      </c>
      <c r="M50" s="57"/>
      <c r="N50" s="57"/>
      <c r="O50" s="57"/>
      <c r="P50" s="57"/>
      <c r="Q50" s="57"/>
      <c r="R50" s="57"/>
      <c r="S50" s="57"/>
      <c r="T50" s="57"/>
      <c r="U50" s="57"/>
      <c r="V50" s="57"/>
      <c r="X50" s="459"/>
      <c r="Y50" s="459"/>
    </row>
    <row r="51" spans="1:26" ht="32.1" customHeight="1">
      <c r="B51" s="464"/>
      <c r="C51" s="464"/>
      <c r="D51" s="464"/>
      <c r="E51" s="464"/>
      <c r="F51" s="464"/>
      <c r="G51" s="464" t="s">
        <v>747</v>
      </c>
      <c r="H51" s="464"/>
      <c r="I51" s="526" t="s">
        <v>771</v>
      </c>
      <c r="J51" s="527"/>
      <c r="K51" s="479" t="s">
        <v>240</v>
      </c>
      <c r="L51" s="474" t="s">
        <v>789</v>
      </c>
      <c r="M51" s="57"/>
      <c r="N51" s="57"/>
      <c r="O51" s="57"/>
      <c r="P51" s="57"/>
      <c r="Q51" s="57"/>
      <c r="R51" s="57"/>
      <c r="S51" s="57"/>
      <c r="T51" s="57"/>
      <c r="U51" s="57"/>
      <c r="V51" s="57"/>
    </row>
    <row r="52" spans="1:26" ht="32.1" customHeight="1">
      <c r="B52" s="464"/>
      <c r="C52" s="464"/>
      <c r="D52" s="464"/>
      <c r="E52" s="464"/>
      <c r="F52" s="464"/>
      <c r="G52" s="464" t="s">
        <v>747</v>
      </c>
      <c r="H52" s="464"/>
      <c r="I52" s="526" t="s">
        <v>773</v>
      </c>
      <c r="J52" s="527"/>
      <c r="K52" s="479" t="s">
        <v>240</v>
      </c>
      <c r="L52" s="477"/>
      <c r="M52" s="57"/>
      <c r="N52" s="57"/>
      <c r="O52" s="57"/>
      <c r="P52" s="57"/>
      <c r="Q52" s="57"/>
      <c r="R52" s="57"/>
      <c r="S52" s="57"/>
      <c r="T52" s="57"/>
      <c r="U52" s="57"/>
      <c r="V52" s="57"/>
    </row>
    <row r="53" spans="1:26" ht="32.1" customHeight="1">
      <c r="B53" s="464"/>
      <c r="C53" s="464"/>
      <c r="D53" s="464"/>
      <c r="E53" s="464"/>
      <c r="F53" s="464"/>
      <c r="G53" s="464" t="s">
        <v>747</v>
      </c>
      <c r="H53" s="464"/>
      <c r="I53" s="526" t="s">
        <v>790</v>
      </c>
      <c r="J53" s="527"/>
      <c r="K53" s="464" t="s">
        <v>244</v>
      </c>
      <c r="L53" s="477" t="s">
        <v>775</v>
      </c>
      <c r="M53" s="57"/>
      <c r="N53" s="57"/>
      <c r="O53" s="57"/>
      <c r="P53" s="57"/>
      <c r="Q53" s="57"/>
      <c r="R53" s="57"/>
      <c r="S53" s="57"/>
      <c r="T53" s="57"/>
      <c r="U53" s="57"/>
      <c r="V53" s="57"/>
    </row>
    <row r="54" spans="1:26" ht="32.1" customHeight="1">
      <c r="B54" s="464"/>
      <c r="C54" s="464"/>
      <c r="D54" s="464"/>
      <c r="E54" s="464"/>
      <c r="F54" s="464"/>
      <c r="G54" s="464" t="s">
        <v>747</v>
      </c>
      <c r="H54" s="464"/>
      <c r="I54" s="526" t="s">
        <v>791</v>
      </c>
      <c r="J54" s="527"/>
      <c r="K54" s="464" t="s">
        <v>240</v>
      </c>
      <c r="L54" s="474" t="s">
        <v>789</v>
      </c>
      <c r="M54" s="57"/>
      <c r="N54" s="57"/>
      <c r="O54" s="57"/>
      <c r="P54" s="57"/>
      <c r="Q54" s="57"/>
      <c r="R54" s="57"/>
      <c r="S54" s="57"/>
      <c r="T54" s="57"/>
      <c r="U54" s="57"/>
      <c r="V54" s="57"/>
    </row>
    <row r="55" spans="1:26" ht="32.1" customHeight="1">
      <c r="B55" s="464"/>
      <c r="C55" s="464"/>
      <c r="D55" s="464"/>
      <c r="E55" s="464"/>
      <c r="F55" s="464"/>
      <c r="G55" s="464" t="s">
        <v>747</v>
      </c>
      <c r="H55" s="464"/>
      <c r="I55" s="526" t="s">
        <v>752</v>
      </c>
      <c r="J55" s="527"/>
      <c r="K55" s="464" t="s">
        <v>240</v>
      </c>
      <c r="L55" s="477"/>
      <c r="M55" s="57"/>
      <c r="N55" s="57"/>
      <c r="O55" s="57"/>
      <c r="P55" s="57"/>
      <c r="Q55" s="57"/>
      <c r="R55" s="57"/>
      <c r="S55" s="57"/>
      <c r="T55" s="57"/>
      <c r="U55" s="57"/>
      <c r="V55" s="57"/>
    </row>
    <row r="56" spans="1:26" ht="32.1" customHeight="1">
      <c r="B56" s="464"/>
      <c r="C56" s="464"/>
      <c r="D56" s="464"/>
      <c r="E56" s="464"/>
      <c r="F56" s="464"/>
      <c r="G56" s="464"/>
      <c r="H56" s="464" t="s">
        <v>747</v>
      </c>
      <c r="I56" s="526" t="s">
        <v>771</v>
      </c>
      <c r="J56" s="527"/>
      <c r="K56" s="479" t="s">
        <v>240</v>
      </c>
      <c r="L56" s="474" t="s">
        <v>792</v>
      </c>
      <c r="M56" s="57"/>
      <c r="N56" s="57"/>
      <c r="O56" s="57"/>
      <c r="P56" s="57"/>
      <c r="Q56" s="57"/>
      <c r="R56" s="57"/>
      <c r="S56" s="57"/>
      <c r="T56" s="57"/>
      <c r="U56" s="57"/>
      <c r="V56" s="57"/>
    </row>
    <row r="57" spans="1:26" s="458" customFormat="1" ht="32.1" customHeight="1">
      <c r="A57" s="460"/>
      <c r="B57" s="464"/>
      <c r="C57" s="464"/>
      <c r="D57" s="464"/>
      <c r="E57" s="464"/>
      <c r="F57" s="464"/>
      <c r="G57" s="464"/>
      <c r="H57" s="464" t="s">
        <v>747</v>
      </c>
      <c r="I57" s="526" t="s">
        <v>773</v>
      </c>
      <c r="J57" s="527"/>
      <c r="K57" s="479" t="s">
        <v>240</v>
      </c>
      <c r="L57" s="477"/>
      <c r="M57" s="57"/>
      <c r="N57" s="57"/>
      <c r="O57" s="57"/>
      <c r="P57" s="57"/>
      <c r="Q57" s="57"/>
      <c r="R57" s="57"/>
      <c r="S57" s="57"/>
      <c r="T57" s="57"/>
      <c r="U57" s="57"/>
      <c r="V57" s="57"/>
      <c r="W57" s="494"/>
      <c r="Y57" s="460"/>
      <c r="Z57" s="460"/>
    </row>
    <row r="58" spans="1:26" s="458" customFormat="1" ht="32.1" customHeight="1">
      <c r="A58" s="460"/>
      <c r="B58" s="464"/>
      <c r="C58" s="464"/>
      <c r="D58" s="464"/>
      <c r="E58" s="464"/>
      <c r="F58" s="464"/>
      <c r="G58" s="464"/>
      <c r="H58" s="464" t="s">
        <v>747</v>
      </c>
      <c r="I58" s="526" t="s">
        <v>790</v>
      </c>
      <c r="J58" s="527"/>
      <c r="K58" s="464" t="s">
        <v>244</v>
      </c>
      <c r="L58" s="477" t="s">
        <v>775</v>
      </c>
      <c r="M58" s="57"/>
      <c r="N58" s="57"/>
      <c r="O58" s="57"/>
      <c r="P58" s="57"/>
      <c r="Q58" s="57"/>
      <c r="R58" s="57"/>
      <c r="S58" s="57"/>
      <c r="T58" s="57"/>
      <c r="U58" s="57"/>
      <c r="V58" s="57"/>
      <c r="W58" s="494"/>
      <c r="Y58" s="460"/>
      <c r="Z58" s="460"/>
    </row>
    <row r="59" spans="1:26" s="458" customFormat="1" ht="32.1" customHeight="1">
      <c r="A59" s="460"/>
      <c r="B59" s="464"/>
      <c r="C59" s="464"/>
      <c r="D59" s="464"/>
      <c r="E59" s="464"/>
      <c r="F59" s="464"/>
      <c r="G59" s="464"/>
      <c r="H59" s="464" t="s">
        <v>747</v>
      </c>
      <c r="I59" s="526" t="s">
        <v>793</v>
      </c>
      <c r="J59" s="527"/>
      <c r="K59" s="464" t="s">
        <v>240</v>
      </c>
      <c r="L59" s="474" t="s">
        <v>792</v>
      </c>
      <c r="M59" s="57"/>
      <c r="N59" s="57"/>
      <c r="O59" s="57"/>
      <c r="P59" s="57"/>
      <c r="Q59" s="57"/>
      <c r="R59" s="57"/>
      <c r="S59" s="57"/>
      <c r="T59" s="57"/>
      <c r="U59" s="57"/>
      <c r="V59" s="57"/>
      <c r="W59" s="494"/>
      <c r="Y59" s="460"/>
      <c r="Z59" s="460"/>
    </row>
    <row r="60" spans="1:26" s="458" customFormat="1" ht="32.1" customHeight="1">
      <c r="A60" s="460"/>
      <c r="B60" s="464"/>
      <c r="C60" s="464"/>
      <c r="D60" s="464"/>
      <c r="E60" s="464"/>
      <c r="F60" s="464"/>
      <c r="G60" s="464"/>
      <c r="H60" s="464" t="s">
        <v>747</v>
      </c>
      <c r="I60" s="526" t="s">
        <v>794</v>
      </c>
      <c r="J60" s="527"/>
      <c r="K60" s="464" t="s">
        <v>244</v>
      </c>
      <c r="L60" s="478" t="s">
        <v>795</v>
      </c>
      <c r="M60" s="57"/>
      <c r="N60" s="57"/>
      <c r="O60" s="57"/>
      <c r="P60" s="57"/>
      <c r="Q60" s="57"/>
      <c r="R60" s="57"/>
      <c r="S60" s="57"/>
      <c r="T60" s="57"/>
      <c r="U60" s="57"/>
      <c r="V60" s="57"/>
      <c r="W60" s="494"/>
      <c r="Y60" s="460"/>
      <c r="Z60" s="460"/>
    </row>
    <row r="61" spans="1:26" s="458" customFormat="1" ht="32.1" customHeight="1">
      <c r="A61" s="460"/>
      <c r="B61" s="464"/>
      <c r="C61" s="464"/>
      <c r="D61" s="464"/>
      <c r="E61" s="464"/>
      <c r="F61" s="464"/>
      <c r="G61" s="464"/>
      <c r="H61" s="464" t="s">
        <v>747</v>
      </c>
      <c r="I61" s="526" t="s">
        <v>796</v>
      </c>
      <c r="J61" s="527"/>
      <c r="K61" s="464" t="s">
        <v>244</v>
      </c>
      <c r="L61" s="478" t="s">
        <v>797</v>
      </c>
      <c r="M61" s="57"/>
      <c r="N61" s="57"/>
      <c r="O61" s="57"/>
      <c r="P61" s="57"/>
      <c r="Q61" s="57"/>
      <c r="R61" s="57"/>
      <c r="S61" s="57"/>
      <c r="T61" s="57"/>
      <c r="U61" s="57"/>
      <c r="V61" s="57"/>
      <c r="W61" s="494"/>
      <c r="Y61" s="460"/>
      <c r="Z61" s="460"/>
    </row>
    <row r="62" spans="1:26" s="458" customFormat="1" ht="32.1" customHeight="1">
      <c r="A62" s="460"/>
      <c r="B62" s="464"/>
      <c r="C62" s="464"/>
      <c r="D62" s="464"/>
      <c r="E62" s="464"/>
      <c r="F62" s="464"/>
      <c r="G62" s="464"/>
      <c r="H62" s="464" t="s">
        <v>747</v>
      </c>
      <c r="I62" s="526" t="s">
        <v>798</v>
      </c>
      <c r="J62" s="527"/>
      <c r="K62" s="464" t="s">
        <v>244</v>
      </c>
      <c r="L62" s="478" t="s">
        <v>799</v>
      </c>
      <c r="M62" s="57"/>
      <c r="N62" s="57"/>
      <c r="O62" s="57"/>
      <c r="P62" s="57"/>
      <c r="Q62" s="57"/>
      <c r="R62" s="57"/>
      <c r="S62" s="57"/>
      <c r="T62" s="57"/>
      <c r="U62" s="57"/>
      <c r="V62" s="57"/>
      <c r="W62" s="494"/>
      <c r="Y62" s="460"/>
      <c r="Z62" s="460"/>
    </row>
    <row r="63" spans="1:26" s="458" customFormat="1" ht="32.1" customHeight="1">
      <c r="A63" s="460"/>
      <c r="B63" s="464"/>
      <c r="C63" s="464"/>
      <c r="D63" s="464"/>
      <c r="E63" s="464"/>
      <c r="F63" s="464"/>
      <c r="G63" s="464"/>
      <c r="H63" s="464" t="s">
        <v>747</v>
      </c>
      <c r="I63" s="526" t="s">
        <v>800</v>
      </c>
      <c r="J63" s="527"/>
      <c r="K63" s="464" t="s">
        <v>244</v>
      </c>
      <c r="L63" s="478" t="s">
        <v>801</v>
      </c>
      <c r="M63" s="57"/>
      <c r="N63" s="57"/>
      <c r="O63" s="57"/>
      <c r="P63" s="57"/>
      <c r="Q63" s="57"/>
      <c r="R63" s="57"/>
      <c r="S63" s="57"/>
      <c r="T63" s="57"/>
      <c r="U63" s="57"/>
      <c r="V63" s="57"/>
      <c r="W63" s="494"/>
      <c r="Y63" s="460"/>
      <c r="Z63" s="460"/>
    </row>
    <row r="64" spans="1:26" s="458" customFormat="1" ht="32.1" customHeight="1">
      <c r="A64" s="460"/>
      <c r="B64" s="464"/>
      <c r="C64" s="464"/>
      <c r="D64" s="464"/>
      <c r="E64" s="464"/>
      <c r="F64" s="464"/>
      <c r="G64" s="464"/>
      <c r="H64" s="464" t="s">
        <v>747</v>
      </c>
      <c r="I64" s="526" t="s">
        <v>802</v>
      </c>
      <c r="J64" s="527"/>
      <c r="K64" s="464" t="s">
        <v>244</v>
      </c>
      <c r="L64" s="474" t="s">
        <v>792</v>
      </c>
      <c r="M64" s="57"/>
      <c r="N64" s="57"/>
      <c r="O64" s="57"/>
      <c r="P64" s="57"/>
      <c r="Q64" s="57"/>
      <c r="R64" s="57"/>
      <c r="S64" s="57"/>
      <c r="T64" s="57"/>
      <c r="U64" s="57"/>
      <c r="V64" s="57"/>
      <c r="W64" s="494"/>
      <c r="Y64" s="460"/>
      <c r="Z64" s="460"/>
    </row>
    <row r="65" spans="1:26" s="458" customFormat="1" ht="32.1" customHeight="1">
      <c r="A65" s="460"/>
      <c r="B65" s="464"/>
      <c r="C65" s="464"/>
      <c r="D65" s="464"/>
      <c r="E65" s="464"/>
      <c r="F65" s="464"/>
      <c r="G65" s="464"/>
      <c r="H65" s="464" t="s">
        <v>747</v>
      </c>
      <c r="I65" s="526" t="s">
        <v>803</v>
      </c>
      <c r="J65" s="527"/>
      <c r="K65" s="464" t="s">
        <v>244</v>
      </c>
      <c r="L65" s="478" t="s">
        <v>804</v>
      </c>
      <c r="M65" s="475"/>
      <c r="N65" s="475"/>
      <c r="O65" s="475"/>
      <c r="P65" s="475"/>
      <c r="Q65" s="475"/>
      <c r="R65" s="475"/>
      <c r="S65" s="475"/>
      <c r="T65" s="475"/>
      <c r="U65" s="475"/>
      <c r="V65" s="475"/>
      <c r="W65" s="494"/>
      <c r="Y65" s="460"/>
      <c r="Z65" s="460"/>
    </row>
    <row r="66" spans="1:26" s="458" customFormat="1" ht="32.1" customHeight="1">
      <c r="A66" s="460"/>
      <c r="B66" s="464"/>
      <c r="C66" s="464"/>
      <c r="D66" s="464"/>
      <c r="E66" s="464"/>
      <c r="F66" s="464"/>
      <c r="G66" s="464"/>
      <c r="H66" s="464" t="s">
        <v>747</v>
      </c>
      <c r="I66" s="526" t="s">
        <v>805</v>
      </c>
      <c r="J66" s="527"/>
      <c r="K66" s="464" t="s">
        <v>244</v>
      </c>
      <c r="L66" s="478" t="s">
        <v>806</v>
      </c>
      <c r="M66" s="475"/>
      <c r="N66" s="475"/>
      <c r="O66" s="475"/>
      <c r="P66" s="475"/>
      <c r="Q66" s="475"/>
      <c r="R66" s="475"/>
      <c r="S66" s="475"/>
      <c r="T66" s="475"/>
      <c r="U66" s="475"/>
      <c r="V66" s="475"/>
      <c r="W66" s="494"/>
      <c r="Y66" s="460"/>
      <c r="Z66" s="460"/>
    </row>
    <row r="67" spans="1:26" s="458" customFormat="1" ht="32.1" customHeight="1">
      <c r="A67" s="460"/>
      <c r="B67" s="464"/>
      <c r="C67" s="464"/>
      <c r="D67" s="464"/>
      <c r="E67" s="464"/>
      <c r="F67" s="464"/>
      <c r="G67" s="464"/>
      <c r="H67" s="464" t="s">
        <v>747</v>
      </c>
      <c r="I67" s="526" t="s">
        <v>807</v>
      </c>
      <c r="J67" s="527"/>
      <c r="K67" s="464" t="s">
        <v>244</v>
      </c>
      <c r="L67" s="478" t="s">
        <v>808</v>
      </c>
      <c r="M67" s="475"/>
      <c r="N67" s="475"/>
      <c r="O67" s="475"/>
      <c r="P67" s="475"/>
      <c r="Q67" s="475"/>
      <c r="R67" s="475"/>
      <c r="S67" s="475"/>
      <c r="T67" s="475"/>
      <c r="U67" s="475"/>
      <c r="V67" s="475"/>
      <c r="W67" s="494"/>
      <c r="Y67" s="460"/>
      <c r="Z67" s="460"/>
    </row>
    <row r="68" spans="1:26" s="458" customFormat="1" ht="32.1" customHeight="1">
      <c r="A68" s="460"/>
      <c r="B68" s="464"/>
      <c r="C68" s="464"/>
      <c r="D68" s="464"/>
      <c r="E68" s="464"/>
      <c r="F68" s="464"/>
      <c r="G68" s="464"/>
      <c r="H68" s="464" t="s">
        <v>747</v>
      </c>
      <c r="I68" s="526" t="s">
        <v>809</v>
      </c>
      <c r="J68" s="527"/>
      <c r="K68" s="464" t="s">
        <v>244</v>
      </c>
      <c r="L68" s="478" t="s">
        <v>799</v>
      </c>
      <c r="M68" s="475"/>
      <c r="N68" s="475"/>
      <c r="O68" s="475"/>
      <c r="P68" s="475"/>
      <c r="Q68" s="475"/>
      <c r="R68" s="475"/>
      <c r="S68" s="475"/>
      <c r="T68" s="475"/>
      <c r="U68" s="475"/>
      <c r="V68" s="475"/>
      <c r="W68" s="494"/>
      <c r="Y68" s="460"/>
      <c r="Z68" s="460"/>
    </row>
    <row r="69" spans="1:26" s="458" customFormat="1" ht="32.1" customHeight="1">
      <c r="A69" s="460"/>
      <c r="B69" s="464"/>
      <c r="C69" s="464"/>
      <c r="D69" s="464"/>
      <c r="E69" s="464"/>
      <c r="F69" s="464"/>
      <c r="G69" s="464"/>
      <c r="H69" s="464" t="s">
        <v>747</v>
      </c>
      <c r="I69" s="526" t="s">
        <v>810</v>
      </c>
      <c r="J69" s="527"/>
      <c r="K69" s="464" t="s">
        <v>244</v>
      </c>
      <c r="L69" s="485" t="s">
        <v>811</v>
      </c>
      <c r="M69" s="475"/>
      <c r="N69" s="475"/>
      <c r="O69" s="475"/>
      <c r="P69" s="475"/>
      <c r="Q69" s="475"/>
      <c r="R69" s="475"/>
      <c r="S69" s="475"/>
      <c r="T69" s="475"/>
      <c r="U69" s="475"/>
      <c r="V69" s="475"/>
      <c r="W69" s="494"/>
      <c r="Y69" s="460"/>
      <c r="Z69" s="460"/>
    </row>
    <row r="70" spans="1:26" s="458" customFormat="1" ht="32.1" customHeight="1">
      <c r="A70" s="460"/>
      <c r="B70" s="464"/>
      <c r="C70" s="464"/>
      <c r="D70" s="464"/>
      <c r="E70" s="464"/>
      <c r="F70" s="464"/>
      <c r="G70" s="464"/>
      <c r="H70" s="464" t="s">
        <v>747</v>
      </c>
      <c r="I70" s="526" t="s">
        <v>752</v>
      </c>
      <c r="J70" s="527"/>
      <c r="K70" s="464" t="s">
        <v>240</v>
      </c>
      <c r="L70" s="474" t="s">
        <v>792</v>
      </c>
      <c r="M70" s="486"/>
      <c r="N70" s="486"/>
      <c r="O70" s="486"/>
      <c r="P70" s="486"/>
      <c r="Q70" s="486"/>
      <c r="R70" s="486"/>
      <c r="S70" s="486"/>
      <c r="T70" s="486"/>
      <c r="U70" s="486"/>
      <c r="V70" s="486"/>
      <c r="W70" s="494"/>
      <c r="Y70" s="460"/>
      <c r="Z70" s="460"/>
    </row>
    <row r="71" spans="1:26" s="458" customFormat="1" ht="32.1" customHeight="1">
      <c r="A71" s="460"/>
      <c r="B71" s="464"/>
      <c r="C71" s="464"/>
      <c r="D71" s="464"/>
      <c r="E71" s="464"/>
      <c r="F71" s="464"/>
      <c r="G71" s="464"/>
      <c r="H71" s="464" t="s">
        <v>747</v>
      </c>
      <c r="I71" s="526" t="s">
        <v>812</v>
      </c>
      <c r="J71" s="527"/>
      <c r="K71" s="464" t="s">
        <v>244</v>
      </c>
      <c r="L71" s="478" t="s">
        <v>806</v>
      </c>
      <c r="M71" s="486"/>
      <c r="N71" s="486"/>
      <c r="O71" s="486"/>
      <c r="P71" s="486"/>
      <c r="Q71" s="486"/>
      <c r="R71" s="486"/>
      <c r="S71" s="486"/>
      <c r="T71" s="486"/>
      <c r="U71" s="486"/>
      <c r="V71" s="486"/>
      <c r="W71" s="494"/>
      <c r="Y71" s="460"/>
      <c r="Z71" s="460"/>
    </row>
    <row r="72" spans="1:26" s="458" customFormat="1" ht="32.1" customHeight="1">
      <c r="A72" s="460"/>
      <c r="B72" s="464"/>
      <c r="C72" s="464"/>
      <c r="D72" s="464"/>
      <c r="E72" s="464"/>
      <c r="F72" s="464"/>
      <c r="G72" s="464"/>
      <c r="H72" s="464" t="s">
        <v>747</v>
      </c>
      <c r="I72" s="526" t="s">
        <v>813</v>
      </c>
      <c r="J72" s="527"/>
      <c r="K72" s="464" t="s">
        <v>244</v>
      </c>
      <c r="L72" s="485" t="s">
        <v>811</v>
      </c>
      <c r="M72" s="486"/>
      <c r="N72" s="486"/>
      <c r="O72" s="486"/>
      <c r="P72" s="486"/>
      <c r="Q72" s="486"/>
      <c r="R72" s="486"/>
      <c r="S72" s="486"/>
      <c r="T72" s="486"/>
      <c r="U72" s="486"/>
      <c r="V72" s="486"/>
      <c r="W72" s="494"/>
      <c r="Y72" s="460"/>
      <c r="Z72" s="460"/>
    </row>
    <row r="73" spans="1:26" s="458" customFormat="1" ht="32.1" customHeight="1">
      <c r="A73" s="460"/>
      <c r="B73" s="464"/>
      <c r="C73" s="464"/>
      <c r="D73" s="464"/>
      <c r="E73" s="464"/>
      <c r="F73" s="464"/>
      <c r="G73" s="464"/>
      <c r="H73" s="464" t="s">
        <v>747</v>
      </c>
      <c r="I73" s="526" t="s">
        <v>814</v>
      </c>
      <c r="J73" s="527"/>
      <c r="K73" s="464" t="s">
        <v>244</v>
      </c>
      <c r="L73" s="478" t="s">
        <v>804</v>
      </c>
      <c r="M73" s="486"/>
      <c r="N73" s="486"/>
      <c r="O73" s="486"/>
      <c r="P73" s="486"/>
      <c r="Q73" s="486"/>
      <c r="R73" s="486"/>
      <c r="S73" s="486"/>
      <c r="T73" s="486"/>
      <c r="U73" s="486"/>
      <c r="V73" s="486"/>
      <c r="W73" s="494"/>
      <c r="Y73" s="460"/>
      <c r="Z73" s="460"/>
    </row>
    <row r="74" spans="1:26" s="458" customFormat="1" ht="32.1" customHeight="1">
      <c r="A74" s="460"/>
      <c r="B74" s="464"/>
      <c r="C74" s="464"/>
      <c r="D74" s="464"/>
      <c r="E74" s="464"/>
      <c r="F74" s="464"/>
      <c r="G74" s="464"/>
      <c r="H74" s="464" t="s">
        <v>747</v>
      </c>
      <c r="I74" s="526" t="s">
        <v>756</v>
      </c>
      <c r="J74" s="527"/>
      <c r="K74" s="464" t="s">
        <v>240</v>
      </c>
      <c r="L74" s="474" t="s">
        <v>792</v>
      </c>
      <c r="M74" s="486"/>
      <c r="N74" s="486"/>
      <c r="O74" s="486"/>
      <c r="P74" s="486"/>
      <c r="Q74" s="486"/>
      <c r="R74" s="486"/>
      <c r="S74" s="486"/>
      <c r="T74" s="486"/>
      <c r="U74" s="486"/>
      <c r="V74" s="486"/>
      <c r="W74" s="494"/>
      <c r="Y74" s="460"/>
      <c r="Z74" s="460"/>
    </row>
    <row r="75" spans="1:26" s="458" customFormat="1" ht="32.1" customHeight="1">
      <c r="A75" s="460"/>
      <c r="B75" s="492"/>
      <c r="C75" s="492"/>
      <c r="D75" s="492"/>
      <c r="E75" s="492"/>
      <c r="F75" s="492"/>
      <c r="G75" s="492"/>
      <c r="H75" s="492"/>
      <c r="I75" s="300"/>
      <c r="J75" s="487"/>
      <c r="K75" s="530"/>
      <c r="L75" s="532"/>
      <c r="M75" s="491"/>
      <c r="N75" s="491"/>
      <c r="O75" s="491"/>
      <c r="P75" s="491"/>
      <c r="Q75" s="491"/>
      <c r="R75" s="491"/>
      <c r="S75" s="491"/>
      <c r="T75" s="491"/>
      <c r="U75" s="491"/>
      <c r="V75" s="491"/>
      <c r="W75" s="494"/>
      <c r="Y75" s="460"/>
      <c r="Z75" s="460"/>
    </row>
    <row r="76" spans="1:26" s="458" customFormat="1" ht="32.1" customHeight="1">
      <c r="A76" s="460"/>
      <c r="B76" s="492"/>
      <c r="C76" s="492"/>
      <c r="D76" s="492"/>
      <c r="E76" s="492"/>
      <c r="F76" s="492"/>
      <c r="G76" s="492"/>
      <c r="H76" s="492"/>
      <c r="I76" s="302"/>
      <c r="J76" s="460"/>
      <c r="K76" s="531"/>
      <c r="L76" s="533"/>
      <c r="M76" s="488"/>
      <c r="N76" s="488"/>
      <c r="O76" s="488"/>
      <c r="P76" s="488"/>
      <c r="Q76" s="488"/>
      <c r="R76" s="488"/>
      <c r="S76" s="488"/>
      <c r="T76" s="488"/>
      <c r="U76" s="488"/>
      <c r="V76" s="488"/>
      <c r="W76" s="494"/>
      <c r="Y76" s="460"/>
      <c r="Z76" s="460"/>
    </row>
    <row r="77" spans="1:26" s="458" customFormat="1" ht="32.1" customHeight="1">
      <c r="A77" s="460"/>
      <c r="B77" s="492"/>
      <c r="C77" s="492"/>
      <c r="D77" s="492"/>
      <c r="E77" s="492"/>
      <c r="F77" s="492"/>
      <c r="G77" s="492"/>
      <c r="H77" s="492"/>
      <c r="I77" s="302"/>
      <c r="J77" s="460"/>
      <c r="K77" s="531"/>
      <c r="L77" s="533"/>
      <c r="M77" s="488"/>
      <c r="N77" s="488"/>
      <c r="O77" s="488"/>
      <c r="P77" s="488"/>
      <c r="Q77" s="488"/>
      <c r="R77" s="488"/>
      <c r="S77" s="488"/>
      <c r="T77" s="488"/>
      <c r="U77" s="488"/>
      <c r="V77" s="488"/>
      <c r="W77" s="494"/>
      <c r="Y77" s="460"/>
      <c r="Z77" s="460"/>
    </row>
    <row r="78" spans="1:26" s="458" customFormat="1" ht="32.1" customHeight="1">
      <c r="A78" s="460"/>
      <c r="B78" s="492"/>
      <c r="C78" s="492"/>
      <c r="D78" s="492"/>
      <c r="E78" s="492"/>
      <c r="F78" s="492"/>
      <c r="G78" s="492"/>
      <c r="H78" s="492"/>
      <c r="I78" s="302"/>
      <c r="J78" s="460"/>
      <c r="K78" s="531"/>
      <c r="L78" s="533"/>
      <c r="M78" s="488"/>
      <c r="N78" s="488"/>
      <c r="O78" s="488"/>
      <c r="P78" s="488"/>
      <c r="Q78" s="488"/>
      <c r="R78" s="488"/>
      <c r="S78" s="488"/>
      <c r="T78" s="488"/>
      <c r="U78" s="488"/>
      <c r="V78" s="488"/>
      <c r="W78" s="494"/>
      <c r="Y78" s="460"/>
      <c r="Z78" s="460"/>
    </row>
    <row r="79" spans="1:26" s="458" customFormat="1" ht="32.1" customHeight="1">
      <c r="A79" s="460"/>
      <c r="B79" s="492"/>
      <c r="C79" s="492"/>
      <c r="D79" s="492"/>
      <c r="E79" s="492"/>
      <c r="F79" s="492"/>
      <c r="G79" s="492"/>
      <c r="H79" s="492"/>
      <c r="I79" s="302"/>
      <c r="J79" s="460"/>
      <c r="K79" s="531"/>
      <c r="L79" s="533"/>
      <c r="M79" s="488"/>
      <c r="N79" s="488"/>
      <c r="O79" s="488"/>
      <c r="P79" s="488"/>
      <c r="Q79" s="488"/>
      <c r="R79" s="488"/>
      <c r="S79" s="488"/>
      <c r="T79" s="488"/>
      <c r="U79" s="488"/>
      <c r="V79" s="488"/>
      <c r="W79" s="494"/>
      <c r="Y79" s="460"/>
      <c r="Z79" s="460"/>
    </row>
    <row r="80" spans="1:26" s="458" customFormat="1" ht="32.1" customHeight="1">
      <c r="A80" s="460"/>
      <c r="B80" s="492"/>
      <c r="C80" s="492"/>
      <c r="D80" s="492"/>
      <c r="E80" s="492"/>
      <c r="F80" s="492"/>
      <c r="G80" s="492"/>
      <c r="H80" s="492"/>
      <c r="I80" s="302"/>
      <c r="J80" s="460"/>
      <c r="K80" s="531"/>
      <c r="L80" s="533"/>
      <c r="M80" s="488"/>
      <c r="N80" s="488"/>
      <c r="O80" s="488"/>
      <c r="P80" s="488"/>
      <c r="Q80" s="488"/>
      <c r="R80" s="488"/>
      <c r="S80" s="488"/>
      <c r="T80" s="488"/>
      <c r="U80" s="488"/>
      <c r="V80" s="488"/>
      <c r="W80" s="494"/>
      <c r="Y80" s="460"/>
      <c r="Z80" s="460"/>
    </row>
    <row r="81" spans="1:26" s="458" customFormat="1" ht="32.1" customHeight="1">
      <c r="A81" s="460"/>
      <c r="B81" s="492"/>
      <c r="C81" s="492"/>
      <c r="D81" s="492"/>
      <c r="E81" s="492"/>
      <c r="F81" s="492"/>
      <c r="G81" s="492"/>
      <c r="H81" s="492"/>
      <c r="I81" s="302"/>
      <c r="J81" s="460"/>
      <c r="K81" s="531"/>
      <c r="L81" s="533"/>
      <c r="M81" s="488"/>
      <c r="N81" s="488"/>
      <c r="O81" s="488"/>
      <c r="P81" s="488"/>
      <c r="Q81" s="488"/>
      <c r="R81" s="488"/>
      <c r="S81" s="488"/>
      <c r="T81" s="488"/>
      <c r="U81" s="488"/>
      <c r="V81" s="488"/>
      <c r="W81" s="494"/>
      <c r="Y81" s="460"/>
      <c r="Z81" s="460"/>
    </row>
    <row r="82" spans="1:26" s="458" customFormat="1" ht="32.1" customHeight="1">
      <c r="A82" s="460"/>
      <c r="B82" s="492"/>
      <c r="C82" s="492"/>
      <c r="D82" s="492"/>
      <c r="E82" s="492"/>
      <c r="F82" s="492"/>
      <c r="G82" s="492"/>
      <c r="H82" s="492"/>
      <c r="I82" s="302"/>
      <c r="J82" s="460"/>
      <c r="K82" s="531"/>
      <c r="L82" s="533"/>
      <c r="M82" s="488"/>
      <c r="N82" s="488"/>
      <c r="O82" s="488"/>
      <c r="P82" s="488"/>
      <c r="Q82" s="488"/>
      <c r="R82" s="488"/>
      <c r="S82" s="488"/>
      <c r="T82" s="488"/>
      <c r="U82" s="488"/>
      <c r="V82" s="488"/>
      <c r="W82" s="494"/>
      <c r="Y82" s="460"/>
      <c r="Z82" s="460"/>
    </row>
    <row r="83" spans="1:26" s="458" customFormat="1" ht="32.1" customHeight="1">
      <c r="A83" s="460"/>
      <c r="B83" s="492"/>
      <c r="C83" s="492"/>
      <c r="D83" s="492"/>
      <c r="E83" s="492"/>
      <c r="F83" s="492"/>
      <c r="G83" s="492"/>
      <c r="H83" s="492"/>
      <c r="I83" s="302"/>
      <c r="J83" s="460"/>
      <c r="K83" s="531"/>
      <c r="L83" s="533"/>
      <c r="M83" s="488"/>
      <c r="N83" s="488"/>
      <c r="O83" s="488"/>
      <c r="P83" s="488"/>
      <c r="Q83" s="488"/>
      <c r="R83" s="488"/>
      <c r="S83" s="488"/>
      <c r="T83" s="488"/>
      <c r="U83" s="488"/>
      <c r="V83" s="488"/>
      <c r="W83" s="494"/>
      <c r="Y83" s="460"/>
      <c r="Z83" s="460"/>
    </row>
    <row r="84" spans="1:26" s="458" customFormat="1" ht="32.1" customHeight="1">
      <c r="A84" s="460"/>
      <c r="B84" s="492"/>
      <c r="C84" s="492"/>
      <c r="D84" s="492"/>
      <c r="E84" s="492"/>
      <c r="F84" s="492"/>
      <c r="G84" s="492"/>
      <c r="H84" s="492"/>
      <c r="I84" s="302"/>
      <c r="J84" s="460"/>
      <c r="K84" s="531"/>
      <c r="L84" s="533"/>
      <c r="M84" s="488"/>
      <c r="N84" s="488"/>
      <c r="O84" s="488"/>
      <c r="P84" s="488"/>
      <c r="Q84" s="488"/>
      <c r="R84" s="488"/>
      <c r="S84" s="488"/>
      <c r="T84" s="488"/>
      <c r="U84" s="488"/>
      <c r="V84" s="488"/>
      <c r="W84" s="494"/>
      <c r="Y84" s="460"/>
      <c r="Z84" s="460"/>
    </row>
    <row r="85" spans="1:26" s="458" customFormat="1" ht="32.1" customHeight="1">
      <c r="A85" s="460"/>
      <c r="B85" s="492"/>
      <c r="C85" s="492"/>
      <c r="D85" s="492"/>
      <c r="E85" s="492"/>
      <c r="F85" s="492"/>
      <c r="G85" s="492"/>
      <c r="H85" s="492"/>
      <c r="I85" s="302"/>
      <c r="J85" s="460"/>
      <c r="K85" s="531"/>
      <c r="L85" s="533"/>
      <c r="M85" s="488"/>
      <c r="N85" s="488"/>
      <c r="O85" s="488"/>
      <c r="P85" s="488"/>
      <c r="Q85" s="488"/>
      <c r="R85" s="488"/>
      <c r="S85" s="488"/>
      <c r="T85" s="488"/>
      <c r="U85" s="488"/>
      <c r="V85" s="488"/>
      <c r="W85" s="494"/>
      <c r="Y85" s="460"/>
      <c r="Z85" s="460"/>
    </row>
    <row r="86" spans="1:26" s="458" customFormat="1">
      <c r="A86" s="460"/>
      <c r="B86" s="492"/>
      <c r="C86" s="492"/>
      <c r="D86" s="492"/>
      <c r="E86" s="492"/>
      <c r="F86" s="492"/>
      <c r="G86" s="492"/>
      <c r="H86" s="492"/>
      <c r="I86" s="494"/>
      <c r="J86" s="494"/>
      <c r="K86" s="494"/>
      <c r="L86" s="489"/>
      <c r="M86" s="494"/>
      <c r="N86" s="494"/>
      <c r="O86" s="494"/>
      <c r="P86" s="494"/>
      <c r="Q86" s="494"/>
      <c r="R86" s="494"/>
      <c r="S86" s="494"/>
      <c r="T86" s="494"/>
      <c r="U86" s="494"/>
      <c r="V86" s="494"/>
      <c r="W86" s="494"/>
      <c r="Y86" s="460"/>
      <c r="Z86" s="460"/>
    </row>
    <row r="87" spans="1:26" s="458" customFormat="1">
      <c r="A87" s="460"/>
      <c r="B87" s="492"/>
      <c r="C87" s="492"/>
      <c r="D87" s="492"/>
      <c r="E87" s="492"/>
      <c r="F87" s="492"/>
      <c r="G87" s="492"/>
      <c r="H87" s="492"/>
      <c r="I87" s="494"/>
      <c r="J87" s="494"/>
      <c r="K87" s="494"/>
      <c r="L87" s="489"/>
      <c r="M87" s="494"/>
      <c r="N87" s="494"/>
      <c r="O87" s="494"/>
      <c r="P87" s="494"/>
      <c r="Q87" s="494"/>
      <c r="R87" s="494"/>
      <c r="S87" s="494"/>
      <c r="T87" s="494"/>
      <c r="U87" s="494"/>
      <c r="V87" s="494"/>
      <c r="W87" s="494"/>
      <c r="Y87" s="460"/>
      <c r="Z87" s="460"/>
    </row>
    <row r="88" spans="1:26" s="494" customFormat="1">
      <c r="A88" s="460"/>
      <c r="B88" s="492"/>
      <c r="C88" s="492"/>
      <c r="D88" s="492"/>
      <c r="E88" s="492"/>
      <c r="F88" s="492"/>
      <c r="G88" s="492"/>
      <c r="H88" s="492"/>
      <c r="L88" s="489"/>
      <c r="X88" s="458"/>
      <c r="Y88" s="460"/>
      <c r="Z88" s="460"/>
    </row>
    <row r="89" spans="1:26" s="494" customFormat="1">
      <c r="A89" s="460"/>
      <c r="B89" s="492"/>
      <c r="C89" s="492"/>
      <c r="D89" s="492"/>
      <c r="E89" s="492"/>
      <c r="F89" s="492"/>
      <c r="G89" s="492"/>
      <c r="H89" s="492"/>
      <c r="L89" s="489"/>
      <c r="X89" s="458"/>
      <c r="Y89" s="460"/>
      <c r="Z89" s="460"/>
    </row>
    <row r="90" spans="1:26" s="494" customFormat="1">
      <c r="A90" s="460"/>
      <c r="B90" s="492"/>
      <c r="C90" s="492"/>
      <c r="D90" s="492"/>
      <c r="E90" s="492"/>
      <c r="F90" s="492"/>
      <c r="G90" s="492"/>
      <c r="H90" s="492"/>
      <c r="L90" s="489"/>
      <c r="X90" s="458"/>
      <c r="Y90" s="460"/>
      <c r="Z90" s="460"/>
    </row>
    <row r="91" spans="1:26" s="494" customFormat="1">
      <c r="A91" s="460"/>
      <c r="B91" s="492"/>
      <c r="C91" s="492"/>
      <c r="D91" s="492"/>
      <c r="E91" s="492"/>
      <c r="F91" s="492"/>
      <c r="G91" s="492"/>
      <c r="H91" s="492"/>
      <c r="L91" s="489"/>
      <c r="X91" s="458"/>
      <c r="Y91" s="460"/>
      <c r="Z91" s="460"/>
    </row>
  </sheetData>
  <sheetProtection algorithmName="SHA-512" hashValue="ovLJTLvTTG4p14UvM51OQRd9mD9rnfcp3EoWZ1Qwyn9DrM7HlL3ghO9HLwT5lQTDVzL7/IxB9idA0smm699a9A==" saltValue="ul6OKdf0i25GtkCCAkI4Ow==" spinCount="100000" sheet="1" selectLockedCells="1" autoFilter="0"/>
  <autoFilter ref="B14:V74" xr:uid="{FD0539A5-BE2C-4E0A-835D-EF5147D83F42}"/>
  <mergeCells count="66">
    <mergeCell ref="I72:J72"/>
    <mergeCell ref="I73:J73"/>
    <mergeCell ref="I74:J74"/>
    <mergeCell ref="D11:E11"/>
    <mergeCell ref="I66:J66"/>
    <mergeCell ref="I67:J67"/>
    <mergeCell ref="I68:J68"/>
    <mergeCell ref="I69:J69"/>
    <mergeCell ref="I70:J70"/>
    <mergeCell ref="I71:J71"/>
    <mergeCell ref="I60:J60"/>
    <mergeCell ref="I61:J61"/>
    <mergeCell ref="I62:J62"/>
    <mergeCell ref="I63:J63"/>
    <mergeCell ref="I64:J64"/>
    <mergeCell ref="I65:J65"/>
    <mergeCell ref="I59:J59"/>
    <mergeCell ref="I48:J48"/>
    <mergeCell ref="I49:J49"/>
    <mergeCell ref="I50:J50"/>
    <mergeCell ref="I51:J51"/>
    <mergeCell ref="I52:J52"/>
    <mergeCell ref="I53:J53"/>
    <mergeCell ref="I54:J54"/>
    <mergeCell ref="I55:J55"/>
    <mergeCell ref="I56:J56"/>
    <mergeCell ref="I57:J57"/>
    <mergeCell ref="I58:J58"/>
    <mergeCell ref="I47:J47"/>
    <mergeCell ref="I36:J36"/>
    <mergeCell ref="I37:J37"/>
    <mergeCell ref="I38:J38"/>
    <mergeCell ref="I39:J39"/>
    <mergeCell ref="I40:J40"/>
    <mergeCell ref="I41:J41"/>
    <mergeCell ref="I42:J42"/>
    <mergeCell ref="I43:J43"/>
    <mergeCell ref="I44:J44"/>
    <mergeCell ref="I45:J45"/>
    <mergeCell ref="I46:J46"/>
    <mergeCell ref="I30:J30"/>
    <mergeCell ref="I31:J31"/>
    <mergeCell ref="I32:J32"/>
    <mergeCell ref="I33:J33"/>
    <mergeCell ref="I34:J34"/>
    <mergeCell ref="I25:J25"/>
    <mergeCell ref="I26:J26"/>
    <mergeCell ref="I27:J27"/>
    <mergeCell ref="I28:J28"/>
    <mergeCell ref="I29:J29"/>
    <mergeCell ref="I23:J23"/>
    <mergeCell ref="A1:V1"/>
    <mergeCell ref="I3:L4"/>
    <mergeCell ref="K75:K85"/>
    <mergeCell ref="L75:L85"/>
    <mergeCell ref="I14:J14"/>
    <mergeCell ref="I15:J15"/>
    <mergeCell ref="I16:J16"/>
    <mergeCell ref="I17:J17"/>
    <mergeCell ref="I18:J18"/>
    <mergeCell ref="I19:J19"/>
    <mergeCell ref="I20:J20"/>
    <mergeCell ref="I21:J21"/>
    <mergeCell ref="I22:J22"/>
    <mergeCell ref="I35:J35"/>
    <mergeCell ref="I24:J24"/>
  </mergeCells>
  <phoneticPr fontId="16"/>
  <conditionalFormatting sqref="K15:K21">
    <cfRule type="expression" dxfId="215" priority="13">
      <formula>AND($I$6="●",K15="該当の場合必須")</formula>
    </cfRule>
    <cfRule type="expression" dxfId="214" priority="14">
      <formula>AND($I$6="●",K15="必須")</formula>
    </cfRule>
  </conditionalFormatting>
  <conditionalFormatting sqref="K22:K30">
    <cfRule type="expression" dxfId="213" priority="12">
      <formula>AND($I$7="●",K22="必須")</formula>
    </cfRule>
    <cfRule type="expression" dxfId="212" priority="11">
      <formula>AND($I$7="●",K22="該当の場合必須")</formula>
    </cfRule>
  </conditionalFormatting>
  <conditionalFormatting sqref="K31:K38">
    <cfRule type="expression" dxfId="211" priority="10">
      <formula>AND($I$8="●",K31="必須")</formula>
    </cfRule>
    <cfRule type="expression" dxfId="210" priority="9">
      <formula>AND($I$8="●",K31="該当の場合必須")</formula>
    </cfRule>
  </conditionalFormatting>
  <conditionalFormatting sqref="K39:K44">
    <cfRule type="expression" dxfId="209" priority="8">
      <formula>AND($I$9="●",K39="必須")</formula>
    </cfRule>
    <cfRule type="expression" dxfId="208" priority="7">
      <formula>AND($I$9="●",K39="該当の場合必須")</formula>
    </cfRule>
  </conditionalFormatting>
  <conditionalFormatting sqref="K45:K50">
    <cfRule type="expression" dxfId="207" priority="6">
      <formula>AND($I$10="●",K45="必須")</formula>
    </cfRule>
    <cfRule type="expression" dxfId="206" priority="5">
      <formula>AND($I$10="●",K45="該当の場合必須")</formula>
    </cfRule>
  </conditionalFormatting>
  <conditionalFormatting sqref="K51:K55">
    <cfRule type="expression" dxfId="205" priority="4">
      <formula>AND($I$11="●",K51="必須")</formula>
    </cfRule>
    <cfRule type="expression" dxfId="204" priority="3">
      <formula>AND($I$11="●",K51="該当の場合必須")</formula>
    </cfRule>
  </conditionalFormatting>
  <conditionalFormatting sqref="K56:K74">
    <cfRule type="expression" dxfId="203" priority="2">
      <formula>AND($K$6="●",K56="必須")</formula>
    </cfRule>
    <cfRule type="expression" dxfId="202" priority="1">
      <formula>AND($K$6="●",K56="該当の場合必須")</formula>
    </cfRule>
  </conditionalFormatting>
  <dataValidations count="1">
    <dataValidation type="list" allowBlank="1" showInputMessage="1" showErrorMessage="1" sqref="M15:V85" xr:uid="{D57499C2-BEDD-4E4A-9EC4-844DB3CE5351}">
      <formula1>"✓"</formula1>
    </dataValidation>
  </dataValidations>
  <pageMargins left="0.70866141732283472" right="0.70866141732283472" top="0.74803149606299213" bottom="0.74803149606299213" header="0.31496062992125984" footer="0.31496062992125984"/>
  <pageSetup paperSize="9" scale="2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FE2BD-F6EE-4743-86C3-950FD4A5C245}">
  <sheetPr codeName="Sheet3">
    <pageSetUpPr fitToPage="1"/>
  </sheetPr>
  <dimension ref="A1:AB92"/>
  <sheetViews>
    <sheetView showGridLines="0" view="pageBreakPreview" zoomScale="85" zoomScaleNormal="100" zoomScaleSheetLayoutView="85" workbookViewId="0">
      <selection activeCell="D19" sqref="D19:E19"/>
    </sheetView>
  </sheetViews>
  <sheetFormatPr defaultColWidth="9" defaultRowHeight="18.75"/>
  <cols>
    <col min="1" max="1" width="2.625" style="152" customWidth="1"/>
    <col min="2" max="2" width="2.125" style="101" customWidth="1"/>
    <col min="3" max="21" width="5.625" style="101" customWidth="1"/>
    <col min="22" max="23" width="2.125" style="101" customWidth="1"/>
    <col min="24" max="24" width="5.625" style="101" hidden="1" customWidth="1"/>
    <col min="25" max="26" width="18.75" style="101" hidden="1" customWidth="1"/>
    <col min="27" max="27" width="20.125" style="101" hidden="1" customWidth="1"/>
    <col min="28" max="28" width="3.875" style="101" hidden="1" customWidth="1"/>
    <col min="29" max="35" width="9" style="101" customWidth="1"/>
    <col min="36" max="16384" width="9" style="101"/>
  </cols>
  <sheetData>
    <row r="1" spans="2:26" ht="19.5">
      <c r="B1" s="552" t="s">
        <v>430</v>
      </c>
      <c r="C1" s="552"/>
      <c r="D1" s="552"/>
      <c r="E1" s="97"/>
      <c r="F1" s="97"/>
      <c r="G1" s="97"/>
      <c r="H1" s="97"/>
      <c r="I1" s="97"/>
      <c r="J1" s="97"/>
      <c r="K1" s="97"/>
      <c r="L1" s="97"/>
      <c r="M1" s="97"/>
      <c r="N1" s="97"/>
      <c r="O1" s="97"/>
      <c r="P1" s="97"/>
      <c r="Q1" s="97"/>
      <c r="R1" s="98"/>
      <c r="S1" s="553"/>
      <c r="T1" s="553"/>
      <c r="U1" s="553"/>
      <c r="V1" s="553"/>
      <c r="W1" s="98"/>
      <c r="X1" s="99"/>
      <c r="Y1" s="100"/>
      <c r="Z1" s="100"/>
    </row>
    <row r="2" spans="2:26" ht="19.5">
      <c r="B2" s="102"/>
      <c r="C2" s="97"/>
      <c r="D2" s="97"/>
      <c r="E2" s="97"/>
      <c r="F2" s="97"/>
      <c r="G2" s="97"/>
      <c r="H2" s="97"/>
      <c r="I2" s="97"/>
      <c r="J2" s="97"/>
      <c r="K2" s="97"/>
      <c r="L2" s="97"/>
      <c r="M2" s="97"/>
      <c r="N2" s="97"/>
      <c r="O2" s="97"/>
      <c r="P2" s="97"/>
      <c r="Q2" s="97"/>
      <c r="R2" s="98"/>
      <c r="T2" s="103"/>
      <c r="U2" s="554"/>
      <c r="V2" s="554"/>
      <c r="W2" s="103"/>
    </row>
    <row r="3" spans="2:26" ht="19.5">
      <c r="B3" s="102"/>
      <c r="C3" s="104"/>
      <c r="D3" s="97"/>
      <c r="E3" s="97"/>
      <c r="F3" s="97"/>
      <c r="G3" s="97"/>
      <c r="H3" s="97"/>
      <c r="I3" s="97"/>
      <c r="J3" s="97"/>
      <c r="K3" s="97"/>
      <c r="L3" s="97"/>
      <c r="M3" s="97"/>
      <c r="N3" s="97"/>
      <c r="O3" s="555"/>
      <c r="P3" s="556"/>
      <c r="Q3" s="105" t="s">
        <v>0</v>
      </c>
      <c r="R3" s="106"/>
      <c r="S3" s="98" t="s">
        <v>5</v>
      </c>
      <c r="T3" s="107"/>
      <c r="U3" s="105" t="s">
        <v>6</v>
      </c>
      <c r="W3" s="98"/>
    </row>
    <row r="4" spans="2:26" ht="19.5">
      <c r="B4" s="102"/>
      <c r="C4" s="97" t="s">
        <v>715</v>
      </c>
      <c r="D4" s="97"/>
      <c r="E4" s="97"/>
      <c r="F4" s="97"/>
      <c r="G4" s="97"/>
      <c r="H4" s="97"/>
      <c r="I4" s="97"/>
      <c r="J4" s="97"/>
      <c r="K4" s="97"/>
      <c r="L4" s="97"/>
      <c r="M4" s="97"/>
      <c r="N4" s="97"/>
      <c r="O4" s="97"/>
      <c r="P4" s="97"/>
      <c r="Q4" s="98"/>
      <c r="R4" s="98"/>
      <c r="S4" s="98"/>
      <c r="T4" s="98"/>
      <c r="U4" s="98"/>
      <c r="W4" s="98"/>
    </row>
    <row r="5" spans="2:26" ht="18.75" customHeight="1">
      <c r="B5" s="102"/>
      <c r="C5" s="97"/>
      <c r="D5" s="97"/>
      <c r="E5" s="97"/>
      <c r="F5" s="97"/>
      <c r="G5" s="97"/>
      <c r="H5" s="97"/>
      <c r="I5" s="97"/>
      <c r="J5" s="97"/>
      <c r="K5" s="97"/>
      <c r="L5" s="97"/>
      <c r="M5" s="97"/>
      <c r="N5" s="97"/>
      <c r="O5" s="97"/>
      <c r="P5" s="97"/>
      <c r="Q5" s="98"/>
      <c r="R5" s="98"/>
      <c r="S5" s="98"/>
      <c r="T5" s="98"/>
      <c r="U5" s="97"/>
      <c r="W5" s="97"/>
    </row>
    <row r="6" spans="2:26" ht="19.5">
      <c r="B6" s="97"/>
      <c r="H6" s="108"/>
      <c r="I6" s="108"/>
      <c r="J6" s="97"/>
      <c r="K6" s="97"/>
      <c r="L6" s="97"/>
      <c r="M6" s="97"/>
      <c r="N6" s="97"/>
      <c r="O6" s="97"/>
      <c r="P6" s="97"/>
      <c r="S6" s="103" t="s">
        <v>76</v>
      </c>
      <c r="T6" s="549"/>
      <c r="U6" s="551"/>
      <c r="W6" s="97"/>
    </row>
    <row r="7" spans="2:26" ht="19.5">
      <c r="B7" s="97"/>
      <c r="H7" s="108"/>
      <c r="I7" s="108"/>
      <c r="J7" s="97"/>
      <c r="K7" s="97"/>
      <c r="L7" s="97"/>
      <c r="M7" s="97"/>
      <c r="N7" s="97"/>
      <c r="O7" s="97"/>
      <c r="P7" s="97"/>
      <c r="Q7" s="97"/>
      <c r="R7" s="97"/>
      <c r="S7" s="97"/>
      <c r="T7" s="97"/>
      <c r="U7" s="97"/>
      <c r="W7" s="97"/>
    </row>
    <row r="8" spans="2:26" ht="19.7" customHeight="1">
      <c r="B8" s="97"/>
      <c r="C8" s="543" t="s">
        <v>179</v>
      </c>
      <c r="D8" s="544" t="s">
        <v>180</v>
      </c>
      <c r="E8" s="545" t="s">
        <v>8</v>
      </c>
      <c r="F8" s="547" t="s">
        <v>181</v>
      </c>
      <c r="G8" s="97"/>
      <c r="H8" s="97"/>
      <c r="I8" s="97"/>
      <c r="J8" s="97"/>
      <c r="K8" s="97"/>
      <c r="L8" s="97"/>
      <c r="M8" s="97"/>
      <c r="N8" s="97"/>
      <c r="O8" s="103" t="s">
        <v>431</v>
      </c>
      <c r="P8" s="549"/>
      <c r="Q8" s="550"/>
      <c r="R8" s="550"/>
      <c r="S8" s="550"/>
      <c r="T8" s="550"/>
      <c r="U8" s="551"/>
      <c r="W8" s="103"/>
    </row>
    <row r="9" spans="2:26" ht="19.5">
      <c r="B9" s="97"/>
      <c r="C9" s="543"/>
      <c r="D9" s="544"/>
      <c r="E9" s="546"/>
      <c r="F9" s="548"/>
      <c r="G9" s="97"/>
      <c r="H9" s="97"/>
      <c r="I9" s="97"/>
      <c r="J9" s="97"/>
      <c r="K9" s="97"/>
      <c r="L9" s="97"/>
      <c r="M9" s="97"/>
      <c r="N9" s="97"/>
      <c r="O9" s="103" t="s">
        <v>432</v>
      </c>
      <c r="P9" s="549"/>
      <c r="Q9" s="550"/>
      <c r="R9" s="550"/>
      <c r="S9" s="550"/>
      <c r="T9" s="550"/>
      <c r="U9" s="551"/>
      <c r="W9" s="97"/>
    </row>
    <row r="10" spans="2:26" ht="19.5">
      <c r="B10" s="97"/>
      <c r="C10" s="97"/>
      <c r="D10" s="97"/>
      <c r="E10" s="97"/>
      <c r="F10" s="97"/>
      <c r="G10" s="97"/>
      <c r="H10" s="97"/>
      <c r="I10" s="97"/>
      <c r="J10" s="97"/>
      <c r="K10" s="97"/>
      <c r="L10" s="97"/>
      <c r="M10" s="97"/>
      <c r="N10" s="97"/>
      <c r="O10" s="97"/>
      <c r="P10" s="97"/>
      <c r="Q10" s="97"/>
      <c r="R10" s="103"/>
      <c r="T10" s="97"/>
      <c r="U10" s="97"/>
      <c r="V10" s="103"/>
      <c r="W10" s="97"/>
    </row>
    <row r="11" spans="2:26" ht="19.7" customHeight="1">
      <c r="B11" s="97"/>
      <c r="C11" s="540" t="s">
        <v>736</v>
      </c>
      <c r="D11" s="540"/>
      <c r="E11" s="540"/>
      <c r="F11" s="540"/>
      <c r="G11" s="540"/>
      <c r="H11" s="540"/>
      <c r="I11" s="540"/>
      <c r="J11" s="540"/>
      <c r="K11" s="540"/>
      <c r="L11" s="540"/>
      <c r="M11" s="540"/>
      <c r="N11" s="540"/>
      <c r="O11" s="540"/>
      <c r="P11" s="540"/>
      <c r="Q11" s="540"/>
      <c r="R11" s="540"/>
      <c r="S11" s="540"/>
      <c r="T11" s="540"/>
      <c r="U11" s="540"/>
      <c r="V11" s="540"/>
      <c r="W11" s="97"/>
    </row>
    <row r="12" spans="2:26" ht="19.7" customHeight="1">
      <c r="B12" s="97"/>
      <c r="C12" s="541" t="s">
        <v>731</v>
      </c>
      <c r="D12" s="541"/>
      <c r="E12" s="541"/>
      <c r="F12" s="541"/>
      <c r="G12" s="541"/>
      <c r="H12" s="541"/>
      <c r="I12" s="541"/>
      <c r="J12" s="541"/>
      <c r="K12" s="541"/>
      <c r="L12" s="541"/>
      <c r="M12" s="541"/>
      <c r="N12" s="541"/>
      <c r="O12" s="541"/>
      <c r="P12" s="541"/>
      <c r="Q12" s="541"/>
      <c r="R12" s="541"/>
      <c r="S12" s="541"/>
      <c r="T12" s="541"/>
      <c r="U12" s="541"/>
      <c r="V12" s="541"/>
      <c r="W12" s="97"/>
    </row>
    <row r="13" spans="2:26" ht="19.7" customHeight="1">
      <c r="B13" s="97"/>
      <c r="C13" s="97"/>
      <c r="D13" s="97"/>
      <c r="E13" s="97"/>
      <c r="F13" s="109"/>
      <c r="G13" s="109"/>
      <c r="H13" s="109"/>
      <c r="I13" s="109"/>
      <c r="J13" s="109"/>
      <c r="K13" s="109"/>
      <c r="L13" s="109"/>
      <c r="M13" s="109"/>
      <c r="N13" s="109"/>
      <c r="O13" s="109"/>
      <c r="P13" s="109"/>
      <c r="Q13" s="109"/>
      <c r="R13" s="109"/>
      <c r="S13" s="97"/>
      <c r="T13" s="97"/>
      <c r="U13" s="97"/>
      <c r="V13" s="97"/>
      <c r="W13" s="97"/>
    </row>
    <row r="14" spans="2:26" ht="19.7" customHeight="1">
      <c r="B14" s="97"/>
      <c r="C14" s="542" t="s">
        <v>737</v>
      </c>
      <c r="D14" s="542"/>
      <c r="E14" s="542"/>
      <c r="F14" s="542"/>
      <c r="G14" s="542"/>
      <c r="H14" s="542"/>
      <c r="I14" s="542"/>
      <c r="J14" s="542"/>
      <c r="K14" s="542"/>
      <c r="L14" s="542"/>
      <c r="M14" s="542"/>
      <c r="N14" s="542"/>
      <c r="O14" s="542"/>
      <c r="P14" s="542"/>
      <c r="Q14" s="542"/>
      <c r="R14" s="542"/>
      <c r="S14" s="542"/>
      <c r="T14" s="542"/>
      <c r="U14" s="542"/>
      <c r="V14" s="110"/>
      <c r="W14" s="97"/>
    </row>
    <row r="15" spans="2:26" ht="19.7" customHeight="1">
      <c r="B15" s="97"/>
      <c r="C15" s="542"/>
      <c r="D15" s="542"/>
      <c r="E15" s="542"/>
      <c r="F15" s="542"/>
      <c r="G15" s="542"/>
      <c r="H15" s="542"/>
      <c r="I15" s="542"/>
      <c r="J15" s="542"/>
      <c r="K15" s="542"/>
      <c r="L15" s="542"/>
      <c r="M15" s="542"/>
      <c r="N15" s="542"/>
      <c r="O15" s="542"/>
      <c r="P15" s="542"/>
      <c r="Q15" s="542"/>
      <c r="R15" s="542"/>
      <c r="S15" s="542"/>
      <c r="T15" s="542"/>
      <c r="U15" s="542"/>
      <c r="V15" s="110"/>
      <c r="W15" s="97"/>
    </row>
    <row r="16" spans="2:26" ht="19.5">
      <c r="B16" s="97"/>
      <c r="C16" s="557" t="s">
        <v>433</v>
      </c>
      <c r="D16" s="558"/>
      <c r="E16" s="558"/>
      <c r="F16" s="558"/>
      <c r="G16" s="558"/>
      <c r="H16" s="558"/>
      <c r="I16" s="558"/>
      <c r="J16" s="558"/>
      <c r="K16" s="558"/>
      <c r="L16" s="558"/>
      <c r="M16" s="558"/>
      <c r="N16" s="558"/>
      <c r="O16" s="558"/>
      <c r="P16" s="558"/>
      <c r="Q16" s="558"/>
      <c r="R16" s="558"/>
      <c r="S16" s="558"/>
      <c r="T16" s="558"/>
      <c r="U16" s="558"/>
      <c r="V16" s="97"/>
      <c r="W16" s="97"/>
    </row>
    <row r="17" spans="2:28" ht="19.5">
      <c r="B17" s="97"/>
      <c r="C17" s="111" t="s">
        <v>77</v>
      </c>
      <c r="D17" s="112" t="s">
        <v>182</v>
      </c>
      <c r="E17" s="112"/>
      <c r="F17" s="97"/>
      <c r="G17" s="97"/>
      <c r="I17" s="97"/>
      <c r="J17" s="97"/>
      <c r="K17" s="97"/>
      <c r="L17" s="97"/>
      <c r="M17" s="97"/>
      <c r="N17" s="97"/>
      <c r="P17" s="97"/>
      <c r="Q17" s="97"/>
      <c r="R17" s="97"/>
      <c r="S17" s="97"/>
      <c r="T17" s="97"/>
      <c r="U17" s="97"/>
      <c r="V17" s="97"/>
      <c r="W17" s="97"/>
    </row>
    <row r="18" spans="2:28" ht="5.25" customHeight="1">
      <c r="B18" s="97"/>
      <c r="C18" s="113"/>
      <c r="D18" s="97"/>
      <c r="E18" s="97"/>
      <c r="F18" s="97"/>
      <c r="G18" s="97"/>
      <c r="I18" s="97"/>
      <c r="J18" s="97"/>
      <c r="K18" s="97"/>
      <c r="L18" s="97"/>
      <c r="M18" s="97"/>
      <c r="N18" s="97"/>
      <c r="P18" s="97"/>
      <c r="Q18" s="97"/>
      <c r="R18" s="97"/>
      <c r="S18" s="97"/>
      <c r="T18" s="97"/>
      <c r="U18" s="97"/>
      <c r="V18" s="97"/>
      <c r="W18" s="97"/>
    </row>
    <row r="19" spans="2:28" ht="19.7" customHeight="1">
      <c r="B19" s="97"/>
      <c r="C19" s="113"/>
      <c r="D19" s="577"/>
      <c r="E19" s="578"/>
      <c r="F19" s="114" t="s">
        <v>0</v>
      </c>
      <c r="G19" s="146"/>
      <c r="H19" s="114" t="s">
        <v>183</v>
      </c>
      <c r="I19" s="146"/>
      <c r="J19" s="114" t="s">
        <v>6</v>
      </c>
      <c r="K19" s="115" t="s">
        <v>184</v>
      </c>
      <c r="L19" s="577"/>
      <c r="M19" s="578"/>
      <c r="N19" s="114" t="s">
        <v>0</v>
      </c>
      <c r="O19" s="146"/>
      <c r="P19" s="114" t="s">
        <v>183</v>
      </c>
      <c r="Q19" s="146"/>
      <c r="R19" s="114" t="s">
        <v>6</v>
      </c>
      <c r="U19" s="114"/>
      <c r="V19" s="114"/>
      <c r="W19" s="97"/>
    </row>
    <row r="20" spans="2:28" ht="19.7" customHeight="1">
      <c r="B20" s="97"/>
      <c r="C20" s="97"/>
      <c r="W20" s="97"/>
    </row>
    <row r="21" spans="2:28" ht="19.5">
      <c r="B21" s="97"/>
      <c r="C21" s="111" t="s">
        <v>78</v>
      </c>
      <c r="D21" s="562" t="s">
        <v>185</v>
      </c>
      <c r="E21" s="562"/>
      <c r="F21" s="562"/>
      <c r="G21" s="562"/>
      <c r="H21" s="562"/>
      <c r="I21" s="562"/>
      <c r="J21" s="2"/>
      <c r="K21" s="2"/>
      <c r="W21" s="97"/>
    </row>
    <row r="22" spans="2:28" ht="5.25" customHeight="1">
      <c r="B22" s="97"/>
      <c r="C22" s="97"/>
      <c r="D22" s="97"/>
      <c r="E22" s="97"/>
      <c r="W22" s="97"/>
    </row>
    <row r="23" spans="2:28" ht="19.5">
      <c r="B23" s="97"/>
      <c r="C23" s="97"/>
      <c r="D23" s="97" t="s">
        <v>186</v>
      </c>
      <c r="E23" s="116"/>
      <c r="F23" s="116"/>
      <c r="G23" s="116"/>
      <c r="H23" s="116"/>
      <c r="I23" s="116"/>
      <c r="J23" s="116"/>
      <c r="K23" s="116"/>
      <c r="L23" s="116"/>
      <c r="M23" s="117" t="s">
        <v>187</v>
      </c>
      <c r="O23" s="116"/>
      <c r="P23" s="116"/>
      <c r="Q23" s="116"/>
      <c r="R23" s="116"/>
      <c r="S23" s="116"/>
      <c r="T23" s="116"/>
      <c r="U23" s="116"/>
      <c r="W23" s="97"/>
      <c r="Y23" s="101" t="s">
        <v>32</v>
      </c>
      <c r="AA23" s="101" t="s">
        <v>188</v>
      </c>
      <c r="AB23" s="101" t="s">
        <v>45</v>
      </c>
    </row>
    <row r="24" spans="2:28" ht="19.7" customHeight="1">
      <c r="B24" s="97"/>
      <c r="C24" s="97"/>
      <c r="D24" s="563"/>
      <c r="E24" s="564"/>
      <c r="F24" s="564"/>
      <c r="G24" s="564"/>
      <c r="H24" s="564"/>
      <c r="I24" s="564"/>
      <c r="J24" s="564"/>
      <c r="K24" s="565"/>
      <c r="L24" s="118"/>
      <c r="M24" s="563"/>
      <c r="N24" s="564"/>
      <c r="O24" s="564"/>
      <c r="P24" s="564"/>
      <c r="Q24" s="564"/>
      <c r="R24" s="564"/>
      <c r="S24" s="564"/>
      <c r="T24" s="565"/>
      <c r="U24" s="118"/>
      <c r="W24" s="97"/>
      <c r="Y24" s="101" t="s">
        <v>723</v>
      </c>
      <c r="AA24" s="101" t="s">
        <v>190</v>
      </c>
      <c r="AB24" s="101">
        <v>1</v>
      </c>
    </row>
    <row r="25" spans="2:28" ht="19.5">
      <c r="B25" s="97"/>
      <c r="C25" s="97"/>
      <c r="D25" s="117"/>
      <c r="E25" s="118"/>
      <c r="F25" s="118"/>
      <c r="G25" s="118"/>
      <c r="H25" s="118"/>
      <c r="I25" s="118"/>
      <c r="J25" s="118"/>
      <c r="K25" s="118"/>
      <c r="L25" s="118"/>
      <c r="M25" s="118"/>
      <c r="N25" s="118"/>
      <c r="O25" s="118"/>
      <c r="P25" s="118"/>
      <c r="Q25" s="118"/>
      <c r="R25" s="118"/>
      <c r="S25" s="118"/>
      <c r="T25" s="118"/>
      <c r="U25" s="118"/>
      <c r="W25" s="97"/>
      <c r="Y25" s="101" t="s">
        <v>727</v>
      </c>
      <c r="AA25" s="101" t="s">
        <v>191</v>
      </c>
      <c r="AB25" s="101">
        <v>2</v>
      </c>
    </row>
    <row r="26" spans="2:28" ht="19.5">
      <c r="B26" s="97"/>
      <c r="C26" s="97"/>
      <c r="D26" s="97" t="s">
        <v>192</v>
      </c>
      <c r="E26" s="116"/>
      <c r="F26" s="116"/>
      <c r="G26" s="116"/>
      <c r="H26" s="116"/>
      <c r="I26" s="116"/>
      <c r="J26" s="116"/>
      <c r="K26" s="116"/>
      <c r="L26" s="118"/>
      <c r="M26" s="118" t="s">
        <v>193</v>
      </c>
      <c r="O26" s="118"/>
      <c r="P26" s="118"/>
      <c r="Q26" s="118"/>
      <c r="R26" s="118"/>
      <c r="S26" s="118"/>
      <c r="T26" s="118"/>
      <c r="U26" s="118"/>
      <c r="W26" s="97"/>
      <c r="Y26" s="101" t="s">
        <v>37</v>
      </c>
      <c r="AA26" s="101" t="s">
        <v>194</v>
      </c>
      <c r="AB26" s="101">
        <v>3</v>
      </c>
    </row>
    <row r="27" spans="2:28" ht="19.5">
      <c r="B27" s="97"/>
      <c r="C27" s="97"/>
      <c r="D27" s="563"/>
      <c r="E27" s="564"/>
      <c r="F27" s="564"/>
      <c r="G27" s="564"/>
      <c r="H27" s="564"/>
      <c r="I27" s="564"/>
      <c r="J27" s="564"/>
      <c r="K27" s="565"/>
      <c r="L27" s="118"/>
      <c r="M27" s="566"/>
      <c r="N27" s="567"/>
      <c r="O27" s="567"/>
      <c r="P27" s="567"/>
      <c r="Q27" s="567"/>
      <c r="R27" s="567"/>
      <c r="S27" s="567"/>
      <c r="T27" s="568"/>
      <c r="U27" s="118"/>
      <c r="W27" s="97"/>
      <c r="Y27" s="101" t="s">
        <v>195</v>
      </c>
      <c r="AA27" s="101" t="s">
        <v>196</v>
      </c>
      <c r="AB27" s="101">
        <v>4</v>
      </c>
    </row>
    <row r="28" spans="2:28" ht="19.5">
      <c r="B28" s="97"/>
      <c r="C28" s="97"/>
      <c r="D28" s="117"/>
      <c r="E28" s="118"/>
      <c r="F28" s="118"/>
      <c r="G28" s="118"/>
      <c r="H28" s="118"/>
      <c r="I28" s="118"/>
      <c r="J28" s="118"/>
      <c r="K28" s="118"/>
      <c r="L28" s="118"/>
      <c r="M28" s="118"/>
      <c r="N28" s="118"/>
      <c r="O28" s="118"/>
      <c r="P28" s="118"/>
      <c r="Q28" s="118"/>
      <c r="R28" s="118"/>
      <c r="S28" s="118"/>
      <c r="T28" s="118"/>
      <c r="U28" s="118"/>
      <c r="W28" s="97"/>
      <c r="Y28" s="101" t="s">
        <v>197</v>
      </c>
      <c r="AA28" s="101" t="s">
        <v>198</v>
      </c>
      <c r="AB28" s="101">
        <v>5</v>
      </c>
    </row>
    <row r="29" spans="2:28" ht="19.5">
      <c r="B29" s="97"/>
      <c r="C29" s="97"/>
      <c r="D29" s="97" t="s">
        <v>199</v>
      </c>
      <c r="E29" s="116"/>
      <c r="F29" s="116"/>
      <c r="G29" s="116"/>
      <c r="H29" s="116"/>
      <c r="I29" s="116"/>
      <c r="J29" s="116"/>
      <c r="K29" s="116"/>
      <c r="L29" s="118"/>
      <c r="M29" s="118"/>
      <c r="N29" s="118"/>
      <c r="O29" s="118"/>
      <c r="P29" s="118"/>
      <c r="Q29" s="118"/>
      <c r="R29" s="118"/>
      <c r="S29" s="118"/>
      <c r="T29" s="118"/>
      <c r="U29" s="118"/>
      <c r="W29" s="97"/>
      <c r="Y29" s="101" t="s">
        <v>189</v>
      </c>
      <c r="AA29" s="101" t="s">
        <v>200</v>
      </c>
      <c r="AB29" s="101">
        <v>6</v>
      </c>
    </row>
    <row r="30" spans="2:28" ht="19.5">
      <c r="B30" s="97"/>
      <c r="C30" s="97"/>
      <c r="D30" s="569" t="str">
        <f>'実績報告累計番号算出用シート '!K4</f>
        <v/>
      </c>
      <c r="E30" s="570"/>
      <c r="F30" s="570"/>
      <c r="G30" s="570"/>
      <c r="H30" s="570"/>
      <c r="I30" s="570"/>
      <c r="J30" s="570"/>
      <c r="K30" s="571"/>
      <c r="L30" s="118"/>
      <c r="M30" s="118"/>
      <c r="N30" s="118"/>
      <c r="O30" s="118"/>
      <c r="P30" s="118"/>
      <c r="Q30" s="118"/>
      <c r="R30" s="118"/>
      <c r="S30" s="118"/>
      <c r="T30" s="118"/>
      <c r="U30" s="118"/>
      <c r="W30" s="97"/>
      <c r="Y30" s="101" t="s">
        <v>201</v>
      </c>
      <c r="AA30" s="101" t="s">
        <v>202</v>
      </c>
      <c r="AB30" s="101">
        <v>7</v>
      </c>
    </row>
    <row r="31" spans="2:28" ht="19.7" customHeight="1">
      <c r="B31" s="97"/>
      <c r="C31" s="119"/>
      <c r="D31" s="120" t="s">
        <v>434</v>
      </c>
      <c r="E31" s="121"/>
      <c r="F31" s="121"/>
      <c r="G31" s="121"/>
      <c r="H31" s="121"/>
      <c r="I31" s="121"/>
      <c r="J31" s="121"/>
      <c r="K31" s="121"/>
      <c r="L31" s="121"/>
      <c r="M31" s="121"/>
      <c r="N31" s="121"/>
      <c r="O31" s="121"/>
      <c r="P31" s="121"/>
      <c r="Q31" s="121"/>
      <c r="R31" s="121"/>
      <c r="S31" s="121"/>
      <c r="T31" s="121"/>
      <c r="U31" s="121"/>
      <c r="V31" s="121"/>
      <c r="W31" s="97"/>
      <c r="Y31" s="101" t="s">
        <v>203</v>
      </c>
      <c r="AA31" s="101" t="s">
        <v>204</v>
      </c>
      <c r="AB31" s="101">
        <v>8</v>
      </c>
    </row>
    <row r="32" spans="2:28" ht="19.7" customHeight="1">
      <c r="B32" s="97"/>
      <c r="C32" s="119"/>
      <c r="D32" s="122"/>
      <c r="E32" s="121"/>
      <c r="F32" s="121"/>
      <c r="G32" s="121"/>
      <c r="H32" s="121"/>
      <c r="I32" s="121"/>
      <c r="J32" s="121"/>
      <c r="K32" s="121"/>
      <c r="L32" s="121"/>
      <c r="M32" s="121"/>
      <c r="N32" s="121"/>
      <c r="O32" s="121"/>
      <c r="P32" s="121"/>
      <c r="Q32" s="121"/>
      <c r="R32" s="121"/>
      <c r="S32" s="121"/>
      <c r="T32" s="121"/>
      <c r="U32" s="121"/>
      <c r="V32" s="121"/>
      <c r="W32" s="97"/>
      <c r="Y32" s="101" t="s">
        <v>205</v>
      </c>
      <c r="AA32" s="101" t="s">
        <v>206</v>
      </c>
    </row>
    <row r="33" spans="2:27" ht="19.7" customHeight="1">
      <c r="B33" s="97"/>
      <c r="C33" s="119"/>
      <c r="E33" s="121"/>
      <c r="F33" s="121"/>
      <c r="G33" s="121"/>
      <c r="H33" s="121"/>
      <c r="I33" s="121"/>
      <c r="J33" s="121"/>
      <c r="K33" s="121"/>
      <c r="L33" s="121"/>
      <c r="M33" s="121"/>
      <c r="N33" s="121"/>
      <c r="O33" s="121"/>
      <c r="P33" s="121"/>
      <c r="Q33" s="121"/>
      <c r="R33" s="121"/>
      <c r="S33" s="121"/>
      <c r="T33" s="121"/>
      <c r="U33" s="121"/>
      <c r="V33" s="121"/>
      <c r="W33" s="97"/>
      <c r="Y33" s="101" t="s">
        <v>207</v>
      </c>
      <c r="AA33" s="101" t="s">
        <v>208</v>
      </c>
    </row>
    <row r="34" spans="2:27" ht="19.5">
      <c r="B34" s="97"/>
      <c r="C34" s="111" t="s">
        <v>173</v>
      </c>
      <c r="D34" s="562" t="s">
        <v>209</v>
      </c>
      <c r="E34" s="562"/>
      <c r="F34" s="562"/>
      <c r="G34" s="562"/>
      <c r="H34" s="562"/>
      <c r="I34" s="562"/>
      <c r="J34" s="2"/>
      <c r="K34" s="2"/>
      <c r="W34" s="97"/>
    </row>
    <row r="35" spans="2:27" ht="5.25" customHeight="1">
      <c r="B35" s="97"/>
      <c r="C35" s="97"/>
      <c r="D35" s="97"/>
      <c r="E35" s="97"/>
      <c r="W35" s="97"/>
    </row>
    <row r="36" spans="2:27" ht="19.5">
      <c r="B36" s="97"/>
      <c r="C36" s="97"/>
      <c r="D36" s="572" t="s">
        <v>435</v>
      </c>
      <c r="E36" s="573"/>
      <c r="F36" s="573"/>
      <c r="G36" s="573"/>
      <c r="H36" s="573"/>
      <c r="I36" s="573"/>
      <c r="J36" s="573"/>
      <c r="K36" s="573"/>
      <c r="L36" s="573"/>
      <c r="M36" s="573"/>
      <c r="N36" s="573"/>
      <c r="O36" s="573"/>
      <c r="P36" s="573"/>
      <c r="Q36" s="573"/>
      <c r="R36" s="573"/>
      <c r="S36" s="573"/>
      <c r="T36" s="573"/>
      <c r="U36" s="573"/>
      <c r="W36" s="97"/>
      <c r="Y36" s="101" t="s">
        <v>32</v>
      </c>
    </row>
    <row r="37" spans="2:27" ht="19.5">
      <c r="B37" s="97"/>
      <c r="C37" s="97"/>
      <c r="D37" s="117" t="s">
        <v>436</v>
      </c>
      <c r="E37" s="118"/>
      <c r="F37" s="118"/>
      <c r="G37" s="118"/>
      <c r="H37" s="118"/>
      <c r="I37" s="118"/>
      <c r="J37" s="118"/>
      <c r="K37" s="118"/>
      <c r="L37" s="118"/>
      <c r="M37" s="118"/>
      <c r="N37" s="118"/>
      <c r="O37" s="118"/>
      <c r="P37" s="118"/>
      <c r="Q37" s="118"/>
      <c r="R37" s="118"/>
      <c r="S37" s="118"/>
      <c r="T37" s="118"/>
      <c r="U37" s="118"/>
      <c r="W37" s="97"/>
      <c r="Y37" s="101" t="s">
        <v>210</v>
      </c>
    </row>
    <row r="38" spans="2:27" ht="19.5">
      <c r="B38" s="97"/>
      <c r="C38" s="97"/>
      <c r="D38" s="574"/>
      <c r="E38" s="575"/>
      <c r="F38" s="575"/>
      <c r="G38" s="575"/>
      <c r="H38" s="575"/>
      <c r="I38" s="575"/>
      <c r="J38" s="575"/>
      <c r="K38" s="576"/>
      <c r="L38" s="118"/>
      <c r="M38" s="118"/>
      <c r="N38" s="118"/>
      <c r="O38" s="118"/>
      <c r="P38" s="118"/>
      <c r="Q38" s="118"/>
      <c r="R38" s="118"/>
      <c r="S38" s="118"/>
      <c r="T38" s="118"/>
      <c r="U38" s="118"/>
      <c r="W38" s="97"/>
      <c r="Y38" s="101" t="s">
        <v>211</v>
      </c>
    </row>
    <row r="39" spans="2:27" ht="19.5">
      <c r="B39" s="97"/>
      <c r="C39" s="97"/>
      <c r="D39" s="123" t="s">
        <v>437</v>
      </c>
      <c r="E39" s="118"/>
      <c r="F39" s="118"/>
      <c r="G39" s="118"/>
      <c r="H39" s="118"/>
      <c r="I39" s="118"/>
      <c r="J39" s="118"/>
      <c r="K39" s="118"/>
      <c r="L39" s="118"/>
      <c r="M39" s="118"/>
      <c r="N39" s="118"/>
      <c r="O39" s="118"/>
      <c r="P39" s="118"/>
      <c r="Q39" s="118"/>
      <c r="R39" s="118"/>
      <c r="S39" s="118"/>
      <c r="T39" s="118"/>
      <c r="U39" s="118"/>
      <c r="W39" s="97"/>
      <c r="Y39" s="101" t="s">
        <v>41</v>
      </c>
    </row>
    <row r="40" spans="2:27" ht="19.5">
      <c r="B40" s="97"/>
      <c r="C40" s="97"/>
      <c r="D40" s="117"/>
      <c r="E40" s="118"/>
      <c r="F40" s="118"/>
      <c r="G40" s="118"/>
      <c r="H40" s="118"/>
      <c r="I40" s="118"/>
      <c r="J40" s="118"/>
      <c r="K40" s="118"/>
      <c r="L40" s="118"/>
      <c r="M40" s="118"/>
      <c r="N40" s="118"/>
      <c r="O40" s="118"/>
      <c r="P40" s="118"/>
      <c r="Q40" s="118"/>
      <c r="R40" s="118"/>
      <c r="S40" s="118"/>
      <c r="T40" s="118"/>
      <c r="U40" s="118"/>
      <c r="W40" s="97"/>
      <c r="Y40" s="101" t="s">
        <v>212</v>
      </c>
    </row>
    <row r="41" spans="2:27" ht="19.5">
      <c r="B41" s="97"/>
      <c r="C41" s="97"/>
      <c r="D41" s="117" t="s">
        <v>213</v>
      </c>
      <c r="E41" s="118"/>
      <c r="F41" s="118"/>
      <c r="G41" s="118"/>
      <c r="H41" s="118"/>
      <c r="I41" s="118"/>
      <c r="J41" s="118"/>
      <c r="K41" s="118"/>
      <c r="L41" s="118"/>
      <c r="M41" s="118"/>
      <c r="N41" s="118"/>
      <c r="O41" s="118"/>
      <c r="P41" s="118"/>
      <c r="Q41" s="118"/>
      <c r="R41" s="118"/>
      <c r="S41" s="118"/>
      <c r="T41" s="118"/>
      <c r="U41" s="118"/>
      <c r="W41" s="97"/>
      <c r="Y41" s="101" t="s">
        <v>214</v>
      </c>
    </row>
    <row r="42" spans="2:27" ht="19.5">
      <c r="B42" s="97"/>
      <c r="C42" s="97"/>
      <c r="D42" s="117" t="s">
        <v>215</v>
      </c>
      <c r="E42" s="118"/>
      <c r="F42" s="118"/>
      <c r="G42" s="118"/>
      <c r="H42" s="118"/>
      <c r="I42" s="118"/>
      <c r="J42" s="118"/>
      <c r="K42" s="118"/>
      <c r="L42" s="118"/>
      <c r="M42" s="118" t="s">
        <v>216</v>
      </c>
      <c r="N42" s="118"/>
      <c r="O42" s="118"/>
      <c r="P42" s="118"/>
      <c r="Q42" s="118"/>
      <c r="R42" s="118"/>
      <c r="S42" s="118"/>
      <c r="U42" s="118"/>
      <c r="W42" s="97"/>
    </row>
    <row r="43" spans="2:27" ht="19.5">
      <c r="B43" s="97"/>
      <c r="C43" s="97"/>
      <c r="D43" s="574"/>
      <c r="E43" s="575"/>
      <c r="F43" s="575"/>
      <c r="G43" s="575"/>
      <c r="H43" s="575"/>
      <c r="I43" s="575"/>
      <c r="J43" s="575"/>
      <c r="K43" s="576"/>
      <c r="L43" s="118"/>
      <c r="M43" s="563"/>
      <c r="N43" s="565"/>
      <c r="O43" s="114" t="s">
        <v>0</v>
      </c>
      <c r="P43" s="147"/>
      <c r="Q43" s="114" t="s">
        <v>183</v>
      </c>
      <c r="R43" s="147"/>
      <c r="S43" s="114" t="s">
        <v>6</v>
      </c>
      <c r="U43" s="118"/>
      <c r="W43" s="97"/>
    </row>
    <row r="44" spans="2:27" ht="19.5">
      <c r="B44" s="97"/>
      <c r="C44" s="97"/>
      <c r="D44" s="117"/>
      <c r="E44" s="118"/>
      <c r="F44" s="118"/>
      <c r="G44" s="118"/>
      <c r="H44" s="118"/>
      <c r="I44" s="118"/>
      <c r="J44" s="118"/>
      <c r="K44" s="118"/>
      <c r="L44" s="118"/>
      <c r="M44" s="118"/>
      <c r="N44" s="118"/>
      <c r="O44" s="118"/>
      <c r="P44" s="118"/>
      <c r="Q44" s="118"/>
      <c r="R44" s="118"/>
      <c r="S44" s="118"/>
      <c r="T44" s="118"/>
      <c r="U44" s="118"/>
      <c r="W44" s="97"/>
    </row>
    <row r="45" spans="2:27" ht="19.5">
      <c r="B45" s="97"/>
      <c r="C45" s="97"/>
      <c r="D45" s="117" t="s">
        <v>217</v>
      </c>
      <c r="E45" s="118"/>
      <c r="F45" s="118"/>
      <c r="G45" s="118"/>
      <c r="H45" s="118"/>
      <c r="I45" s="118"/>
      <c r="J45" s="118"/>
      <c r="K45" s="118"/>
      <c r="L45" s="118"/>
      <c r="M45" s="118"/>
      <c r="N45" s="118"/>
      <c r="O45" s="118"/>
      <c r="P45" s="118"/>
      <c r="Q45" s="118"/>
      <c r="R45" s="118"/>
      <c r="S45" s="118"/>
      <c r="T45" s="118"/>
      <c r="U45" s="118"/>
      <c r="W45" s="97"/>
    </row>
    <row r="46" spans="2:27" ht="19.5">
      <c r="B46" s="97"/>
      <c r="C46" s="97"/>
      <c r="D46" s="117" t="s">
        <v>218</v>
      </c>
      <c r="E46" s="118"/>
      <c r="F46" s="118"/>
      <c r="G46" s="118"/>
      <c r="H46" s="118"/>
      <c r="I46" s="118"/>
      <c r="J46" s="118"/>
      <c r="K46" s="118"/>
      <c r="L46" s="118"/>
      <c r="M46" s="118"/>
      <c r="N46" s="118"/>
      <c r="O46" s="118"/>
      <c r="P46" s="118"/>
      <c r="Q46" s="118"/>
      <c r="R46" s="118"/>
      <c r="S46" s="118"/>
      <c r="T46" s="118"/>
      <c r="U46" s="118"/>
      <c r="W46" s="97"/>
    </row>
    <row r="47" spans="2:27" ht="19.5">
      <c r="B47" s="97"/>
      <c r="C47" s="97"/>
      <c r="D47" s="559"/>
      <c r="E47" s="560"/>
      <c r="F47" s="560"/>
      <c r="G47" s="560"/>
      <c r="H47" s="560"/>
      <c r="I47" s="560"/>
      <c r="J47" s="560"/>
      <c r="K47" s="561"/>
      <c r="L47" s="118"/>
      <c r="M47" s="118"/>
      <c r="N47" s="118"/>
      <c r="O47" s="118"/>
      <c r="P47" s="118"/>
      <c r="Q47" s="118"/>
      <c r="R47" s="118"/>
      <c r="S47" s="118"/>
      <c r="T47" s="118"/>
      <c r="U47" s="118"/>
      <c r="W47" s="97"/>
    </row>
    <row r="48" spans="2:27" ht="19.5">
      <c r="B48" s="97"/>
      <c r="C48" s="97"/>
      <c r="D48" s="117"/>
      <c r="E48" s="118"/>
      <c r="F48" s="118"/>
      <c r="G48" s="118"/>
      <c r="H48" s="118"/>
      <c r="I48" s="118"/>
      <c r="J48" s="118"/>
      <c r="K48" s="118"/>
      <c r="L48" s="118"/>
      <c r="M48" s="118"/>
      <c r="N48" s="118"/>
      <c r="O48" s="118"/>
      <c r="P48" s="118"/>
      <c r="Q48" s="118"/>
      <c r="R48" s="118"/>
      <c r="S48" s="118"/>
      <c r="T48" s="118"/>
      <c r="U48" s="118"/>
      <c r="W48" s="97"/>
    </row>
    <row r="49" spans="1:23" ht="19.5">
      <c r="B49" s="97"/>
      <c r="C49" s="97"/>
      <c r="D49" s="579" t="s">
        <v>438</v>
      </c>
      <c r="E49" s="579"/>
      <c r="F49" s="579"/>
      <c r="G49" s="579"/>
      <c r="H49" s="579"/>
      <c r="I49" s="579"/>
      <c r="J49" s="579"/>
      <c r="K49" s="579"/>
      <c r="L49" s="579"/>
      <c r="M49" s="579"/>
      <c r="N49" s="579"/>
      <c r="O49" s="579"/>
      <c r="P49" s="579"/>
      <c r="Q49" s="579"/>
      <c r="R49" s="579"/>
      <c r="S49" s="579"/>
      <c r="T49" s="579"/>
      <c r="U49" s="579"/>
      <c r="W49" s="97"/>
    </row>
    <row r="50" spans="1:23" ht="19.5">
      <c r="B50" s="97"/>
      <c r="C50" s="97"/>
      <c r="D50" s="579"/>
      <c r="E50" s="579"/>
      <c r="F50" s="579"/>
      <c r="G50" s="579"/>
      <c r="H50" s="579"/>
      <c r="I50" s="579"/>
      <c r="J50" s="579"/>
      <c r="K50" s="579"/>
      <c r="L50" s="579"/>
      <c r="M50" s="579"/>
      <c r="N50" s="579"/>
      <c r="O50" s="579"/>
      <c r="P50" s="579"/>
      <c r="Q50" s="579"/>
      <c r="R50" s="579"/>
      <c r="S50" s="579"/>
      <c r="T50" s="579"/>
      <c r="U50" s="579"/>
      <c r="W50" s="97"/>
    </row>
    <row r="51" spans="1:23" ht="19.5">
      <c r="B51" s="97"/>
      <c r="C51" s="97"/>
      <c r="D51" s="117" t="s">
        <v>219</v>
      </c>
      <c r="E51" s="118"/>
      <c r="F51" s="118"/>
      <c r="G51" s="118"/>
      <c r="H51" s="118"/>
      <c r="I51" s="118"/>
      <c r="J51" s="118"/>
      <c r="K51" s="118"/>
      <c r="L51" s="118"/>
      <c r="M51" s="118"/>
      <c r="N51" s="118"/>
      <c r="O51" s="118"/>
      <c r="P51" s="118"/>
      <c r="Q51" s="118"/>
      <c r="R51" s="118"/>
      <c r="S51" s="118"/>
      <c r="T51" s="118"/>
      <c r="U51" s="118"/>
      <c r="W51" s="97"/>
    </row>
    <row r="52" spans="1:23" ht="19.5">
      <c r="B52" s="97"/>
      <c r="C52" s="97"/>
      <c r="D52" s="559"/>
      <c r="E52" s="560"/>
      <c r="F52" s="560"/>
      <c r="G52" s="560"/>
      <c r="H52" s="560"/>
      <c r="I52" s="560"/>
      <c r="J52" s="560"/>
      <c r="K52" s="561"/>
      <c r="L52" s="118"/>
      <c r="M52" s="118"/>
      <c r="N52" s="118"/>
      <c r="O52" s="118"/>
      <c r="P52" s="118"/>
      <c r="Q52" s="118"/>
      <c r="R52" s="118"/>
      <c r="S52" s="118"/>
      <c r="T52" s="118"/>
      <c r="U52" s="118"/>
      <c r="W52" s="97"/>
    </row>
    <row r="53" spans="1:23" ht="19.5">
      <c r="B53" s="97"/>
      <c r="C53" s="97"/>
      <c r="D53" s="117"/>
      <c r="E53" s="118"/>
      <c r="F53" s="118"/>
      <c r="G53" s="118"/>
      <c r="H53" s="118"/>
      <c r="I53" s="118"/>
      <c r="J53" s="118"/>
      <c r="K53" s="118"/>
      <c r="L53" s="118"/>
      <c r="M53" s="118"/>
      <c r="N53" s="118"/>
      <c r="O53" s="118"/>
      <c r="P53" s="118"/>
      <c r="Q53" s="118"/>
      <c r="R53" s="118"/>
      <c r="S53" s="118"/>
      <c r="T53" s="118"/>
      <c r="U53" s="118"/>
      <c r="W53" s="97"/>
    </row>
    <row r="54" spans="1:23" ht="19.5">
      <c r="B54" s="97"/>
      <c r="C54" s="111" t="s">
        <v>174</v>
      </c>
      <c r="D54" s="124" t="s">
        <v>439</v>
      </c>
      <c r="E54" s="124"/>
      <c r="F54" s="118"/>
      <c r="G54" s="118"/>
      <c r="H54" s="118"/>
      <c r="I54" s="118"/>
      <c r="J54" s="118"/>
      <c r="K54" s="118"/>
      <c r="L54" s="118"/>
      <c r="M54" s="118"/>
      <c r="N54" s="118"/>
      <c r="O54" s="118"/>
      <c r="P54" s="118"/>
      <c r="Q54" s="118"/>
      <c r="R54" s="118"/>
      <c r="S54" s="118"/>
      <c r="T54" s="118"/>
      <c r="U54" s="118"/>
      <c r="W54" s="97"/>
    </row>
    <row r="55" spans="1:23" ht="19.5">
      <c r="B55" s="97"/>
      <c r="C55" s="97"/>
      <c r="D55" s="580" t="s">
        <v>440</v>
      </c>
      <c r="E55" s="581"/>
      <c r="F55" s="581"/>
      <c r="G55" s="581"/>
      <c r="H55" s="581"/>
      <c r="I55" s="581"/>
      <c r="J55" s="581"/>
      <c r="K55" s="581"/>
      <c r="L55" s="581"/>
      <c r="M55" s="581"/>
      <c r="N55" s="581"/>
      <c r="O55" s="581"/>
      <c r="P55" s="581"/>
      <c r="Q55" s="581"/>
      <c r="R55" s="581"/>
      <c r="S55" s="581"/>
      <c r="T55" s="581"/>
      <c r="U55" s="581"/>
      <c r="W55" s="97"/>
    </row>
    <row r="56" spans="1:23" ht="19.5">
      <c r="B56" s="97"/>
      <c r="C56" s="97"/>
      <c r="D56" s="581"/>
      <c r="E56" s="581"/>
      <c r="F56" s="581"/>
      <c r="G56" s="581"/>
      <c r="H56" s="581"/>
      <c r="I56" s="581"/>
      <c r="J56" s="581"/>
      <c r="K56" s="581"/>
      <c r="L56" s="581"/>
      <c r="M56" s="581"/>
      <c r="N56" s="581"/>
      <c r="O56" s="581"/>
      <c r="P56" s="581"/>
      <c r="Q56" s="581"/>
      <c r="R56" s="581"/>
      <c r="S56" s="581"/>
      <c r="T56" s="581"/>
      <c r="U56" s="581"/>
      <c r="W56" s="97"/>
    </row>
    <row r="57" spans="1:23" ht="19.5">
      <c r="B57" s="97"/>
      <c r="C57" s="111" t="s">
        <v>175</v>
      </c>
      <c r="D57" s="124" t="s">
        <v>220</v>
      </c>
      <c r="E57" s="118"/>
      <c r="F57" s="118"/>
      <c r="G57" s="118"/>
      <c r="H57" s="118"/>
      <c r="I57" s="118"/>
      <c r="J57" s="118"/>
      <c r="K57" s="118"/>
      <c r="L57" s="118"/>
      <c r="M57" s="118"/>
      <c r="N57" s="118"/>
      <c r="O57" s="118"/>
      <c r="P57" s="118"/>
      <c r="Q57" s="118"/>
      <c r="R57" s="118"/>
      <c r="S57" s="118"/>
      <c r="T57" s="118"/>
      <c r="U57" s="118"/>
      <c r="W57" s="97"/>
    </row>
    <row r="58" spans="1:23" ht="19.5">
      <c r="B58" s="97"/>
      <c r="C58" s="97"/>
      <c r="D58" s="579" t="s">
        <v>441</v>
      </c>
      <c r="E58" s="579"/>
      <c r="F58" s="579"/>
      <c r="G58" s="579"/>
      <c r="H58" s="579"/>
      <c r="I58" s="579"/>
      <c r="J58" s="579"/>
      <c r="K58" s="579"/>
      <c r="L58" s="579"/>
      <c r="M58" s="579"/>
      <c r="N58" s="579"/>
      <c r="O58" s="579"/>
      <c r="P58" s="579"/>
      <c r="Q58" s="579"/>
      <c r="R58" s="579"/>
      <c r="S58" s="579"/>
      <c r="T58" s="579"/>
      <c r="U58" s="579"/>
      <c r="W58" s="97"/>
    </row>
    <row r="59" spans="1:23" ht="19.5">
      <c r="B59" s="97"/>
      <c r="C59" s="97"/>
      <c r="D59" s="579"/>
      <c r="E59" s="579"/>
      <c r="F59" s="579"/>
      <c r="G59" s="579"/>
      <c r="H59" s="579"/>
      <c r="I59" s="579"/>
      <c r="J59" s="579"/>
      <c r="K59" s="579"/>
      <c r="L59" s="579"/>
      <c r="M59" s="579"/>
      <c r="N59" s="579"/>
      <c r="O59" s="579"/>
      <c r="P59" s="579"/>
      <c r="Q59" s="579"/>
      <c r="R59" s="579"/>
      <c r="S59" s="579"/>
      <c r="T59" s="579"/>
      <c r="U59" s="579"/>
      <c r="W59" s="97"/>
    </row>
    <row r="60" spans="1:23" ht="19.5">
      <c r="A60" s="309" t="s">
        <v>714</v>
      </c>
      <c r="B60" s="97"/>
      <c r="C60" s="121"/>
      <c r="D60" s="121"/>
      <c r="E60" s="121"/>
      <c r="F60" s="121"/>
      <c r="G60" s="121"/>
      <c r="H60" s="121"/>
      <c r="I60" s="121"/>
      <c r="J60" s="121"/>
      <c r="K60" s="121"/>
      <c r="L60" s="121"/>
      <c r="M60" s="121"/>
      <c r="N60" s="121"/>
      <c r="O60" s="121"/>
      <c r="P60" s="121"/>
      <c r="Q60" s="121"/>
      <c r="R60" s="121"/>
      <c r="S60" s="121"/>
      <c r="T60" s="121"/>
      <c r="U60" s="125" t="s">
        <v>79</v>
      </c>
      <c r="V60" s="121"/>
      <c r="W60" s="97"/>
    </row>
    <row r="61" spans="1:23" ht="19.5">
      <c r="A61" s="309"/>
      <c r="B61" s="97"/>
      <c r="C61" s="121"/>
      <c r="D61" s="121"/>
      <c r="E61" s="121"/>
      <c r="F61" s="121"/>
      <c r="G61" s="121"/>
      <c r="H61" s="121"/>
      <c r="I61" s="121"/>
      <c r="J61" s="121"/>
      <c r="K61" s="121"/>
      <c r="L61" s="121"/>
      <c r="M61" s="121"/>
      <c r="N61" s="121"/>
      <c r="O61" s="121"/>
      <c r="P61" s="121"/>
      <c r="Q61" s="121"/>
      <c r="R61" s="121"/>
      <c r="S61" s="121"/>
      <c r="T61" s="121"/>
      <c r="V61" s="121"/>
      <c r="W61" s="97"/>
    </row>
    <row r="62" spans="1:23" s="127" customFormat="1" ht="19.5">
      <c r="A62" s="310"/>
      <c r="B62" s="112"/>
      <c r="C62" s="111" t="s">
        <v>221</v>
      </c>
      <c r="D62" s="126"/>
      <c r="E62" s="126"/>
      <c r="F62" s="126"/>
      <c r="G62" s="126"/>
      <c r="H62" s="126"/>
      <c r="I62" s="126"/>
      <c r="J62" s="126"/>
      <c r="K62" s="126"/>
      <c r="L62" s="126"/>
      <c r="M62" s="126"/>
      <c r="N62" s="126"/>
      <c r="O62" s="126"/>
      <c r="P62" s="126"/>
      <c r="Q62" s="126"/>
      <c r="R62" s="126"/>
      <c r="S62" s="126"/>
      <c r="T62" s="126"/>
      <c r="U62" s="126"/>
      <c r="V62" s="126"/>
      <c r="W62" s="112"/>
    </row>
    <row r="63" spans="1:23" ht="19.5">
      <c r="B63" s="97"/>
      <c r="C63" s="113" t="s">
        <v>222</v>
      </c>
      <c r="D63" s="128" t="s">
        <v>223</v>
      </c>
      <c r="E63" s="129"/>
      <c r="F63" s="129"/>
      <c r="G63" s="129"/>
      <c r="H63" s="129"/>
      <c r="I63" s="129"/>
      <c r="J63" s="129"/>
      <c r="K63" s="129"/>
      <c r="L63" s="129"/>
      <c r="M63" s="129"/>
      <c r="N63" s="129"/>
      <c r="O63" s="129"/>
      <c r="P63" s="129"/>
      <c r="Q63" s="129"/>
      <c r="R63" s="129"/>
      <c r="S63" s="129"/>
      <c r="T63" s="129"/>
      <c r="U63" s="129"/>
      <c r="V63" s="129"/>
      <c r="W63" s="97"/>
    </row>
    <row r="64" spans="1:23" ht="19.7" customHeight="1">
      <c r="B64" s="97"/>
      <c r="C64" s="582" t="s">
        <v>224</v>
      </c>
      <c r="D64" s="583"/>
      <c r="E64" s="583"/>
      <c r="F64" s="583"/>
      <c r="G64" s="586" t="s">
        <v>225</v>
      </c>
      <c r="H64" s="586"/>
      <c r="I64" s="586"/>
      <c r="J64" s="586"/>
      <c r="K64" s="586"/>
      <c r="L64" s="586"/>
      <c r="M64" s="587" t="s">
        <v>226</v>
      </c>
      <c r="N64" s="588"/>
      <c r="O64" s="588"/>
      <c r="P64" s="588"/>
      <c r="Q64" s="588"/>
      <c r="R64" s="588"/>
      <c r="S64" s="589"/>
      <c r="T64" s="593" t="s">
        <v>227</v>
      </c>
      <c r="U64" s="593"/>
      <c r="V64" s="129"/>
      <c r="W64" s="97"/>
    </row>
    <row r="65" spans="2:23" ht="19.5">
      <c r="B65" s="97"/>
      <c r="C65" s="584"/>
      <c r="D65" s="585"/>
      <c r="E65" s="585"/>
      <c r="F65" s="585"/>
      <c r="G65" s="586"/>
      <c r="H65" s="586"/>
      <c r="I65" s="586"/>
      <c r="J65" s="586"/>
      <c r="K65" s="586"/>
      <c r="L65" s="586"/>
      <c r="M65" s="590"/>
      <c r="N65" s="591"/>
      <c r="O65" s="591"/>
      <c r="P65" s="591"/>
      <c r="Q65" s="591"/>
      <c r="R65" s="591"/>
      <c r="S65" s="592"/>
      <c r="T65" s="593"/>
      <c r="U65" s="593"/>
      <c r="V65" s="129"/>
      <c r="W65" s="97"/>
    </row>
    <row r="66" spans="2:23" ht="19.5">
      <c r="B66" s="97"/>
      <c r="C66" s="594" t="s">
        <v>724</v>
      </c>
      <c r="D66" s="595"/>
      <c r="E66" s="595"/>
      <c r="F66" s="595"/>
      <c r="G66" s="600" t="s">
        <v>228</v>
      </c>
      <c r="H66" s="600"/>
      <c r="I66" s="600"/>
      <c r="J66" s="600"/>
      <c r="K66" s="600"/>
      <c r="L66" s="600"/>
      <c r="M66" s="601" t="s">
        <v>190</v>
      </c>
      <c r="N66" s="602"/>
      <c r="O66" s="602"/>
      <c r="P66" s="602"/>
      <c r="Q66" s="602"/>
      <c r="R66" s="602"/>
      <c r="S66" s="603"/>
      <c r="T66" s="604">
        <v>1</v>
      </c>
      <c r="U66" s="605"/>
      <c r="V66" s="129"/>
      <c r="W66" s="97"/>
    </row>
    <row r="67" spans="2:23" ht="19.5">
      <c r="B67" s="97"/>
      <c r="C67" s="596"/>
      <c r="D67" s="597"/>
      <c r="E67" s="597"/>
      <c r="F67" s="597"/>
      <c r="G67" s="600"/>
      <c r="H67" s="600"/>
      <c r="I67" s="600"/>
      <c r="J67" s="600"/>
      <c r="K67" s="600"/>
      <c r="L67" s="600"/>
      <c r="M67" s="601" t="s">
        <v>191</v>
      </c>
      <c r="N67" s="602"/>
      <c r="O67" s="602"/>
      <c r="P67" s="602"/>
      <c r="Q67" s="602"/>
      <c r="R67" s="602"/>
      <c r="S67" s="603"/>
      <c r="T67" s="606"/>
      <c r="U67" s="607"/>
      <c r="V67" s="129"/>
      <c r="W67" s="97"/>
    </row>
    <row r="68" spans="2:23" ht="19.5">
      <c r="B68" s="97"/>
      <c r="C68" s="596"/>
      <c r="D68" s="597"/>
      <c r="E68" s="597"/>
      <c r="F68" s="597"/>
      <c r="G68" s="600"/>
      <c r="H68" s="600"/>
      <c r="I68" s="600"/>
      <c r="J68" s="600"/>
      <c r="K68" s="600"/>
      <c r="L68" s="600"/>
      <c r="M68" s="601" t="s">
        <v>194</v>
      </c>
      <c r="N68" s="602"/>
      <c r="O68" s="602"/>
      <c r="P68" s="602"/>
      <c r="Q68" s="602"/>
      <c r="R68" s="602"/>
      <c r="S68" s="603"/>
      <c r="T68" s="608"/>
      <c r="U68" s="609"/>
      <c r="V68" s="129"/>
      <c r="W68" s="97"/>
    </row>
    <row r="69" spans="2:23" ht="19.5">
      <c r="B69" s="97"/>
      <c r="C69" s="596"/>
      <c r="D69" s="597"/>
      <c r="E69" s="597"/>
      <c r="F69" s="597"/>
      <c r="G69" s="600"/>
      <c r="H69" s="600"/>
      <c r="I69" s="600"/>
      <c r="J69" s="600"/>
      <c r="K69" s="600"/>
      <c r="L69" s="600"/>
      <c r="M69" s="601" t="s">
        <v>196</v>
      </c>
      <c r="N69" s="602"/>
      <c r="O69" s="602"/>
      <c r="P69" s="602"/>
      <c r="Q69" s="602"/>
      <c r="R69" s="602"/>
      <c r="S69" s="603"/>
      <c r="T69" s="610">
        <v>2</v>
      </c>
      <c r="U69" s="611"/>
      <c r="V69" s="129"/>
      <c r="W69" s="97"/>
    </row>
    <row r="70" spans="2:23" ht="19.5">
      <c r="B70" s="97"/>
      <c r="C70" s="596"/>
      <c r="D70" s="597"/>
      <c r="E70" s="597"/>
      <c r="F70" s="597"/>
      <c r="G70" s="600"/>
      <c r="H70" s="600"/>
      <c r="I70" s="600"/>
      <c r="J70" s="600"/>
      <c r="K70" s="600"/>
      <c r="L70" s="600"/>
      <c r="M70" s="601" t="s">
        <v>198</v>
      </c>
      <c r="N70" s="602"/>
      <c r="O70" s="602"/>
      <c r="P70" s="602"/>
      <c r="Q70" s="602"/>
      <c r="R70" s="602"/>
      <c r="S70" s="603"/>
      <c r="T70" s="610">
        <v>3</v>
      </c>
      <c r="U70" s="611"/>
      <c r="V70" s="129"/>
      <c r="W70" s="97"/>
    </row>
    <row r="71" spans="2:23" ht="19.5">
      <c r="B71" s="97"/>
      <c r="C71" s="596"/>
      <c r="D71" s="597"/>
      <c r="E71" s="597"/>
      <c r="F71" s="597"/>
      <c r="G71" s="600"/>
      <c r="H71" s="600"/>
      <c r="I71" s="600"/>
      <c r="J71" s="600"/>
      <c r="K71" s="600"/>
      <c r="L71" s="600"/>
      <c r="M71" s="601" t="s">
        <v>200</v>
      </c>
      <c r="N71" s="602"/>
      <c r="O71" s="602"/>
      <c r="P71" s="602"/>
      <c r="Q71" s="602"/>
      <c r="R71" s="602"/>
      <c r="S71" s="603"/>
      <c r="T71" s="610">
        <v>4</v>
      </c>
      <c r="U71" s="611"/>
      <c r="V71" s="129"/>
      <c r="W71" s="97"/>
    </row>
    <row r="72" spans="2:23" ht="19.5">
      <c r="B72" s="97"/>
      <c r="C72" s="596"/>
      <c r="D72" s="597"/>
      <c r="E72" s="597"/>
      <c r="F72" s="597"/>
      <c r="G72" s="600" t="s">
        <v>229</v>
      </c>
      <c r="H72" s="600"/>
      <c r="I72" s="600"/>
      <c r="J72" s="600"/>
      <c r="K72" s="600"/>
      <c r="L72" s="600"/>
      <c r="M72" s="601" t="s">
        <v>190</v>
      </c>
      <c r="N72" s="602"/>
      <c r="O72" s="602"/>
      <c r="P72" s="602"/>
      <c r="Q72" s="602"/>
      <c r="R72" s="602"/>
      <c r="S72" s="603"/>
      <c r="T72" s="604">
        <v>1</v>
      </c>
      <c r="U72" s="605"/>
      <c r="V72" s="129"/>
      <c r="W72" s="97"/>
    </row>
    <row r="73" spans="2:23" ht="19.5">
      <c r="B73" s="97"/>
      <c r="C73" s="596"/>
      <c r="D73" s="597"/>
      <c r="E73" s="597"/>
      <c r="F73" s="597"/>
      <c r="G73" s="600"/>
      <c r="H73" s="600"/>
      <c r="I73" s="600"/>
      <c r="J73" s="600"/>
      <c r="K73" s="600"/>
      <c r="L73" s="600"/>
      <c r="M73" s="601" t="s">
        <v>191</v>
      </c>
      <c r="N73" s="602"/>
      <c r="O73" s="602"/>
      <c r="P73" s="602"/>
      <c r="Q73" s="602"/>
      <c r="R73" s="602"/>
      <c r="S73" s="603"/>
      <c r="T73" s="608"/>
      <c r="U73" s="609"/>
      <c r="V73" s="129"/>
      <c r="W73" s="97"/>
    </row>
    <row r="74" spans="2:23" ht="19.5">
      <c r="B74" s="97"/>
      <c r="C74" s="598"/>
      <c r="D74" s="599"/>
      <c r="E74" s="599"/>
      <c r="F74" s="599"/>
      <c r="G74" s="600"/>
      <c r="H74" s="600"/>
      <c r="I74" s="600"/>
      <c r="J74" s="600"/>
      <c r="K74" s="600"/>
      <c r="L74" s="600"/>
      <c r="M74" s="601" t="s">
        <v>200</v>
      </c>
      <c r="N74" s="602"/>
      <c r="O74" s="602"/>
      <c r="P74" s="602"/>
      <c r="Q74" s="602"/>
      <c r="R74" s="602"/>
      <c r="S74" s="603"/>
      <c r="T74" s="610">
        <v>4</v>
      </c>
      <c r="U74" s="611"/>
      <c r="V74" s="129"/>
      <c r="W74" s="97"/>
    </row>
    <row r="75" spans="2:23" ht="19.5">
      <c r="B75" s="97"/>
      <c r="C75" s="615" t="s">
        <v>728</v>
      </c>
      <c r="D75" s="616"/>
      <c r="E75" s="616"/>
      <c r="F75" s="616"/>
      <c r="G75" s="617" t="s">
        <v>230</v>
      </c>
      <c r="H75" s="617"/>
      <c r="I75" s="617"/>
      <c r="J75" s="617"/>
      <c r="K75" s="617"/>
      <c r="L75" s="617"/>
      <c r="M75" s="601" t="s">
        <v>231</v>
      </c>
      <c r="N75" s="602"/>
      <c r="O75" s="602"/>
      <c r="P75" s="602"/>
      <c r="Q75" s="602"/>
      <c r="R75" s="602"/>
      <c r="S75" s="603"/>
      <c r="T75" s="618">
        <v>1</v>
      </c>
      <c r="U75" s="618"/>
      <c r="V75" s="129"/>
      <c r="W75" s="97"/>
    </row>
    <row r="76" spans="2:23" ht="19.7" customHeight="1">
      <c r="B76" s="97"/>
      <c r="C76" s="616"/>
      <c r="D76" s="616"/>
      <c r="E76" s="616"/>
      <c r="F76" s="616"/>
      <c r="G76" s="612" t="s">
        <v>442</v>
      </c>
      <c r="H76" s="612"/>
      <c r="I76" s="612"/>
      <c r="J76" s="612"/>
      <c r="K76" s="612"/>
      <c r="L76" s="612"/>
      <c r="M76" s="601" t="s">
        <v>231</v>
      </c>
      <c r="N76" s="602"/>
      <c r="O76" s="602"/>
      <c r="P76" s="602"/>
      <c r="Q76" s="602"/>
      <c r="R76" s="602"/>
      <c r="S76" s="603"/>
      <c r="T76" s="618"/>
      <c r="U76" s="618"/>
      <c r="V76" s="129"/>
      <c r="W76" s="97"/>
    </row>
    <row r="77" spans="2:23" ht="19.5">
      <c r="B77" s="97"/>
      <c r="C77" s="616"/>
      <c r="D77" s="616"/>
      <c r="E77" s="616"/>
      <c r="F77" s="616"/>
      <c r="G77" s="612"/>
      <c r="H77" s="612"/>
      <c r="I77" s="612"/>
      <c r="J77" s="612"/>
      <c r="K77" s="612"/>
      <c r="L77" s="612"/>
      <c r="M77" s="601" t="s">
        <v>233</v>
      </c>
      <c r="N77" s="602"/>
      <c r="O77" s="602"/>
      <c r="P77" s="602"/>
      <c r="Q77" s="602"/>
      <c r="R77" s="602"/>
      <c r="S77" s="603"/>
      <c r="T77" s="612">
        <v>7</v>
      </c>
      <c r="U77" s="612"/>
      <c r="V77" s="129"/>
      <c r="W77" s="97"/>
    </row>
    <row r="78" spans="2:23" ht="19.7" customHeight="1">
      <c r="B78" s="97"/>
      <c r="C78" s="616"/>
      <c r="D78" s="616"/>
      <c r="E78" s="616"/>
      <c r="F78" s="616"/>
      <c r="G78" s="612" t="s">
        <v>443</v>
      </c>
      <c r="H78" s="612"/>
      <c r="I78" s="612"/>
      <c r="J78" s="612"/>
      <c r="K78" s="612"/>
      <c r="L78" s="612"/>
      <c r="M78" s="601" t="s">
        <v>231</v>
      </c>
      <c r="N78" s="602"/>
      <c r="O78" s="602"/>
      <c r="P78" s="602"/>
      <c r="Q78" s="602"/>
      <c r="R78" s="602"/>
      <c r="S78" s="603"/>
      <c r="T78" s="612">
        <v>1</v>
      </c>
      <c r="U78" s="612"/>
      <c r="V78" s="129"/>
      <c r="W78" s="97"/>
    </row>
    <row r="79" spans="2:23" ht="19.5">
      <c r="B79" s="97"/>
      <c r="C79" s="616"/>
      <c r="D79" s="616"/>
      <c r="E79" s="616"/>
      <c r="F79" s="616"/>
      <c r="G79" s="612"/>
      <c r="H79" s="612"/>
      <c r="I79" s="612"/>
      <c r="J79" s="612"/>
      <c r="K79" s="612"/>
      <c r="L79" s="612"/>
      <c r="M79" s="601" t="s">
        <v>233</v>
      </c>
      <c r="N79" s="602"/>
      <c r="O79" s="602"/>
      <c r="P79" s="602"/>
      <c r="Q79" s="602"/>
      <c r="R79" s="602"/>
      <c r="S79" s="603"/>
      <c r="T79" s="612">
        <v>8</v>
      </c>
      <c r="U79" s="612"/>
      <c r="V79" s="129"/>
      <c r="W79" s="97"/>
    </row>
    <row r="80" spans="2:23" ht="19.5">
      <c r="B80" s="97"/>
      <c r="C80" s="616"/>
      <c r="D80" s="616"/>
      <c r="E80" s="616"/>
      <c r="F80" s="616"/>
      <c r="G80" s="600" t="s">
        <v>235</v>
      </c>
      <c r="H80" s="600"/>
      <c r="I80" s="600"/>
      <c r="J80" s="600"/>
      <c r="K80" s="600"/>
      <c r="L80" s="600"/>
      <c r="M80" s="601" t="s">
        <v>191</v>
      </c>
      <c r="N80" s="602"/>
      <c r="O80" s="602"/>
      <c r="P80" s="602"/>
      <c r="Q80" s="602"/>
      <c r="R80" s="602"/>
      <c r="S80" s="603"/>
      <c r="T80" s="604">
        <v>1</v>
      </c>
      <c r="U80" s="605"/>
      <c r="V80" s="129"/>
      <c r="W80" s="97"/>
    </row>
    <row r="81" spans="1:23" ht="19.5">
      <c r="B81" s="97"/>
      <c r="C81" s="616"/>
      <c r="D81" s="616"/>
      <c r="E81" s="616"/>
      <c r="F81" s="616"/>
      <c r="G81" s="600"/>
      <c r="H81" s="600"/>
      <c r="I81" s="600"/>
      <c r="J81" s="600"/>
      <c r="K81" s="600"/>
      <c r="L81" s="600"/>
      <c r="M81" s="601" t="s">
        <v>194</v>
      </c>
      <c r="N81" s="602"/>
      <c r="O81" s="602"/>
      <c r="P81" s="602"/>
      <c r="Q81" s="602"/>
      <c r="R81" s="602"/>
      <c r="S81" s="603"/>
      <c r="T81" s="608"/>
      <c r="U81" s="609"/>
      <c r="V81" s="129"/>
      <c r="W81" s="97"/>
    </row>
    <row r="82" spans="1:23" ht="19.5">
      <c r="B82" s="97"/>
      <c r="C82" s="616"/>
      <c r="D82" s="616"/>
      <c r="E82" s="616"/>
      <c r="F82" s="616"/>
      <c r="G82" s="600"/>
      <c r="H82" s="600"/>
      <c r="I82" s="600"/>
      <c r="J82" s="600"/>
      <c r="K82" s="600"/>
      <c r="L82" s="600"/>
      <c r="M82" s="601" t="s">
        <v>202</v>
      </c>
      <c r="N82" s="602"/>
      <c r="O82" s="602"/>
      <c r="P82" s="602"/>
      <c r="Q82" s="602"/>
      <c r="R82" s="602"/>
      <c r="S82" s="603"/>
      <c r="T82" s="612">
        <v>5</v>
      </c>
      <c r="U82" s="612"/>
      <c r="V82" s="129"/>
      <c r="W82" s="97"/>
    </row>
    <row r="83" spans="1:23" ht="19.5">
      <c r="B83" s="97"/>
      <c r="C83" s="616"/>
      <c r="D83" s="616"/>
      <c r="E83" s="616"/>
      <c r="F83" s="616"/>
      <c r="G83" s="600"/>
      <c r="H83" s="600"/>
      <c r="I83" s="600"/>
      <c r="J83" s="600"/>
      <c r="K83" s="600"/>
      <c r="L83" s="600"/>
      <c r="M83" s="601" t="s">
        <v>204</v>
      </c>
      <c r="N83" s="602"/>
      <c r="O83" s="602"/>
      <c r="P83" s="602"/>
      <c r="Q83" s="602"/>
      <c r="R83" s="602"/>
      <c r="S83" s="603"/>
      <c r="T83" s="612">
        <v>6</v>
      </c>
      <c r="U83" s="612"/>
      <c r="V83" s="129"/>
      <c r="W83" s="97"/>
    </row>
    <row r="84" spans="1:23" ht="19.5">
      <c r="B84" s="97"/>
      <c r="C84" s="616"/>
      <c r="D84" s="616"/>
      <c r="E84" s="616"/>
      <c r="F84" s="616"/>
      <c r="G84" s="600"/>
      <c r="H84" s="600"/>
      <c r="I84" s="600"/>
      <c r="J84" s="600"/>
      <c r="K84" s="600"/>
      <c r="L84" s="600"/>
      <c r="M84" s="601" t="s">
        <v>196</v>
      </c>
      <c r="N84" s="602"/>
      <c r="O84" s="602"/>
      <c r="P84" s="602"/>
      <c r="Q84" s="602"/>
      <c r="R84" s="602"/>
      <c r="S84" s="603"/>
      <c r="T84" s="612">
        <v>2</v>
      </c>
      <c r="U84" s="612"/>
      <c r="V84" s="129"/>
      <c r="W84" s="97"/>
    </row>
    <row r="85" spans="1:23" ht="19.5">
      <c r="B85" s="97"/>
      <c r="C85" s="616"/>
      <c r="D85" s="616"/>
      <c r="E85" s="616"/>
      <c r="F85" s="616"/>
      <c r="G85" s="600"/>
      <c r="H85" s="600"/>
      <c r="I85" s="600"/>
      <c r="J85" s="600"/>
      <c r="K85" s="600"/>
      <c r="L85" s="600"/>
      <c r="M85" s="601" t="s">
        <v>198</v>
      </c>
      <c r="N85" s="602"/>
      <c r="O85" s="602"/>
      <c r="P85" s="602"/>
      <c r="Q85" s="602"/>
      <c r="R85" s="602"/>
      <c r="S85" s="603"/>
      <c r="T85" s="612">
        <v>3</v>
      </c>
      <c r="U85" s="612"/>
      <c r="V85" s="129"/>
      <c r="W85" s="97"/>
    </row>
    <row r="86" spans="1:23" ht="19.5">
      <c r="B86" s="97"/>
      <c r="C86" s="616"/>
      <c r="D86" s="616"/>
      <c r="E86" s="616"/>
      <c r="F86" s="616"/>
      <c r="G86" s="600"/>
      <c r="H86" s="600"/>
      <c r="I86" s="600"/>
      <c r="J86" s="600"/>
      <c r="K86" s="600"/>
      <c r="L86" s="600"/>
      <c r="M86" s="601" t="s">
        <v>200</v>
      </c>
      <c r="N86" s="602"/>
      <c r="O86" s="602"/>
      <c r="P86" s="602"/>
      <c r="Q86" s="602"/>
      <c r="R86" s="602"/>
      <c r="S86" s="603"/>
      <c r="T86" s="612">
        <v>4</v>
      </c>
      <c r="U86" s="612"/>
      <c r="V86" s="129"/>
      <c r="W86" s="97"/>
    </row>
    <row r="87" spans="1:23" ht="19.5">
      <c r="B87" s="97"/>
      <c r="C87" s="616"/>
      <c r="D87" s="616"/>
      <c r="E87" s="616"/>
      <c r="F87" s="616"/>
      <c r="G87" s="600"/>
      <c r="H87" s="600"/>
      <c r="I87" s="600"/>
      <c r="J87" s="600"/>
      <c r="K87" s="600"/>
      <c r="L87" s="600"/>
      <c r="M87" s="601" t="s">
        <v>236</v>
      </c>
      <c r="N87" s="602"/>
      <c r="O87" s="602"/>
      <c r="P87" s="602"/>
      <c r="Q87" s="602"/>
      <c r="R87" s="602"/>
      <c r="S87" s="603"/>
      <c r="T87" s="612">
        <v>7</v>
      </c>
      <c r="U87" s="612"/>
      <c r="V87" s="129"/>
      <c r="W87" s="97"/>
    </row>
    <row r="88" spans="1:23" ht="19.5">
      <c r="B88" s="97"/>
      <c r="C88" s="616"/>
      <c r="D88" s="616"/>
      <c r="E88" s="616"/>
      <c r="F88" s="616"/>
      <c r="G88" s="600" t="s">
        <v>237</v>
      </c>
      <c r="H88" s="600"/>
      <c r="I88" s="600"/>
      <c r="J88" s="600"/>
      <c r="K88" s="600"/>
      <c r="L88" s="600"/>
      <c r="M88" s="601" t="s">
        <v>200</v>
      </c>
      <c r="N88" s="602"/>
      <c r="O88" s="602"/>
      <c r="P88" s="602"/>
      <c r="Q88" s="602"/>
      <c r="R88" s="602"/>
      <c r="S88" s="603"/>
      <c r="T88" s="612">
        <v>4</v>
      </c>
      <c r="U88" s="612"/>
      <c r="V88" s="129"/>
      <c r="W88" s="97"/>
    </row>
    <row r="89" spans="1:23" ht="19.5">
      <c r="B89" s="97"/>
      <c r="C89" s="616"/>
      <c r="D89" s="616"/>
      <c r="E89" s="616"/>
      <c r="F89" s="616"/>
      <c r="G89" s="600"/>
      <c r="H89" s="600"/>
      <c r="I89" s="600"/>
      <c r="J89" s="600"/>
      <c r="K89" s="600"/>
      <c r="L89" s="600"/>
      <c r="M89" s="601" t="s">
        <v>236</v>
      </c>
      <c r="N89" s="602"/>
      <c r="O89" s="602"/>
      <c r="P89" s="602"/>
      <c r="Q89" s="602"/>
      <c r="R89" s="602"/>
      <c r="S89" s="603"/>
      <c r="T89" s="612">
        <v>8</v>
      </c>
      <c r="U89" s="612"/>
      <c r="V89" s="129"/>
      <c r="W89" s="97"/>
    </row>
    <row r="90" spans="1:23" ht="19.5">
      <c r="B90" s="97"/>
      <c r="C90" s="613" t="s">
        <v>238</v>
      </c>
      <c r="D90" s="613"/>
      <c r="E90" s="613"/>
      <c r="F90" s="613"/>
      <c r="G90" s="613"/>
      <c r="H90" s="613"/>
      <c r="I90" s="613"/>
      <c r="J90" s="613"/>
      <c r="K90" s="613"/>
      <c r="L90" s="613"/>
      <c r="M90" s="613"/>
      <c r="N90" s="613"/>
      <c r="O90" s="613"/>
      <c r="P90" s="613"/>
      <c r="Q90" s="613"/>
      <c r="R90" s="613"/>
      <c r="S90" s="613"/>
      <c r="T90" s="613"/>
      <c r="U90" s="613"/>
      <c r="V90" s="129"/>
      <c r="W90" s="97"/>
    </row>
    <row r="91" spans="1:23" ht="19.5">
      <c r="B91" s="97"/>
      <c r="C91" s="613"/>
      <c r="D91" s="613"/>
      <c r="E91" s="613"/>
      <c r="F91" s="613"/>
      <c r="G91" s="613"/>
      <c r="H91" s="613"/>
      <c r="I91" s="613"/>
      <c r="J91" s="613"/>
      <c r="K91" s="613"/>
      <c r="L91" s="613"/>
      <c r="M91" s="613"/>
      <c r="N91" s="613"/>
      <c r="O91" s="613"/>
      <c r="P91" s="613"/>
      <c r="Q91" s="613"/>
      <c r="R91" s="613"/>
      <c r="S91" s="613"/>
      <c r="T91" s="613"/>
      <c r="U91" s="613"/>
      <c r="V91" s="129"/>
      <c r="W91" s="97"/>
    </row>
    <row r="92" spans="1:23" ht="9.1999999999999993" customHeight="1">
      <c r="A92" s="309" t="s">
        <v>714</v>
      </c>
      <c r="B92" s="97"/>
      <c r="C92" s="614"/>
      <c r="D92" s="614"/>
      <c r="E92" s="614"/>
      <c r="F92" s="614"/>
      <c r="G92" s="614"/>
      <c r="H92" s="614"/>
      <c r="I92" s="614"/>
      <c r="J92" s="614"/>
      <c r="K92" s="614"/>
      <c r="L92" s="614"/>
      <c r="M92" s="614"/>
      <c r="N92" s="614"/>
      <c r="O92" s="614"/>
      <c r="P92" s="614"/>
      <c r="Q92" s="614"/>
      <c r="R92" s="614"/>
      <c r="S92" s="614"/>
      <c r="T92" s="614"/>
      <c r="U92" s="614"/>
      <c r="V92" s="113"/>
      <c r="W92" s="97"/>
    </row>
  </sheetData>
  <sheetProtection algorithmName="SHA-512" hashValue="TzNy1XZeWrQv52+X4LVkQ9jDcwZnTOb1Ix8/8L9V9qQ8MRefWaeuCecaub6M7iTrJ5t8LSYhYjHIEerbfypYgg==" saltValue="Go/CvXDazpjhxNW/VdhWzw==" spinCount="100000" sheet="1" selectLockedCells="1"/>
  <protectedRanges>
    <protectedRange sqref="O3 R3 T3 T6 P8:U9" name="範囲1"/>
  </protectedRanges>
  <dataConsolidate/>
  <customSheetViews>
    <customSheetView guid="{CD7EFE45-FC16-4DC2-A97E-0FE1BEB2721A}" scale="115" showPageBreaks="1" showGridLines="0" fitToPage="1" printArea="1" hiddenColumns="1" view="pageBreakPreview" topLeftCell="A25">
      <selection activeCell="P53" sqref="P53"/>
      <rowBreaks count="1" manualBreakCount="1">
        <brk id="60" min="1" max="19" man="1"/>
      </rowBreaks>
      <colBreaks count="1" manualBreakCount="1">
        <brk id="23" max="35" man="1"/>
      </colBreaks>
      <pageMargins left="0.77" right="0.70866141732283472" top="0.39370078740157483" bottom="0" header="0.31496062992125984" footer="0.18"/>
      <pageSetup paperSize="9" scale="71" fitToHeight="0" orientation="portrait" r:id="rId1"/>
    </customSheetView>
  </customSheetViews>
  <mergeCells count="91">
    <mergeCell ref="C90:U91"/>
    <mergeCell ref="C92:U92"/>
    <mergeCell ref="M87:S87"/>
    <mergeCell ref="T87:U87"/>
    <mergeCell ref="G88:L89"/>
    <mergeCell ref="M88:S88"/>
    <mergeCell ref="T88:U88"/>
    <mergeCell ref="M89:S89"/>
    <mergeCell ref="T89:U89"/>
    <mergeCell ref="G80:L87"/>
    <mergeCell ref="C75:F89"/>
    <mergeCell ref="G75:L75"/>
    <mergeCell ref="M75:S75"/>
    <mergeCell ref="T75:U76"/>
    <mergeCell ref="G76:L77"/>
    <mergeCell ref="M76:S76"/>
    <mergeCell ref="M86:S86"/>
    <mergeCell ref="T86:U86"/>
    <mergeCell ref="T78:U78"/>
    <mergeCell ref="M79:S79"/>
    <mergeCell ref="T79:U79"/>
    <mergeCell ref="M80:S80"/>
    <mergeCell ref="T80:U81"/>
    <mergeCell ref="M81:S81"/>
    <mergeCell ref="M82:S82"/>
    <mergeCell ref="T82:U82"/>
    <mergeCell ref="M83:S83"/>
    <mergeCell ref="T83:U83"/>
    <mergeCell ref="M84:S84"/>
    <mergeCell ref="T84:U84"/>
    <mergeCell ref="M85:S85"/>
    <mergeCell ref="T85:U85"/>
    <mergeCell ref="M77:S77"/>
    <mergeCell ref="T77:U77"/>
    <mergeCell ref="G78:L79"/>
    <mergeCell ref="M78:S78"/>
    <mergeCell ref="M71:S71"/>
    <mergeCell ref="T71:U71"/>
    <mergeCell ref="G72:L74"/>
    <mergeCell ref="M72:S72"/>
    <mergeCell ref="T72:U73"/>
    <mergeCell ref="M73:S73"/>
    <mergeCell ref="M74:S74"/>
    <mergeCell ref="T74:U74"/>
    <mergeCell ref="C66:F74"/>
    <mergeCell ref="G66:L71"/>
    <mergeCell ref="M66:S66"/>
    <mergeCell ref="T66:U68"/>
    <mergeCell ref="M67:S67"/>
    <mergeCell ref="M68:S68"/>
    <mergeCell ref="M69:S69"/>
    <mergeCell ref="T69:U69"/>
    <mergeCell ref="M70:S70"/>
    <mergeCell ref="T70:U70"/>
    <mergeCell ref="D49:U50"/>
    <mergeCell ref="D52:K52"/>
    <mergeCell ref="D55:U56"/>
    <mergeCell ref="D58:U59"/>
    <mergeCell ref="C64:F65"/>
    <mergeCell ref="G64:L65"/>
    <mergeCell ref="M64:S65"/>
    <mergeCell ref="T64:U65"/>
    <mergeCell ref="C16:U16"/>
    <mergeCell ref="D47:K47"/>
    <mergeCell ref="D21:I21"/>
    <mergeCell ref="D24:K24"/>
    <mergeCell ref="M24:T24"/>
    <mergeCell ref="D27:K27"/>
    <mergeCell ref="M27:T27"/>
    <mergeCell ref="D30:K30"/>
    <mergeCell ref="D34:I34"/>
    <mergeCell ref="D36:U36"/>
    <mergeCell ref="D38:K38"/>
    <mergeCell ref="D43:K43"/>
    <mergeCell ref="M43:N43"/>
    <mergeCell ref="D19:E19"/>
    <mergeCell ref="L19:M19"/>
    <mergeCell ref="B1:D1"/>
    <mergeCell ref="S1:V1"/>
    <mergeCell ref="U2:V2"/>
    <mergeCell ref="O3:P3"/>
    <mergeCell ref="T6:U6"/>
    <mergeCell ref="C11:V11"/>
    <mergeCell ref="C12:V12"/>
    <mergeCell ref="C14:U15"/>
    <mergeCell ref="C8:C9"/>
    <mergeCell ref="D8:D9"/>
    <mergeCell ref="E8:E9"/>
    <mergeCell ref="F8:F9"/>
    <mergeCell ref="P8:U8"/>
    <mergeCell ref="P9:U9"/>
  </mergeCells>
  <phoneticPr fontId="16"/>
  <conditionalFormatting sqref="D47:J47">
    <cfRule type="expression" dxfId="201" priority="3">
      <formula>$D$27=$AA$33</formula>
    </cfRule>
    <cfRule type="expression" dxfId="200" priority="4">
      <formula>$D$27=$AA$32</formula>
    </cfRule>
  </conditionalFormatting>
  <conditionalFormatting sqref="D43:J43 M43 P43 R43">
    <cfRule type="expression" dxfId="199" priority="2">
      <formula>$D$38=$Y$37</formula>
    </cfRule>
  </conditionalFormatting>
  <conditionalFormatting sqref="D52:J52">
    <cfRule type="expression" dxfId="198" priority="5">
      <formula>$M$24=$Y$31</formula>
    </cfRule>
    <cfRule type="expression" dxfId="197" priority="6">
      <formula>$M$24=$Y$30</formula>
    </cfRule>
  </conditionalFormatting>
  <conditionalFormatting sqref="M27:T27">
    <cfRule type="expression" dxfId="196" priority="1">
      <formula>OR(COUNTIF($D$27,"*廃業*")=1)</formula>
    </cfRule>
  </conditionalFormatting>
  <dataValidations count="12">
    <dataValidation type="list" allowBlank="1" showInputMessage="1" showErrorMessage="1" sqref="M24" xr:uid="{A56B0629-9063-4B75-B636-9803D8CB4AD4}">
      <formula1>$Y$27:$Y$33</formula1>
    </dataValidation>
    <dataValidation type="list" allowBlank="1" showInputMessage="1" showErrorMessage="1" sqref="M27:T27" xr:uid="{ED8D0E9E-71B6-46EE-81CB-70B658F279F9}">
      <formula1>$AA$24:$AA$31</formula1>
    </dataValidation>
    <dataValidation allowBlank="1" showInputMessage="1" showErrorMessage="1" prompt="西暦で記入してください" sqref="M43" xr:uid="{50CCB174-A60D-4139-AB77-25A29867C166}"/>
    <dataValidation type="list" allowBlank="1" showInputMessage="1" showErrorMessage="1" sqref="D47:J47" xr:uid="{162F22B0-AECE-44F6-BE99-405DAB585D3D}">
      <formula1>$Y$40:$Y$41</formula1>
    </dataValidation>
    <dataValidation type="list" allowBlank="1" showInputMessage="1" showErrorMessage="1" sqref="D38:J38" xr:uid="{951634F7-A4B9-4C60-84A3-6068E3FCE8C7}">
      <formula1>$Y$37:$Y$38</formula1>
    </dataValidation>
    <dataValidation type="list" allowBlank="1" showInputMessage="1" showErrorMessage="1" sqref="D27:J27" xr:uid="{E3E4863C-51E2-4172-974C-3B752DE212DB}">
      <formula1>$AA$24:$AA$33</formula1>
    </dataValidation>
    <dataValidation type="list" allowBlank="1" showInputMessage="1" showErrorMessage="1" sqref="D24:J24" xr:uid="{C2074552-9102-4758-BA65-63EAA5FCFD6D}">
      <formula1>$Y$24:$Y$25</formula1>
    </dataValidation>
    <dataValidation allowBlank="1" showErrorMessage="1" sqref="G19" xr:uid="{533152A7-A294-46EB-A74F-6CFBBD260B6B}"/>
    <dataValidation allowBlank="1" showInputMessage="1" showErrorMessage="1" prompt="補助事業者が法人である場合のみ、法人代表者氏名を記入してください。" sqref="P9:U9" xr:uid="{E36319D1-861E-4295-B31A-85F6DFC48476}"/>
    <dataValidation type="textLength" imeMode="disabled" allowBlank="1" showInputMessage="1" showErrorMessage="1" error="補助金交付決定通知書に記載されている交付申請番号を記入してください" prompt="補助金交付決定通知書に記載されている交付申請番号を記入してください（例：4SS9999,4SB9999）" sqref="T6:U6" xr:uid="{9A93E279-C3CF-4297-AD65-218C3644BA00}">
      <formula1>6</formula1>
      <formula2>7</formula2>
    </dataValidation>
    <dataValidation type="textLength" imeMode="disabled" allowBlank="1" showInputMessage="1" showErrorMessage="1" sqref="T3 R3" xr:uid="{E1DB6003-4A10-40E7-9184-C9AF502AF31B}">
      <formula1>1</formula1>
      <formula2>2</formula2>
    </dataValidation>
    <dataValidation type="textLength" imeMode="disabled" operator="equal" allowBlank="1" showInputMessage="1" showErrorMessage="1" error="西暦で記入してください_x000a_" prompt="西暦で記入してください" sqref="O3:P3" xr:uid="{547ABF56-C76D-4ECB-AEED-33D5E52B9ACB}">
      <formula1>4</formula1>
    </dataValidation>
  </dataValidations>
  <pageMargins left="0.77" right="0.70866141732283472" top="0.39370078740157483" bottom="0" header="0.31496062992125984" footer="0.18"/>
  <pageSetup paperSize="9" scale="71" fitToHeight="0" orientation="portrait" r:id="rId2"/>
  <rowBreaks count="1" manualBreakCount="1">
    <brk id="60" min="1" max="19" man="1"/>
  </rowBreaks>
  <colBreaks count="1" manualBreakCount="1">
    <brk id="23" max="35" man="1"/>
  </colBreaks>
  <ignoredErrors>
    <ignoredError sqref="C17 C21 C34 C54 C57 C6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FAE8E-2BE9-4A17-B552-06F10F461C05}">
  <sheetPr codeName="Sheet4">
    <tabColor theme="1"/>
  </sheetPr>
  <dimension ref="B2:L31"/>
  <sheetViews>
    <sheetView zoomScale="70" zoomScaleNormal="70" workbookViewId="0">
      <selection activeCell="B8" sqref="B8"/>
    </sheetView>
  </sheetViews>
  <sheetFormatPr defaultColWidth="9" defaultRowHeight="18.75"/>
  <cols>
    <col min="1" max="1" width="9" style="1"/>
    <col min="2" max="2" width="23.25" style="1" bestFit="1" customWidth="1"/>
    <col min="3" max="3" width="51.75" style="1" bestFit="1" customWidth="1"/>
    <col min="4" max="9" width="9" style="1"/>
    <col min="10" max="10" width="12.125" style="1" customWidth="1"/>
    <col min="11" max="11" width="13.625" style="1" customWidth="1"/>
    <col min="12" max="16384" width="9" style="1"/>
  </cols>
  <sheetData>
    <row r="2" spans="2:12">
      <c r="G2" s="619" t="s">
        <v>377</v>
      </c>
      <c r="H2" s="619"/>
      <c r="I2" s="619"/>
      <c r="J2" s="620" t="s">
        <v>378</v>
      </c>
      <c r="K2" s="622" t="s">
        <v>227</v>
      </c>
    </row>
    <row r="3" spans="2:12">
      <c r="G3" s="96" t="s">
        <v>32</v>
      </c>
      <c r="H3" s="96" t="s">
        <v>37</v>
      </c>
      <c r="I3" s="96" t="s">
        <v>39</v>
      </c>
      <c r="J3" s="621"/>
      <c r="K3" s="623"/>
    </row>
    <row r="4" spans="2:12">
      <c r="B4" s="71" t="s">
        <v>221</v>
      </c>
      <c r="G4" s="58" t="str">
        <f>LEFT('様式第5.実績報告書'!D24,1)</f>
        <v/>
      </c>
      <c r="H4" s="58" t="str">
        <f>LEFT('様式第5.実績報告書'!M24,1)</f>
        <v/>
      </c>
      <c r="I4" s="58" t="str">
        <f>LEFT('様式第5.実績報告書'!D27,2)</f>
        <v/>
      </c>
      <c r="J4" s="58" t="str">
        <f>G4&amp;H4&amp;I4</f>
        <v/>
      </c>
      <c r="K4" s="58" t="str">
        <f>IF(COUNTIF(G4:I4,"")=0,IFERROR(VLOOKUP(J4,$J$8:$K$31,2,0),"選択肢①～③のいずれかが誤っています"),"")</f>
        <v/>
      </c>
      <c r="L4" s="72" t="s">
        <v>379</v>
      </c>
    </row>
    <row r="5" spans="2:12">
      <c r="B5" s="71" t="s">
        <v>380</v>
      </c>
    </row>
    <row r="6" spans="2:12" ht="19.7" customHeight="1">
      <c r="B6" s="624" t="s">
        <v>224</v>
      </c>
      <c r="C6" s="626" t="s">
        <v>225</v>
      </c>
      <c r="D6" s="627" t="s">
        <v>226</v>
      </c>
      <c r="E6" s="628"/>
      <c r="F6" s="628"/>
      <c r="G6" s="628"/>
      <c r="H6" s="628"/>
      <c r="I6" s="629"/>
      <c r="J6" s="620" t="s">
        <v>378</v>
      </c>
      <c r="K6" s="633" t="s">
        <v>227</v>
      </c>
    </row>
    <row r="7" spans="2:12" ht="19.7" customHeight="1">
      <c r="B7" s="625"/>
      <c r="C7" s="626"/>
      <c r="D7" s="630"/>
      <c r="E7" s="631"/>
      <c r="F7" s="631"/>
      <c r="G7" s="631"/>
      <c r="H7" s="631"/>
      <c r="I7" s="632"/>
      <c r="J7" s="621"/>
      <c r="K7" s="633"/>
    </row>
    <row r="8" spans="2:12" ht="39">
      <c r="B8" s="454" t="s">
        <v>724</v>
      </c>
      <c r="C8" s="130" t="s">
        <v>228</v>
      </c>
      <c r="D8" s="634" t="s">
        <v>190</v>
      </c>
      <c r="E8" s="634"/>
      <c r="F8" s="634"/>
      <c r="G8" s="634"/>
      <c r="H8" s="634"/>
      <c r="I8" s="634"/>
      <c r="J8" s="131" t="str">
        <f>LEFT(B8,1)&amp;LEFT(C8,1)&amp;LEFT(D8,2)</f>
        <v xml:space="preserve">111 </v>
      </c>
      <c r="K8" s="132">
        <v>1</v>
      </c>
    </row>
    <row r="9" spans="2:12" ht="39">
      <c r="B9" s="455" t="s">
        <v>724</v>
      </c>
      <c r="C9" s="133" t="s">
        <v>228</v>
      </c>
      <c r="D9" s="634" t="s">
        <v>191</v>
      </c>
      <c r="E9" s="634"/>
      <c r="F9" s="634"/>
      <c r="G9" s="634"/>
      <c r="H9" s="634"/>
      <c r="I9" s="634"/>
      <c r="J9" s="131" t="str">
        <f t="shared" ref="J9:J31" si="0">LEFT(B9,1)&amp;LEFT(C9,1)&amp;LEFT(D9,2)</f>
        <v xml:space="preserve">112 </v>
      </c>
      <c r="K9" s="132">
        <v>1</v>
      </c>
    </row>
    <row r="10" spans="2:12" ht="39">
      <c r="B10" s="455" t="s">
        <v>724</v>
      </c>
      <c r="C10" s="133" t="s">
        <v>228</v>
      </c>
      <c r="D10" s="634" t="s">
        <v>194</v>
      </c>
      <c r="E10" s="634"/>
      <c r="F10" s="634"/>
      <c r="G10" s="634"/>
      <c r="H10" s="634"/>
      <c r="I10" s="634"/>
      <c r="J10" s="131" t="str">
        <f t="shared" si="0"/>
        <v xml:space="preserve">113 </v>
      </c>
      <c r="K10" s="132">
        <v>1</v>
      </c>
    </row>
    <row r="11" spans="2:12" ht="39">
      <c r="B11" s="455" t="s">
        <v>724</v>
      </c>
      <c r="C11" s="133" t="s">
        <v>228</v>
      </c>
      <c r="D11" s="634" t="s">
        <v>196</v>
      </c>
      <c r="E11" s="634"/>
      <c r="F11" s="634"/>
      <c r="G11" s="634"/>
      <c r="H11" s="634"/>
      <c r="I11" s="634"/>
      <c r="J11" s="131" t="str">
        <f t="shared" si="0"/>
        <v xml:space="preserve">114 </v>
      </c>
      <c r="K11" s="134">
        <v>2</v>
      </c>
    </row>
    <row r="12" spans="2:12" ht="39">
      <c r="B12" s="455" t="s">
        <v>724</v>
      </c>
      <c r="C12" s="133" t="s">
        <v>228</v>
      </c>
      <c r="D12" s="634" t="s">
        <v>198</v>
      </c>
      <c r="E12" s="634"/>
      <c r="F12" s="634"/>
      <c r="G12" s="634"/>
      <c r="H12" s="634"/>
      <c r="I12" s="634"/>
      <c r="J12" s="131" t="str">
        <f t="shared" si="0"/>
        <v xml:space="preserve">115 </v>
      </c>
      <c r="K12" s="134">
        <v>3</v>
      </c>
    </row>
    <row r="13" spans="2:12" ht="39">
      <c r="B13" s="455" t="s">
        <v>724</v>
      </c>
      <c r="C13" s="135" t="s">
        <v>228</v>
      </c>
      <c r="D13" s="634" t="s">
        <v>200</v>
      </c>
      <c r="E13" s="634"/>
      <c r="F13" s="634"/>
      <c r="G13" s="634"/>
      <c r="H13" s="634"/>
      <c r="I13" s="634"/>
      <c r="J13" s="131" t="str">
        <f t="shared" si="0"/>
        <v xml:space="preserve">116 </v>
      </c>
      <c r="K13" s="134">
        <v>4</v>
      </c>
    </row>
    <row r="14" spans="2:12" ht="39">
      <c r="B14" s="455" t="s">
        <v>724</v>
      </c>
      <c r="C14" s="130" t="s">
        <v>229</v>
      </c>
      <c r="D14" s="634" t="s">
        <v>190</v>
      </c>
      <c r="E14" s="634"/>
      <c r="F14" s="634"/>
      <c r="G14" s="634"/>
      <c r="H14" s="634"/>
      <c r="I14" s="634"/>
      <c r="J14" s="131" t="str">
        <f t="shared" si="0"/>
        <v xml:space="preserve">121 </v>
      </c>
      <c r="K14" s="132">
        <v>1</v>
      </c>
    </row>
    <row r="15" spans="2:12" ht="39">
      <c r="B15" s="455" t="s">
        <v>724</v>
      </c>
      <c r="C15" s="133" t="s">
        <v>229</v>
      </c>
      <c r="D15" s="634" t="s">
        <v>191</v>
      </c>
      <c r="E15" s="634"/>
      <c r="F15" s="634"/>
      <c r="G15" s="634"/>
      <c r="H15" s="634"/>
      <c r="I15" s="634"/>
      <c r="J15" s="131" t="str">
        <f t="shared" si="0"/>
        <v xml:space="preserve">122 </v>
      </c>
      <c r="K15" s="132">
        <v>1</v>
      </c>
    </row>
    <row r="16" spans="2:12" ht="39">
      <c r="B16" s="456" t="s">
        <v>724</v>
      </c>
      <c r="C16" s="135" t="s">
        <v>229</v>
      </c>
      <c r="D16" s="634" t="s">
        <v>200</v>
      </c>
      <c r="E16" s="634"/>
      <c r="F16" s="634"/>
      <c r="G16" s="634"/>
      <c r="H16" s="634"/>
      <c r="I16" s="634"/>
      <c r="J16" s="131" t="str">
        <f t="shared" si="0"/>
        <v xml:space="preserve">126 </v>
      </c>
      <c r="K16" s="134">
        <v>4</v>
      </c>
    </row>
    <row r="17" spans="2:11" ht="39">
      <c r="B17" s="454" t="s">
        <v>728</v>
      </c>
      <c r="C17" s="134" t="s">
        <v>230</v>
      </c>
      <c r="D17" s="634" t="s">
        <v>231</v>
      </c>
      <c r="E17" s="634"/>
      <c r="F17" s="634"/>
      <c r="G17" s="634"/>
      <c r="H17" s="634"/>
      <c r="I17" s="634"/>
      <c r="J17" s="131" t="str">
        <f t="shared" si="0"/>
        <v xml:space="preserve">231 </v>
      </c>
      <c r="K17" s="132">
        <v>1</v>
      </c>
    </row>
    <row r="18" spans="2:11" ht="19.7" customHeight="1">
      <c r="B18" s="455" t="s">
        <v>728</v>
      </c>
      <c r="C18" s="136" t="s">
        <v>232</v>
      </c>
      <c r="D18" s="634" t="s">
        <v>231</v>
      </c>
      <c r="E18" s="634"/>
      <c r="F18" s="634"/>
      <c r="G18" s="634"/>
      <c r="H18" s="634"/>
      <c r="I18" s="634"/>
      <c r="J18" s="131" t="str">
        <f t="shared" si="0"/>
        <v xml:space="preserve">241 </v>
      </c>
      <c r="K18" s="132">
        <v>1</v>
      </c>
    </row>
    <row r="19" spans="2:11" ht="39">
      <c r="B19" s="455" t="s">
        <v>728</v>
      </c>
      <c r="C19" s="137" t="s">
        <v>232</v>
      </c>
      <c r="D19" s="634" t="s">
        <v>233</v>
      </c>
      <c r="E19" s="634"/>
      <c r="F19" s="634"/>
      <c r="G19" s="634"/>
      <c r="H19" s="634"/>
      <c r="I19" s="634"/>
      <c r="J19" s="131" t="str">
        <f t="shared" si="0"/>
        <v xml:space="preserve">249 </v>
      </c>
      <c r="K19" s="134">
        <v>7</v>
      </c>
    </row>
    <row r="20" spans="2:11" ht="19.7" customHeight="1">
      <c r="B20" s="455" t="s">
        <v>728</v>
      </c>
      <c r="C20" s="136" t="s">
        <v>234</v>
      </c>
      <c r="D20" s="634" t="s">
        <v>231</v>
      </c>
      <c r="E20" s="634"/>
      <c r="F20" s="634"/>
      <c r="G20" s="634"/>
      <c r="H20" s="634"/>
      <c r="I20" s="634"/>
      <c r="J20" s="131" t="str">
        <f t="shared" si="0"/>
        <v xml:space="preserve">251 </v>
      </c>
      <c r="K20" s="134">
        <v>1</v>
      </c>
    </row>
    <row r="21" spans="2:11" ht="39">
      <c r="B21" s="455" t="s">
        <v>728</v>
      </c>
      <c r="C21" s="137" t="s">
        <v>234</v>
      </c>
      <c r="D21" s="634" t="s">
        <v>233</v>
      </c>
      <c r="E21" s="634"/>
      <c r="F21" s="634"/>
      <c r="G21" s="634"/>
      <c r="H21" s="634"/>
      <c r="I21" s="634"/>
      <c r="J21" s="131" t="str">
        <f t="shared" si="0"/>
        <v xml:space="preserve">259 </v>
      </c>
      <c r="K21" s="134">
        <v>8</v>
      </c>
    </row>
    <row r="22" spans="2:11" ht="39">
      <c r="B22" s="455" t="s">
        <v>728</v>
      </c>
      <c r="C22" s="130" t="s">
        <v>235</v>
      </c>
      <c r="D22" s="634" t="s">
        <v>191</v>
      </c>
      <c r="E22" s="634"/>
      <c r="F22" s="634"/>
      <c r="G22" s="634"/>
      <c r="H22" s="634"/>
      <c r="I22" s="634"/>
      <c r="J22" s="131" t="str">
        <f t="shared" si="0"/>
        <v xml:space="preserve">262 </v>
      </c>
      <c r="K22" s="132">
        <v>1</v>
      </c>
    </row>
    <row r="23" spans="2:11" ht="39">
      <c r="B23" s="455" t="s">
        <v>728</v>
      </c>
      <c r="C23" s="133" t="s">
        <v>235</v>
      </c>
      <c r="D23" s="634" t="s">
        <v>194</v>
      </c>
      <c r="E23" s="634"/>
      <c r="F23" s="634"/>
      <c r="G23" s="634"/>
      <c r="H23" s="634"/>
      <c r="I23" s="634"/>
      <c r="J23" s="131" t="str">
        <f t="shared" si="0"/>
        <v xml:space="preserve">263 </v>
      </c>
      <c r="K23" s="132">
        <v>1</v>
      </c>
    </row>
    <row r="24" spans="2:11" ht="39">
      <c r="B24" s="455" t="s">
        <v>728</v>
      </c>
      <c r="C24" s="133" t="s">
        <v>235</v>
      </c>
      <c r="D24" s="634" t="s">
        <v>202</v>
      </c>
      <c r="E24" s="634"/>
      <c r="F24" s="634"/>
      <c r="G24" s="634"/>
      <c r="H24" s="634"/>
      <c r="I24" s="634"/>
      <c r="J24" s="131" t="str">
        <f t="shared" si="0"/>
        <v xml:space="preserve">267 </v>
      </c>
      <c r="K24" s="134">
        <v>5</v>
      </c>
    </row>
    <row r="25" spans="2:11" ht="39">
      <c r="B25" s="455" t="s">
        <v>728</v>
      </c>
      <c r="C25" s="133" t="s">
        <v>235</v>
      </c>
      <c r="D25" s="634" t="s">
        <v>204</v>
      </c>
      <c r="E25" s="634"/>
      <c r="F25" s="634"/>
      <c r="G25" s="634"/>
      <c r="H25" s="634"/>
      <c r="I25" s="634"/>
      <c r="J25" s="131" t="str">
        <f t="shared" si="0"/>
        <v xml:space="preserve">268 </v>
      </c>
      <c r="K25" s="134">
        <v>6</v>
      </c>
    </row>
    <row r="26" spans="2:11" ht="39">
      <c r="B26" s="455" t="s">
        <v>728</v>
      </c>
      <c r="C26" s="133" t="s">
        <v>235</v>
      </c>
      <c r="D26" s="634" t="s">
        <v>196</v>
      </c>
      <c r="E26" s="634"/>
      <c r="F26" s="634"/>
      <c r="G26" s="634"/>
      <c r="H26" s="634"/>
      <c r="I26" s="634"/>
      <c r="J26" s="131" t="str">
        <f t="shared" si="0"/>
        <v xml:space="preserve">264 </v>
      </c>
      <c r="K26" s="134">
        <v>2</v>
      </c>
    </row>
    <row r="27" spans="2:11" ht="39">
      <c r="B27" s="455" t="s">
        <v>728</v>
      </c>
      <c r="C27" s="133" t="s">
        <v>235</v>
      </c>
      <c r="D27" s="634" t="s">
        <v>198</v>
      </c>
      <c r="E27" s="634"/>
      <c r="F27" s="634"/>
      <c r="G27" s="634"/>
      <c r="H27" s="634"/>
      <c r="I27" s="634"/>
      <c r="J27" s="131" t="str">
        <f t="shared" si="0"/>
        <v xml:space="preserve">265 </v>
      </c>
      <c r="K27" s="134">
        <v>3</v>
      </c>
    </row>
    <row r="28" spans="2:11" ht="39">
      <c r="B28" s="455" t="s">
        <v>728</v>
      </c>
      <c r="C28" s="133" t="s">
        <v>235</v>
      </c>
      <c r="D28" s="634" t="s">
        <v>200</v>
      </c>
      <c r="E28" s="634"/>
      <c r="F28" s="634"/>
      <c r="G28" s="634"/>
      <c r="H28" s="634"/>
      <c r="I28" s="634"/>
      <c r="J28" s="131" t="str">
        <f t="shared" si="0"/>
        <v xml:space="preserve">266 </v>
      </c>
      <c r="K28" s="134">
        <v>4</v>
      </c>
    </row>
    <row r="29" spans="2:11" ht="39">
      <c r="B29" s="455" t="s">
        <v>728</v>
      </c>
      <c r="C29" s="135" t="s">
        <v>235</v>
      </c>
      <c r="D29" s="634" t="s">
        <v>236</v>
      </c>
      <c r="E29" s="634"/>
      <c r="F29" s="634"/>
      <c r="G29" s="634"/>
      <c r="H29" s="634"/>
      <c r="I29" s="634"/>
      <c r="J29" s="131" t="str">
        <f t="shared" si="0"/>
        <v>2610</v>
      </c>
      <c r="K29" s="134">
        <v>7</v>
      </c>
    </row>
    <row r="30" spans="2:11" ht="39">
      <c r="B30" s="455" t="s">
        <v>728</v>
      </c>
      <c r="C30" s="136" t="s">
        <v>237</v>
      </c>
      <c r="D30" s="634" t="s">
        <v>200</v>
      </c>
      <c r="E30" s="634"/>
      <c r="F30" s="634"/>
      <c r="G30" s="634"/>
      <c r="H30" s="634"/>
      <c r="I30" s="634"/>
      <c r="J30" s="131" t="str">
        <f t="shared" si="0"/>
        <v xml:space="preserve">276 </v>
      </c>
      <c r="K30" s="134">
        <v>4</v>
      </c>
    </row>
    <row r="31" spans="2:11" ht="39">
      <c r="B31" s="456" t="s">
        <v>728</v>
      </c>
      <c r="C31" s="137" t="s">
        <v>237</v>
      </c>
      <c r="D31" s="634" t="s">
        <v>236</v>
      </c>
      <c r="E31" s="634"/>
      <c r="F31" s="634"/>
      <c r="G31" s="634"/>
      <c r="H31" s="634"/>
      <c r="I31" s="634"/>
      <c r="J31" s="131" t="str">
        <f t="shared" si="0"/>
        <v>2710</v>
      </c>
      <c r="K31" s="134">
        <v>8</v>
      </c>
    </row>
  </sheetData>
  <sheetProtection algorithmName="SHA-512" hashValue="grlxc7dPCQqOc2ad8Xbxa3XMAwzNVlI6MHENpqH9ssXtXYpBRUTj+qgStDrtO13bkUL2amL/gaBNKwsk9nyPvQ==" saltValue="YYPF2TUWv3vDeu5rH/02hg==" spinCount="100000" sheet="1" objects="1" scenarios="1"/>
  <customSheetViews>
    <customSheetView guid="{CD7EFE45-FC16-4DC2-A97E-0FE1BEB2721A}" scale="70" state="hidden" topLeftCell="A50">
      <selection activeCell="D72" sqref="D72"/>
      <pageMargins left="0.7" right="0.7" top="0.75" bottom="0.75" header="0.3" footer="0.3"/>
      <pageSetup paperSize="9" orientation="portrait" r:id="rId1"/>
    </customSheetView>
  </customSheetViews>
  <mergeCells count="32">
    <mergeCell ref="D31:I31"/>
    <mergeCell ref="D20:I20"/>
    <mergeCell ref="D21:I21"/>
    <mergeCell ref="D22:I22"/>
    <mergeCell ref="D23:I23"/>
    <mergeCell ref="D24:I24"/>
    <mergeCell ref="D25:I25"/>
    <mergeCell ref="D26:I26"/>
    <mergeCell ref="D27:I27"/>
    <mergeCell ref="D28:I28"/>
    <mergeCell ref="D29:I29"/>
    <mergeCell ref="D30:I30"/>
    <mergeCell ref="D19:I19"/>
    <mergeCell ref="D8:I8"/>
    <mergeCell ref="D9:I9"/>
    <mergeCell ref="D10:I10"/>
    <mergeCell ref="D11:I11"/>
    <mergeCell ref="D12:I12"/>
    <mergeCell ref="D13:I13"/>
    <mergeCell ref="D14:I14"/>
    <mergeCell ref="D15:I15"/>
    <mergeCell ref="D16:I16"/>
    <mergeCell ref="D17:I17"/>
    <mergeCell ref="D18:I18"/>
    <mergeCell ref="G2:I2"/>
    <mergeCell ref="J2:J3"/>
    <mergeCell ref="K2:K3"/>
    <mergeCell ref="B6:B7"/>
    <mergeCell ref="C6:C7"/>
    <mergeCell ref="D6:I7"/>
    <mergeCell ref="J6:J7"/>
    <mergeCell ref="K6:K7"/>
  </mergeCells>
  <phoneticPr fontId="16"/>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A5EA0-4376-483E-98D0-F585EA0A88B7}">
  <sheetPr codeName="Sheet7"/>
  <dimension ref="B1:K73"/>
  <sheetViews>
    <sheetView showGridLines="0" view="pageBreakPreview" zoomScale="78" zoomScaleNormal="98" zoomScaleSheetLayoutView="70" workbookViewId="0">
      <pane ySplit="2" topLeftCell="A3" activePane="bottomLeft" state="frozen"/>
      <selection pane="bottomLeft" activeCell="F17" sqref="F17"/>
    </sheetView>
  </sheetViews>
  <sheetFormatPr defaultColWidth="9" defaultRowHeight="16.5"/>
  <cols>
    <col min="1" max="1" width="3.125" style="311" customWidth="1"/>
    <col min="2" max="2" width="9.375" style="315" customWidth="1"/>
    <col min="3" max="3" width="9.375" style="312" customWidth="1"/>
    <col min="4" max="4" width="35.625" style="311" customWidth="1"/>
    <col min="5" max="5" width="53.125" style="313" customWidth="1"/>
    <col min="6" max="6" width="56.75" style="268" customWidth="1"/>
    <col min="7" max="7" width="1.75" style="314" customWidth="1"/>
    <col min="8" max="8" width="13.75" style="269" customWidth="1"/>
    <col min="9" max="9" width="2" style="311" customWidth="1"/>
    <col min="10" max="16384" width="9" style="311"/>
  </cols>
  <sheetData>
    <row r="1" spans="2:8" ht="16.5" customHeight="1">
      <c r="B1" s="143" t="s">
        <v>651</v>
      </c>
    </row>
    <row r="2" spans="2:8" s="315" customFormat="1" ht="28.5" customHeight="1">
      <c r="B2" s="316" t="s">
        <v>732</v>
      </c>
      <c r="C2" s="317"/>
      <c r="D2" s="316"/>
      <c r="E2" s="318"/>
      <c r="F2" s="318"/>
      <c r="G2" s="319"/>
      <c r="H2" s="269"/>
    </row>
    <row r="3" spans="2:8">
      <c r="B3" s="320"/>
    </row>
    <row r="4" spans="2:8">
      <c r="B4" s="321" t="s">
        <v>658</v>
      </c>
      <c r="C4" s="322"/>
      <c r="D4" s="323"/>
      <c r="E4" s="324"/>
      <c r="F4" s="325"/>
    </row>
    <row r="5" spans="2:8">
      <c r="B5" s="326" t="s">
        <v>470</v>
      </c>
      <c r="C5" s="327"/>
      <c r="D5" s="323"/>
      <c r="E5" s="324"/>
      <c r="F5" s="325"/>
    </row>
    <row r="6" spans="2:8">
      <c r="B6" s="326" t="s">
        <v>659</v>
      </c>
      <c r="C6" s="327"/>
      <c r="D6" s="323"/>
      <c r="E6" s="324"/>
      <c r="F6" s="325"/>
    </row>
    <row r="7" spans="2:8">
      <c r="B7" s="326" t="s">
        <v>471</v>
      </c>
      <c r="C7" s="327"/>
      <c r="D7" s="323"/>
      <c r="E7" s="324"/>
      <c r="F7" s="325"/>
    </row>
    <row r="8" spans="2:8">
      <c r="B8" s="326" t="s">
        <v>472</v>
      </c>
      <c r="C8" s="327"/>
      <c r="D8" s="323"/>
      <c r="E8" s="324"/>
      <c r="F8" s="325"/>
    </row>
    <row r="9" spans="2:8">
      <c r="B9" s="328" t="s">
        <v>473</v>
      </c>
      <c r="C9" s="327"/>
      <c r="D9" s="323"/>
      <c r="E9" s="324"/>
      <c r="F9" s="325"/>
    </row>
    <row r="10" spans="2:8">
      <c r="B10" s="329" t="s">
        <v>474</v>
      </c>
    </row>
    <row r="11" spans="2:8">
      <c r="B11" s="315" t="s">
        <v>475</v>
      </c>
      <c r="C11" s="330" t="s">
        <v>476</v>
      </c>
    </row>
    <row r="12" spans="2:8">
      <c r="B12" s="315" t="s">
        <v>477</v>
      </c>
      <c r="C12" s="330" t="s">
        <v>478</v>
      </c>
    </row>
    <row r="13" spans="2:8">
      <c r="B13" s="331"/>
      <c r="C13" s="330" t="s">
        <v>479</v>
      </c>
    </row>
    <row r="14" spans="2:8">
      <c r="B14" s="320" t="s">
        <v>480</v>
      </c>
    </row>
    <row r="15" spans="2:8" ht="30" customHeight="1" thickBot="1">
      <c r="B15" s="332" t="s">
        <v>481</v>
      </c>
      <c r="C15" s="333"/>
      <c r="D15" s="334"/>
      <c r="E15" s="335"/>
    </row>
    <row r="16" spans="2:8" s="315" customFormat="1" ht="30" customHeight="1">
      <c r="B16" s="336" t="s">
        <v>482</v>
      </c>
      <c r="C16" s="337" t="s">
        <v>483</v>
      </c>
      <c r="D16" s="338"/>
      <c r="E16" s="339" t="s">
        <v>484</v>
      </c>
      <c r="F16" s="340" t="s">
        <v>485</v>
      </c>
      <c r="G16" s="269"/>
      <c r="H16" s="270" t="s">
        <v>486</v>
      </c>
    </row>
    <row r="17" spans="2:11" ht="20.100000000000001" customHeight="1">
      <c r="B17" s="341" t="s">
        <v>487</v>
      </c>
      <c r="C17" s="342" t="s">
        <v>488</v>
      </c>
      <c r="D17" s="343" t="s">
        <v>489</v>
      </c>
      <c r="E17" s="344" t="s">
        <v>490</v>
      </c>
      <c r="F17" s="254"/>
      <c r="H17" s="271" t="s">
        <v>491</v>
      </c>
    </row>
    <row r="18" spans="2:11" ht="20.100000000000001" customHeight="1">
      <c r="B18" s="341" t="s">
        <v>487</v>
      </c>
      <c r="C18" s="342" t="s">
        <v>492</v>
      </c>
      <c r="D18" s="343" t="s">
        <v>493</v>
      </c>
      <c r="E18" s="344" t="s">
        <v>494</v>
      </c>
      <c r="F18" s="243"/>
      <c r="H18" s="272" t="s">
        <v>491</v>
      </c>
    </row>
    <row r="19" spans="2:11" ht="20.100000000000001" customHeight="1">
      <c r="B19" s="345" t="s">
        <v>475</v>
      </c>
      <c r="C19" s="346" t="s">
        <v>495</v>
      </c>
      <c r="D19" s="347" t="s">
        <v>496</v>
      </c>
      <c r="E19" s="348" t="s">
        <v>497</v>
      </c>
      <c r="F19" s="283"/>
      <c r="G19" s="269"/>
      <c r="H19" s="272" t="s">
        <v>491</v>
      </c>
    </row>
    <row r="20" spans="2:11" ht="20.100000000000001" customHeight="1">
      <c r="B20" s="349" t="s">
        <v>475</v>
      </c>
      <c r="C20" s="350" t="s">
        <v>498</v>
      </c>
      <c r="D20" s="351" t="s">
        <v>499</v>
      </c>
      <c r="E20" s="352" t="s">
        <v>500</v>
      </c>
      <c r="F20" s="282"/>
      <c r="H20" s="272" t="s">
        <v>491</v>
      </c>
    </row>
    <row r="21" spans="2:11" ht="20.100000000000001" customHeight="1">
      <c r="B21" s="353" t="s">
        <v>501</v>
      </c>
      <c r="C21" s="354" t="s">
        <v>502</v>
      </c>
      <c r="D21" s="355" t="s">
        <v>503</v>
      </c>
      <c r="E21" s="356" t="s">
        <v>504</v>
      </c>
      <c r="F21" s="244"/>
      <c r="G21" s="269"/>
      <c r="H21" s="272" t="s">
        <v>491</v>
      </c>
    </row>
    <row r="22" spans="2:11" ht="20.100000000000001" customHeight="1">
      <c r="B22" s="357" t="s">
        <v>501</v>
      </c>
      <c r="C22" s="358" t="s">
        <v>505</v>
      </c>
      <c r="D22" s="359" t="s">
        <v>506</v>
      </c>
      <c r="E22" s="360" t="s">
        <v>500</v>
      </c>
      <c r="F22" s="245"/>
      <c r="H22" s="272" t="s">
        <v>491</v>
      </c>
    </row>
    <row r="23" spans="2:11" ht="30" customHeight="1">
      <c r="B23" s="361" t="s">
        <v>475</v>
      </c>
      <c r="C23" s="342" t="s">
        <v>507</v>
      </c>
      <c r="D23" s="362" t="s">
        <v>508</v>
      </c>
      <c r="E23" s="363" t="s">
        <v>660</v>
      </c>
      <c r="F23" s="246"/>
      <c r="G23" s="269"/>
      <c r="H23" s="272" t="s">
        <v>509</v>
      </c>
    </row>
    <row r="24" spans="2:11" ht="20.100000000000001" customHeight="1">
      <c r="B24" s="361" t="s">
        <v>475</v>
      </c>
      <c r="C24" s="342" t="s">
        <v>510</v>
      </c>
      <c r="D24" s="362" t="s">
        <v>511</v>
      </c>
      <c r="E24" s="363" t="s">
        <v>512</v>
      </c>
      <c r="F24" s="246"/>
      <c r="G24" s="269"/>
      <c r="H24" s="272" t="s">
        <v>509</v>
      </c>
    </row>
    <row r="25" spans="2:11" ht="33.75" thickBot="1">
      <c r="B25" s="364" t="s">
        <v>475</v>
      </c>
      <c r="C25" s="365" t="s">
        <v>513</v>
      </c>
      <c r="D25" s="366" t="s">
        <v>514</v>
      </c>
      <c r="E25" s="367" t="s">
        <v>515</v>
      </c>
      <c r="F25" s="255"/>
      <c r="G25" s="269"/>
      <c r="H25" s="273" t="s">
        <v>509</v>
      </c>
    </row>
    <row r="26" spans="2:11" ht="30" customHeight="1" thickBot="1">
      <c r="B26" s="332" t="s">
        <v>516</v>
      </c>
      <c r="C26" s="333"/>
      <c r="D26" s="334"/>
      <c r="E26" s="335"/>
      <c r="H26" s="274"/>
    </row>
    <row r="27" spans="2:11" ht="30" customHeight="1">
      <c r="B27" s="368" t="s">
        <v>482</v>
      </c>
      <c r="C27" s="369"/>
      <c r="D27" s="370" t="s">
        <v>518</v>
      </c>
      <c r="E27" s="339" t="s">
        <v>484</v>
      </c>
      <c r="F27" s="340" t="s">
        <v>485</v>
      </c>
      <c r="H27" s="270" t="s">
        <v>486</v>
      </c>
    </row>
    <row r="28" spans="2:11" ht="20.100000000000001" customHeight="1">
      <c r="B28" s="361" t="s">
        <v>487</v>
      </c>
      <c r="C28" s="342" t="s">
        <v>488</v>
      </c>
      <c r="D28" s="371" t="s">
        <v>519</v>
      </c>
      <c r="E28" s="344" t="s">
        <v>520</v>
      </c>
      <c r="F28" s="246"/>
      <c r="H28" s="272" t="s">
        <v>521</v>
      </c>
      <c r="J28" s="372"/>
      <c r="K28" s="373"/>
    </row>
    <row r="29" spans="2:11" ht="20.100000000000001" customHeight="1">
      <c r="B29" s="345" t="s">
        <v>475</v>
      </c>
      <c r="C29" s="346" t="s">
        <v>522</v>
      </c>
      <c r="D29" s="374" t="s">
        <v>523</v>
      </c>
      <c r="E29" s="375" t="s">
        <v>524</v>
      </c>
      <c r="F29" s="283"/>
      <c r="H29" s="272" t="s">
        <v>521</v>
      </c>
      <c r="J29" s="372"/>
      <c r="K29" s="373"/>
    </row>
    <row r="30" spans="2:11" ht="50.1" customHeight="1">
      <c r="B30" s="376" t="s">
        <v>477</v>
      </c>
      <c r="C30" s="377" t="s">
        <v>525</v>
      </c>
      <c r="D30" s="378" t="s">
        <v>526</v>
      </c>
      <c r="E30" s="379" t="s">
        <v>661</v>
      </c>
      <c r="F30" s="244"/>
      <c r="H30" s="272" t="s">
        <v>491</v>
      </c>
      <c r="J30" s="372"/>
      <c r="K30" s="373"/>
    </row>
    <row r="31" spans="2:11" ht="50.1" customHeight="1">
      <c r="B31" s="380" t="s">
        <v>477</v>
      </c>
      <c r="C31" s="381" t="s">
        <v>527</v>
      </c>
      <c r="D31" s="382" t="s">
        <v>528</v>
      </c>
      <c r="E31" s="383" t="s">
        <v>662</v>
      </c>
      <c r="F31" s="247"/>
      <c r="H31" s="272" t="s">
        <v>491</v>
      </c>
      <c r="J31" s="372"/>
      <c r="K31" s="373"/>
    </row>
    <row r="32" spans="2:11" ht="264">
      <c r="B32" s="384" t="s">
        <v>475</v>
      </c>
      <c r="C32" s="385" t="s">
        <v>529</v>
      </c>
      <c r="D32" s="362" t="s">
        <v>530</v>
      </c>
      <c r="E32" s="386" t="s">
        <v>663</v>
      </c>
      <c r="F32" s="246"/>
      <c r="H32" s="272" t="s">
        <v>531</v>
      </c>
      <c r="J32" s="372"/>
      <c r="K32" s="373"/>
    </row>
    <row r="33" spans="2:11" ht="297">
      <c r="B33" s="384" t="s">
        <v>475</v>
      </c>
      <c r="C33" s="385" t="s">
        <v>507</v>
      </c>
      <c r="D33" s="362" t="s">
        <v>532</v>
      </c>
      <c r="E33" s="386" t="s">
        <v>664</v>
      </c>
      <c r="F33" s="246"/>
      <c r="H33" s="272" t="s">
        <v>521</v>
      </c>
      <c r="J33" s="372"/>
      <c r="K33" s="373"/>
    </row>
    <row r="34" spans="2:11" ht="214.5">
      <c r="B34" s="384" t="s">
        <v>475</v>
      </c>
      <c r="C34" s="385" t="s">
        <v>510</v>
      </c>
      <c r="D34" s="362" t="s">
        <v>533</v>
      </c>
      <c r="E34" s="344" t="s">
        <v>665</v>
      </c>
      <c r="F34" s="246"/>
      <c r="H34" s="272" t="s">
        <v>491</v>
      </c>
      <c r="J34" s="372"/>
      <c r="K34" s="373"/>
    </row>
    <row r="35" spans="2:11" ht="200.1" customHeight="1">
      <c r="B35" s="384" t="s">
        <v>475</v>
      </c>
      <c r="C35" s="385" t="s">
        <v>513</v>
      </c>
      <c r="D35" s="362" t="s">
        <v>534</v>
      </c>
      <c r="E35" s="344" t="s">
        <v>666</v>
      </c>
      <c r="F35" s="246"/>
      <c r="H35" s="272" t="s">
        <v>531</v>
      </c>
      <c r="J35" s="372"/>
      <c r="K35" s="373"/>
    </row>
    <row r="36" spans="2:11" ht="35.1" customHeight="1">
      <c r="B36" s="387" t="s">
        <v>475</v>
      </c>
      <c r="C36" s="388" t="s">
        <v>535</v>
      </c>
      <c r="D36" s="374" t="s">
        <v>536</v>
      </c>
      <c r="E36" s="375" t="s">
        <v>537</v>
      </c>
      <c r="F36" s="283"/>
      <c r="G36" s="269"/>
      <c r="H36" s="272" t="s">
        <v>491</v>
      </c>
      <c r="J36" s="372"/>
      <c r="K36" s="373"/>
    </row>
    <row r="37" spans="2:11" ht="35.1" customHeight="1">
      <c r="B37" s="389" t="s">
        <v>501</v>
      </c>
      <c r="C37" s="390" t="s">
        <v>538</v>
      </c>
      <c r="D37" s="359" t="s">
        <v>539</v>
      </c>
      <c r="E37" s="391" t="s">
        <v>540</v>
      </c>
      <c r="F37" s="245"/>
      <c r="H37" s="272" t="s">
        <v>491</v>
      </c>
      <c r="J37" s="372"/>
      <c r="K37" s="373"/>
    </row>
    <row r="38" spans="2:11" ht="132">
      <c r="B38" s="387" t="s">
        <v>475</v>
      </c>
      <c r="C38" s="388" t="s">
        <v>541</v>
      </c>
      <c r="D38" s="374" t="s">
        <v>542</v>
      </c>
      <c r="E38" s="375" t="s">
        <v>667</v>
      </c>
      <c r="F38" s="283"/>
      <c r="G38" s="269"/>
      <c r="H38" s="272" t="s">
        <v>531</v>
      </c>
      <c r="J38" s="372"/>
      <c r="K38" s="373"/>
    </row>
    <row r="39" spans="2:11" ht="60" customHeight="1">
      <c r="B39" s="376" t="s">
        <v>475</v>
      </c>
      <c r="C39" s="377" t="s">
        <v>543</v>
      </c>
      <c r="D39" s="378" t="s">
        <v>544</v>
      </c>
      <c r="E39" s="379" t="s">
        <v>545</v>
      </c>
      <c r="F39" s="244"/>
      <c r="H39" s="272" t="s">
        <v>546</v>
      </c>
      <c r="J39" s="372"/>
      <c r="K39" s="373"/>
    </row>
    <row r="40" spans="2:11" ht="50.1" customHeight="1">
      <c r="B40" s="376" t="s">
        <v>475</v>
      </c>
      <c r="C40" s="392" t="s">
        <v>547</v>
      </c>
      <c r="D40" s="393" t="s">
        <v>548</v>
      </c>
      <c r="E40" s="394" t="s">
        <v>549</v>
      </c>
      <c r="F40" s="282"/>
      <c r="G40" s="269"/>
      <c r="H40" s="272" t="s">
        <v>550</v>
      </c>
      <c r="J40" s="372"/>
      <c r="K40" s="373"/>
    </row>
    <row r="41" spans="2:11" ht="35.1" customHeight="1">
      <c r="B41" s="376" t="s">
        <v>475</v>
      </c>
      <c r="C41" s="381" t="s">
        <v>551</v>
      </c>
      <c r="D41" s="382" t="s">
        <v>552</v>
      </c>
      <c r="E41" s="383" t="s">
        <v>553</v>
      </c>
      <c r="F41" s="247"/>
      <c r="G41" s="269"/>
      <c r="H41" s="272" t="s">
        <v>550</v>
      </c>
      <c r="J41" s="372"/>
      <c r="K41" s="373"/>
    </row>
    <row r="42" spans="2:11" ht="35.1" customHeight="1" thickBot="1">
      <c r="B42" s="395" t="s">
        <v>501</v>
      </c>
      <c r="C42" s="396" t="s">
        <v>554</v>
      </c>
      <c r="D42" s="397" t="s">
        <v>555</v>
      </c>
      <c r="E42" s="398" t="s">
        <v>725</v>
      </c>
      <c r="F42" s="255"/>
      <c r="G42" s="269"/>
      <c r="H42" s="273" t="s">
        <v>491</v>
      </c>
    </row>
    <row r="43" spans="2:11" ht="30" customHeight="1" thickBot="1">
      <c r="B43" s="332" t="s">
        <v>668</v>
      </c>
      <c r="C43" s="333"/>
      <c r="D43" s="334"/>
      <c r="E43" s="399"/>
      <c r="H43" s="274"/>
    </row>
    <row r="44" spans="2:11" s="315" customFormat="1" ht="30" customHeight="1">
      <c r="B44" s="368" t="s">
        <v>482</v>
      </c>
      <c r="C44" s="400" t="s">
        <v>483</v>
      </c>
      <c r="D44" s="401"/>
      <c r="E44" s="402" t="s">
        <v>484</v>
      </c>
      <c r="F44" s="340" t="s">
        <v>485</v>
      </c>
      <c r="G44" s="269"/>
      <c r="H44" s="270" t="s">
        <v>486</v>
      </c>
    </row>
    <row r="45" spans="2:11" ht="20.100000000000001" customHeight="1">
      <c r="B45" s="345" t="s">
        <v>556</v>
      </c>
      <c r="C45" s="403" t="s">
        <v>557</v>
      </c>
      <c r="D45" s="404" t="s">
        <v>558</v>
      </c>
      <c r="E45" s="375" t="s">
        <v>559</v>
      </c>
      <c r="F45" s="283"/>
      <c r="H45" s="271" t="s">
        <v>560</v>
      </c>
    </row>
    <row r="46" spans="2:11" ht="20.100000000000001" customHeight="1">
      <c r="B46" s="405" t="s">
        <v>501</v>
      </c>
      <c r="C46" s="406" t="s">
        <v>561</v>
      </c>
      <c r="D46" s="407" t="s">
        <v>562</v>
      </c>
      <c r="E46" s="356" t="s">
        <v>500</v>
      </c>
      <c r="F46" s="248"/>
      <c r="H46" s="272" t="s">
        <v>491</v>
      </c>
    </row>
    <row r="47" spans="2:11" ht="35.1" customHeight="1">
      <c r="B47" s="361" t="s">
        <v>501</v>
      </c>
      <c r="C47" s="408" t="s">
        <v>492</v>
      </c>
      <c r="D47" s="409" t="s">
        <v>563</v>
      </c>
      <c r="E47" s="363" t="s">
        <v>660</v>
      </c>
      <c r="F47" s="246"/>
      <c r="H47" s="272" t="s">
        <v>531</v>
      </c>
    </row>
    <row r="48" spans="2:11" ht="20.100000000000001" customHeight="1">
      <c r="B48" s="341" t="s">
        <v>501</v>
      </c>
      <c r="C48" s="410" t="s">
        <v>529</v>
      </c>
      <c r="D48" s="411" t="s">
        <v>564</v>
      </c>
      <c r="E48" s="383" t="s">
        <v>565</v>
      </c>
      <c r="F48" s="247"/>
      <c r="H48" s="272" t="s">
        <v>491</v>
      </c>
    </row>
    <row r="49" spans="2:8" ht="35.1" customHeight="1">
      <c r="B49" s="361" t="s">
        <v>501</v>
      </c>
      <c r="C49" s="408" t="s">
        <v>507</v>
      </c>
      <c r="D49" s="409" t="s">
        <v>566</v>
      </c>
      <c r="E49" s="344" t="s">
        <v>567</v>
      </c>
      <c r="F49" s="246"/>
      <c r="H49" s="272" t="s">
        <v>531</v>
      </c>
    </row>
    <row r="50" spans="2:8" ht="33">
      <c r="B50" s="361" t="s">
        <v>477</v>
      </c>
      <c r="C50" s="408" t="s">
        <v>510</v>
      </c>
      <c r="D50" s="409" t="s">
        <v>568</v>
      </c>
      <c r="E50" s="344" t="s">
        <v>569</v>
      </c>
      <c r="F50" s="256"/>
      <c r="H50" s="272" t="s">
        <v>531</v>
      </c>
    </row>
    <row r="51" spans="2:8" ht="20.100000000000001" customHeight="1">
      <c r="B51" s="345" t="s">
        <v>570</v>
      </c>
      <c r="C51" s="412" t="s">
        <v>571</v>
      </c>
      <c r="D51" s="413" t="s">
        <v>572</v>
      </c>
      <c r="E51" s="375" t="s">
        <v>573</v>
      </c>
      <c r="F51" s="257"/>
      <c r="H51" s="272" t="s">
        <v>491</v>
      </c>
    </row>
    <row r="52" spans="2:8" ht="20.100000000000001" customHeight="1">
      <c r="B52" s="349" t="s">
        <v>477</v>
      </c>
      <c r="C52" s="414" t="s">
        <v>574</v>
      </c>
      <c r="D52" s="415" t="s">
        <v>575</v>
      </c>
      <c r="E52" s="394" t="s">
        <v>565</v>
      </c>
      <c r="F52" s="258"/>
      <c r="H52" s="272" t="s">
        <v>491</v>
      </c>
    </row>
    <row r="53" spans="2:8" ht="20.100000000000001" customHeight="1">
      <c r="B53" s="357" t="s">
        <v>477</v>
      </c>
      <c r="C53" s="416" t="s">
        <v>576</v>
      </c>
      <c r="D53" s="417" t="s">
        <v>577</v>
      </c>
      <c r="E53" s="391" t="s">
        <v>578</v>
      </c>
      <c r="F53" s="259"/>
      <c r="H53" s="272" t="s">
        <v>491</v>
      </c>
    </row>
    <row r="54" spans="2:8" ht="20.100000000000001" customHeight="1">
      <c r="B54" s="361" t="s">
        <v>579</v>
      </c>
      <c r="C54" s="408" t="s">
        <v>580</v>
      </c>
      <c r="D54" s="409" t="s">
        <v>581</v>
      </c>
      <c r="E54" s="344" t="s">
        <v>578</v>
      </c>
      <c r="F54" s="246"/>
      <c r="H54" s="273" t="s">
        <v>491</v>
      </c>
    </row>
    <row r="55" spans="2:8" ht="20.100000000000001" customHeight="1">
      <c r="B55" s="345" t="s">
        <v>579</v>
      </c>
      <c r="C55" s="412" t="s">
        <v>541</v>
      </c>
      <c r="D55" s="413" t="s">
        <v>582</v>
      </c>
      <c r="E55" s="375" t="s">
        <v>583</v>
      </c>
      <c r="F55" s="283"/>
      <c r="H55" s="273" t="s">
        <v>491</v>
      </c>
    </row>
    <row r="56" spans="2:8" ht="35.1" customHeight="1" thickBot="1">
      <c r="B56" s="418" t="s">
        <v>579</v>
      </c>
      <c r="C56" s="419" t="s">
        <v>543</v>
      </c>
      <c r="D56" s="420" t="s">
        <v>584</v>
      </c>
      <c r="E56" s="398" t="s">
        <v>585</v>
      </c>
      <c r="F56" s="249"/>
      <c r="H56" s="273" t="s">
        <v>491</v>
      </c>
    </row>
    <row r="57" spans="2:8" ht="30" customHeight="1" thickBot="1">
      <c r="B57" s="332" t="s">
        <v>586</v>
      </c>
      <c r="C57" s="333"/>
      <c r="D57" s="334"/>
      <c r="E57" s="421"/>
    </row>
    <row r="58" spans="2:8" s="315" customFormat="1" ht="30" customHeight="1">
      <c r="B58" s="336" t="s">
        <v>482</v>
      </c>
      <c r="C58" s="400" t="s">
        <v>483</v>
      </c>
      <c r="D58" s="401"/>
      <c r="E58" s="402" t="s">
        <v>484</v>
      </c>
      <c r="F58" s="340" t="s">
        <v>485</v>
      </c>
      <c r="G58" s="269"/>
      <c r="H58" s="270" t="s">
        <v>486</v>
      </c>
    </row>
    <row r="59" spans="2:8" ht="20.100000000000001" customHeight="1">
      <c r="B59" s="345" t="s">
        <v>475</v>
      </c>
      <c r="C59" s="403" t="s">
        <v>557</v>
      </c>
      <c r="D59" s="404" t="s">
        <v>587</v>
      </c>
      <c r="E59" s="375" t="s">
        <v>588</v>
      </c>
      <c r="F59" s="283"/>
      <c r="H59" s="271" t="s">
        <v>491</v>
      </c>
    </row>
    <row r="60" spans="2:8" ht="30" customHeight="1">
      <c r="B60" s="357" t="s">
        <v>589</v>
      </c>
      <c r="C60" s="416" t="s">
        <v>561</v>
      </c>
      <c r="D60" s="417" t="s">
        <v>590</v>
      </c>
      <c r="E60" s="391" t="s">
        <v>591</v>
      </c>
      <c r="F60" s="245"/>
      <c r="H60" s="271" t="s">
        <v>491</v>
      </c>
    </row>
    <row r="61" spans="2:8" ht="20.100000000000001" customHeight="1">
      <c r="B61" s="353" t="s">
        <v>475</v>
      </c>
      <c r="C61" s="422" t="s">
        <v>522</v>
      </c>
      <c r="D61" s="423" t="s">
        <v>592</v>
      </c>
      <c r="E61" s="379" t="s">
        <v>593</v>
      </c>
      <c r="F61" s="250"/>
      <c r="H61" s="271" t="s">
        <v>491</v>
      </c>
    </row>
    <row r="62" spans="2:8" ht="30" customHeight="1">
      <c r="B62" s="424" t="s">
        <v>477</v>
      </c>
      <c r="C62" s="425" t="s">
        <v>525</v>
      </c>
      <c r="D62" s="426" t="s">
        <v>594</v>
      </c>
      <c r="E62" s="427" t="s">
        <v>595</v>
      </c>
      <c r="F62" s="251"/>
      <c r="H62" s="271" t="s">
        <v>491</v>
      </c>
    </row>
    <row r="63" spans="2:8" ht="20.100000000000001" customHeight="1">
      <c r="B63" s="345" t="s">
        <v>475</v>
      </c>
      <c r="C63" s="412" t="s">
        <v>495</v>
      </c>
      <c r="D63" s="413" t="s">
        <v>596</v>
      </c>
      <c r="E63" s="428" t="s">
        <v>597</v>
      </c>
      <c r="F63" s="283"/>
      <c r="H63" s="271" t="s">
        <v>491</v>
      </c>
    </row>
    <row r="64" spans="2:8" ht="30" customHeight="1">
      <c r="B64" s="357" t="s">
        <v>477</v>
      </c>
      <c r="C64" s="416" t="s">
        <v>498</v>
      </c>
      <c r="D64" s="417" t="s">
        <v>598</v>
      </c>
      <c r="E64" s="383" t="s">
        <v>599</v>
      </c>
      <c r="F64" s="252"/>
      <c r="H64" s="271" t="s">
        <v>491</v>
      </c>
    </row>
    <row r="65" spans="2:9" ht="33">
      <c r="B65" s="341" t="s">
        <v>475</v>
      </c>
      <c r="C65" s="410" t="s">
        <v>507</v>
      </c>
      <c r="D65" s="411" t="s">
        <v>600</v>
      </c>
      <c r="E65" s="383" t="s">
        <v>601</v>
      </c>
      <c r="F65" s="247"/>
      <c r="H65" s="271" t="s">
        <v>491</v>
      </c>
    </row>
    <row r="66" spans="2:9" ht="60" customHeight="1">
      <c r="B66" s="361" t="s">
        <v>475</v>
      </c>
      <c r="C66" s="408" t="s">
        <v>510</v>
      </c>
      <c r="D66" s="409" t="s">
        <v>602</v>
      </c>
      <c r="E66" s="344" t="s">
        <v>603</v>
      </c>
      <c r="F66" s="246"/>
      <c r="H66" s="271" t="s">
        <v>491</v>
      </c>
    </row>
    <row r="67" spans="2:9" ht="60" customHeight="1" thickBot="1">
      <c r="B67" s="418" t="s">
        <v>477</v>
      </c>
      <c r="C67" s="419" t="s">
        <v>513</v>
      </c>
      <c r="D67" s="420" t="s">
        <v>604</v>
      </c>
      <c r="E67" s="398" t="s">
        <v>605</v>
      </c>
      <c r="F67" s="253"/>
      <c r="H67" s="275" t="s">
        <v>491</v>
      </c>
    </row>
    <row r="68" spans="2:9" ht="30" customHeight="1" thickBot="1">
      <c r="B68" s="332" t="s">
        <v>669</v>
      </c>
      <c r="C68" s="333"/>
      <c r="D68" s="334"/>
      <c r="E68" s="421"/>
    </row>
    <row r="69" spans="2:9" s="315" customFormat="1" ht="30" customHeight="1">
      <c r="B69" s="336" t="s">
        <v>482</v>
      </c>
      <c r="C69" s="400" t="s">
        <v>483</v>
      </c>
      <c r="D69" s="401"/>
      <c r="E69" s="402" t="s">
        <v>484</v>
      </c>
      <c r="F69" s="340" t="s">
        <v>485</v>
      </c>
      <c r="G69" s="269"/>
      <c r="H69" s="270" t="s">
        <v>486</v>
      </c>
    </row>
    <row r="70" spans="2:9" ht="80.099999999999994" customHeight="1">
      <c r="B70" s="429" t="s">
        <v>606</v>
      </c>
      <c r="C70" s="430" t="s">
        <v>488</v>
      </c>
      <c r="D70" s="431" t="s">
        <v>607</v>
      </c>
      <c r="E70" s="432" t="s">
        <v>670</v>
      </c>
      <c r="F70" s="433" t="s">
        <v>608</v>
      </c>
      <c r="H70" s="276" t="s">
        <v>531</v>
      </c>
    </row>
    <row r="71" spans="2:9" ht="409.5" customHeight="1" thickBot="1">
      <c r="B71" s="635"/>
      <c r="C71" s="636"/>
      <c r="D71" s="636"/>
      <c r="E71" s="636"/>
      <c r="F71" s="637"/>
      <c r="H71" s="277"/>
    </row>
    <row r="72" spans="2:9" ht="20.100000000000001" customHeight="1">
      <c r="B72" s="434" t="s">
        <v>609</v>
      </c>
      <c r="C72" s="434" t="s">
        <v>609</v>
      </c>
      <c r="D72" s="434" t="s">
        <v>609</v>
      </c>
      <c r="E72" s="434" t="s">
        <v>609</v>
      </c>
      <c r="F72" s="434" t="s">
        <v>609</v>
      </c>
      <c r="G72" s="435" t="s">
        <v>610</v>
      </c>
      <c r="H72" s="278" t="s">
        <v>610</v>
      </c>
      <c r="I72" s="435" t="s">
        <v>610</v>
      </c>
    </row>
    <row r="73" spans="2:9">
      <c r="B73" s="315" t="s">
        <v>611</v>
      </c>
    </row>
  </sheetData>
  <sheetProtection algorithmName="SHA-512" hashValue="2ahlBjjDjMoif1bgymhucvD4+se18X09Bz/x+ia452FXx1NJSNsiruyp3qmCMivrX1xfLpW13XnBP+cA77JJ1w==" saltValue="GA0jHeUexKu25JZVPHKacg==" spinCount="100000" sheet="1" selectLockedCells="1"/>
  <customSheetViews>
    <customSheetView guid="{CD7EFE45-FC16-4DC2-A97E-0FE1BEB2721A}" scale="70" showPageBreaks="1" showGridLines="0" printArea="1" view="pageBreakPreview">
      <pane ySplit="2" topLeftCell="A3" activePane="bottomLeft" state="frozen"/>
      <selection pane="bottomLeft"/>
      <pageMargins left="0.7" right="0.7" top="0.75" bottom="0.75" header="0.3" footer="0.3"/>
      <pageSetup paperSize="8" scale="16" orientation="landscape" r:id="rId1"/>
    </customSheetView>
  </customSheetViews>
  <mergeCells count="1">
    <mergeCell ref="B71:F71"/>
  </mergeCells>
  <phoneticPr fontId="106"/>
  <conditionalFormatting sqref="B57:B67 B72:B1048576 C72:F72 B1:B17 B19:B20 B42:B49 B23:B28">
    <cfRule type="cellIs" dxfId="195" priority="70" operator="equal">
      <formula>"入力不要"</formula>
    </cfRule>
    <cfRule type="cellIs" dxfId="194" priority="71" operator="equal">
      <formula>"該当必須"</formula>
    </cfRule>
    <cfRule type="cellIs" dxfId="193" priority="72" operator="equal">
      <formula>"必須"</formula>
    </cfRule>
  </conditionalFormatting>
  <conditionalFormatting sqref="B18">
    <cfRule type="cellIs" dxfId="192" priority="67" operator="equal">
      <formula>"入力不要"</formula>
    </cfRule>
    <cfRule type="cellIs" dxfId="191" priority="68" operator="equal">
      <formula>"該当必須"</formula>
    </cfRule>
    <cfRule type="cellIs" dxfId="190" priority="69" operator="equal">
      <formula>"必須"</formula>
    </cfRule>
  </conditionalFormatting>
  <conditionalFormatting sqref="B34">
    <cfRule type="cellIs" dxfId="189" priority="64" operator="equal">
      <formula>"入力不要"</formula>
    </cfRule>
    <cfRule type="cellIs" dxfId="188" priority="65" operator="equal">
      <formula>"該当必須"</formula>
    </cfRule>
    <cfRule type="cellIs" dxfId="187" priority="66" operator="equal">
      <formula>"必須"</formula>
    </cfRule>
  </conditionalFormatting>
  <conditionalFormatting sqref="B36">
    <cfRule type="cellIs" dxfId="186" priority="61" operator="equal">
      <formula>"入力不要"</formula>
    </cfRule>
    <cfRule type="cellIs" dxfId="185" priority="62" operator="equal">
      <formula>"該当必須"</formula>
    </cfRule>
    <cfRule type="cellIs" dxfId="184" priority="63" operator="equal">
      <formula>"必須"</formula>
    </cfRule>
  </conditionalFormatting>
  <conditionalFormatting sqref="B30">
    <cfRule type="cellIs" dxfId="183" priority="58" operator="equal">
      <formula>"入力不要"</formula>
    </cfRule>
    <cfRule type="cellIs" dxfId="182" priority="59" operator="equal">
      <formula>"該当必須"</formula>
    </cfRule>
    <cfRule type="cellIs" dxfId="181" priority="60" operator="equal">
      <formula>"必須"</formula>
    </cfRule>
  </conditionalFormatting>
  <conditionalFormatting sqref="B39">
    <cfRule type="cellIs" dxfId="180" priority="55" operator="equal">
      <formula>"入力不要"</formula>
    </cfRule>
    <cfRule type="cellIs" dxfId="179" priority="56" operator="equal">
      <formula>"該当必須"</formula>
    </cfRule>
    <cfRule type="cellIs" dxfId="178" priority="57" operator="equal">
      <formula>"必須"</formula>
    </cfRule>
  </conditionalFormatting>
  <conditionalFormatting sqref="B37">
    <cfRule type="cellIs" dxfId="177" priority="52" operator="equal">
      <formula>"入力不要"</formula>
    </cfRule>
    <cfRule type="cellIs" dxfId="176" priority="53" operator="equal">
      <formula>"該当必須"</formula>
    </cfRule>
    <cfRule type="cellIs" dxfId="175" priority="54" operator="equal">
      <formula>"必須"</formula>
    </cfRule>
  </conditionalFormatting>
  <conditionalFormatting sqref="B38">
    <cfRule type="cellIs" dxfId="174" priority="49" operator="equal">
      <formula>"入力不要"</formula>
    </cfRule>
    <cfRule type="cellIs" dxfId="173" priority="50" operator="equal">
      <formula>"該当必須"</formula>
    </cfRule>
    <cfRule type="cellIs" dxfId="172" priority="51" operator="equal">
      <formula>"必須"</formula>
    </cfRule>
  </conditionalFormatting>
  <conditionalFormatting sqref="B31">
    <cfRule type="cellIs" dxfId="171" priority="46" operator="equal">
      <formula>"入力不要"</formula>
    </cfRule>
    <cfRule type="cellIs" dxfId="170" priority="47" operator="equal">
      <formula>"該当必須"</formula>
    </cfRule>
    <cfRule type="cellIs" dxfId="169" priority="48" operator="equal">
      <formula>"必須"</formula>
    </cfRule>
  </conditionalFormatting>
  <conditionalFormatting sqref="B56">
    <cfRule type="cellIs" dxfId="168" priority="43" operator="equal">
      <formula>"入力不要"</formula>
    </cfRule>
    <cfRule type="cellIs" dxfId="167" priority="44" operator="equal">
      <formula>"該当必須"</formula>
    </cfRule>
    <cfRule type="cellIs" dxfId="166" priority="45" operator="equal">
      <formula>"必須"</formula>
    </cfRule>
  </conditionalFormatting>
  <conditionalFormatting sqref="B68:B71">
    <cfRule type="cellIs" dxfId="165" priority="40" operator="equal">
      <formula>"入力不要"</formula>
    </cfRule>
    <cfRule type="cellIs" dxfId="164" priority="41" operator="equal">
      <formula>"該当必須"</formula>
    </cfRule>
    <cfRule type="cellIs" dxfId="163" priority="42" operator="equal">
      <formula>"必須"</formula>
    </cfRule>
  </conditionalFormatting>
  <conditionalFormatting sqref="B29">
    <cfRule type="cellIs" dxfId="162" priority="37" operator="equal">
      <formula>"入力不要"</formula>
    </cfRule>
    <cfRule type="cellIs" dxfId="161" priority="38" operator="equal">
      <formula>"該当必須"</formula>
    </cfRule>
    <cfRule type="cellIs" dxfId="160" priority="39" operator="equal">
      <formula>"必須"</formula>
    </cfRule>
  </conditionalFormatting>
  <conditionalFormatting sqref="B32">
    <cfRule type="cellIs" dxfId="159" priority="34" operator="equal">
      <formula>"入力不要"</formula>
    </cfRule>
    <cfRule type="cellIs" dxfId="158" priority="35" operator="equal">
      <formula>"該当必須"</formula>
    </cfRule>
    <cfRule type="cellIs" dxfId="157" priority="36" operator="equal">
      <formula>"必須"</formula>
    </cfRule>
  </conditionalFormatting>
  <conditionalFormatting sqref="B33">
    <cfRule type="cellIs" dxfId="156" priority="31" operator="equal">
      <formula>"入力不要"</formula>
    </cfRule>
    <cfRule type="cellIs" dxfId="155" priority="32" operator="equal">
      <formula>"該当必須"</formula>
    </cfRule>
    <cfRule type="cellIs" dxfId="154" priority="33" operator="equal">
      <formula>"必須"</formula>
    </cfRule>
  </conditionalFormatting>
  <conditionalFormatting sqref="B40">
    <cfRule type="cellIs" dxfId="153" priority="28" operator="equal">
      <formula>"入力不要"</formula>
    </cfRule>
    <cfRule type="cellIs" dxfId="152" priority="29" operator="equal">
      <formula>"該当必須"</formula>
    </cfRule>
    <cfRule type="cellIs" dxfId="151" priority="30" operator="equal">
      <formula>"必須"</formula>
    </cfRule>
  </conditionalFormatting>
  <conditionalFormatting sqref="B41">
    <cfRule type="cellIs" dxfId="150" priority="25" operator="equal">
      <formula>"入力不要"</formula>
    </cfRule>
    <cfRule type="cellIs" dxfId="149" priority="26" operator="equal">
      <formula>"該当必須"</formula>
    </cfRule>
    <cfRule type="cellIs" dxfId="148" priority="27" operator="equal">
      <formula>"必須"</formula>
    </cfRule>
  </conditionalFormatting>
  <conditionalFormatting sqref="B21:B22">
    <cfRule type="cellIs" dxfId="147" priority="22" operator="equal">
      <formula>"入力不要"</formula>
    </cfRule>
    <cfRule type="cellIs" dxfId="146" priority="23" operator="equal">
      <formula>"該当必須"</formula>
    </cfRule>
    <cfRule type="cellIs" dxfId="145" priority="24" operator="equal">
      <formula>"必須"</formula>
    </cfRule>
  </conditionalFormatting>
  <conditionalFormatting sqref="B35">
    <cfRule type="cellIs" dxfId="144" priority="19" operator="equal">
      <formula>"入力不要"</formula>
    </cfRule>
    <cfRule type="cellIs" dxfId="143" priority="20" operator="equal">
      <formula>"該当必須"</formula>
    </cfRule>
    <cfRule type="cellIs" dxfId="142" priority="21" operator="equal">
      <formula>"必須"</formula>
    </cfRule>
  </conditionalFormatting>
  <conditionalFormatting sqref="B53">
    <cfRule type="cellIs" dxfId="141" priority="16" operator="equal">
      <formula>"入力不要"</formula>
    </cfRule>
    <cfRule type="cellIs" dxfId="140" priority="17" operator="equal">
      <formula>"該当必須"</formula>
    </cfRule>
    <cfRule type="cellIs" dxfId="139" priority="18" operator="equal">
      <formula>"必須"</formula>
    </cfRule>
  </conditionalFormatting>
  <conditionalFormatting sqref="B52">
    <cfRule type="cellIs" dxfId="138" priority="13" operator="equal">
      <formula>"入力不要"</formula>
    </cfRule>
    <cfRule type="cellIs" dxfId="137" priority="14" operator="equal">
      <formula>"該当必須"</formula>
    </cfRule>
    <cfRule type="cellIs" dxfId="136" priority="15" operator="equal">
      <formula>"必須"</formula>
    </cfRule>
  </conditionalFormatting>
  <conditionalFormatting sqref="B51">
    <cfRule type="cellIs" dxfId="135" priority="10" operator="equal">
      <formula>"入力不要"</formula>
    </cfRule>
    <cfRule type="cellIs" dxfId="134" priority="11" operator="equal">
      <formula>"該当必須"</formula>
    </cfRule>
    <cfRule type="cellIs" dxfId="133" priority="12" operator="equal">
      <formula>"必須"</formula>
    </cfRule>
  </conditionalFormatting>
  <conditionalFormatting sqref="B50">
    <cfRule type="cellIs" dxfId="132" priority="7" operator="equal">
      <formula>"入力不要"</formula>
    </cfRule>
    <cfRule type="cellIs" dxfId="131" priority="8" operator="equal">
      <formula>"該当必須"</formula>
    </cfRule>
    <cfRule type="cellIs" dxfId="130" priority="9" operator="equal">
      <formula>"必須"</formula>
    </cfRule>
  </conditionalFormatting>
  <conditionalFormatting sqref="B54">
    <cfRule type="cellIs" dxfId="129" priority="4" operator="equal">
      <formula>"入力不要"</formula>
    </cfRule>
    <cfRule type="cellIs" dxfId="128" priority="5" operator="equal">
      <formula>"該当必須"</formula>
    </cfRule>
    <cfRule type="cellIs" dxfId="127" priority="6" operator="equal">
      <formula>"必須"</formula>
    </cfRule>
  </conditionalFormatting>
  <conditionalFormatting sqref="B55">
    <cfRule type="cellIs" dxfId="126" priority="1" operator="equal">
      <formula>"入力不要"</formula>
    </cfRule>
    <cfRule type="cellIs" dxfId="125" priority="2" operator="equal">
      <formula>"該当必須"</formula>
    </cfRule>
    <cfRule type="cellIs" dxfId="124" priority="3" operator="equal">
      <formula>"必須"</formula>
    </cfRule>
  </conditionalFormatting>
  <dataValidations count="16">
    <dataValidation type="list" allowBlank="1" showInputMessage="1" showErrorMessage="1" sqref="H70:H71 H17:H25 H28:H42 H45:H56 H59:H67" xr:uid="{E341CFC7-9372-4AE4-A846-6775D555B072}">
      <formula1>"●（掲載予定）,△（掲載検討）,掲載予定なし"</formula1>
    </dataValidation>
    <dataValidation type="list" allowBlank="1" showInputMessage="1" showErrorMessage="1" sqref="F31" xr:uid="{0DB085FD-1F65-483E-9ACB-121E6D5387A5}">
      <formula1>"1.3ヵ月未満,2.3ヵ月以上6ヵ月未満,3.6ヵ月以上1年未満,4.1年以上3年未満,5.3年以上"</formula1>
    </dataValidation>
    <dataValidation type="list" allowBlank="1" showInputMessage="1" showErrorMessage="1" sqref="F36" xr:uid="{AB152CCF-C60B-4332-80B5-150685A0EEB5}">
      <formula1>"1.相手先の探索,2.外部専門家の選定,3.社内検討体制の構築,4.価格・契約条件等の交渉,5.専門知識の不足,6.その他"</formula1>
    </dataValidation>
    <dataValidation type="list" allowBlank="1" showInputMessage="1" showErrorMessage="1" sqref="F30" xr:uid="{81855420-A917-4DCA-88A7-3524CFF81362}">
      <formula1>"1.交渉相手が見つかっていない,2.具体的な交渉相手が見つかっている,3.基本合意締結又は意向表明書提出済み,4.交渉相手と最終契約締結前,5.交渉相手と最終契約締結後、クロージング前"</formula1>
    </dataValidation>
    <dataValidation type="list" allowBlank="1" showInputMessage="1" showErrorMessage="1" sqref="F29" xr:uid="{6F3A442D-F2DD-4856-983A-3EB51CB4A1AC}">
      <formula1>"1.経営資源引継ぎが実現している,2.経営資源引継ぎが実現していない"</formula1>
    </dataValidation>
    <dataValidation type="list" allowBlank="1" showInputMessage="1" showErrorMessage="1" sqref="F40" xr:uid="{DCA8F0C2-8AE7-4844-BFDA-1CD982E3252A}">
      <formula1>"1.既に取引のある金融機関からの紹介/営業,2.今まで取引のなかった金融機関やFA事業者からの紹介/営業,3.会社顧問等の士業からの紹介/営業,4.事業承継・引継ぎ支援センターからの紹介,5.Web検索,6.知人からの紹介,7.その他"</formula1>
    </dataValidation>
    <dataValidation type="list" allowBlank="1" showInputMessage="1" showErrorMessage="1" sqref="F28" xr:uid="{6FBB7F45-C87B-4259-990E-55D3D96D173C}">
      <formula1>"1.Ⅰ型（買い手支援型）,2.Ⅱ型（売り手支援型）"</formula1>
    </dataValidation>
    <dataValidation type="list" allowBlank="1" showInputMessage="1" showErrorMessage="1" sqref="F55" xr:uid="{141EF859-C8D2-4580-BB99-49A070F3F4E2}">
      <formula1>"1.本補助金で活用した外部専門家等からの紹介,2.本補助金で活用していない外部専門家等からの紹介,3.会社顧問等の士業からの紹介,4.事業承継・引継ぎ支援センターからの紹介,5.既に取引のある取引先,6.親族・知人からの紹介,7.その他"</formula1>
    </dataValidation>
    <dataValidation type="list" allowBlank="1" showInputMessage="1" showErrorMessage="1" sqref="F53" xr:uid="{B640C500-FD56-4DEB-9448-F2D6F449F4CD}">
      <formula1>"1.債務超過,2.債務超過でない"</formula1>
    </dataValidation>
    <dataValidation type="list" allowBlank="1" showInputMessage="1" showErrorMessage="1" sqref="F52" xr:uid="{533676F3-1B5A-49F6-948B-B19F42213CB8}">
      <formula1>"1.黒字,2.赤字"</formula1>
    </dataValidation>
    <dataValidation type="list" allowBlank="1" showInputMessage="1" showErrorMessage="1" sqref="F48" xr:uid="{6E69B50C-56AC-44F5-B6DC-FBD970D01E23}">
      <formula1>"1.上場,2.非上場"</formula1>
    </dataValidation>
    <dataValidation type="list" allowBlank="1" showInputMessage="1" showErrorMessage="1" sqref="F54" xr:uid="{C01B8280-2874-4970-B373-9B5D6865C5DF}">
      <formula1>"1.交替あり,2.交替なし"</formula1>
    </dataValidation>
    <dataValidation type="list" allowBlank="1" showInputMessage="1" showErrorMessage="1" sqref="F63" xr:uid="{A5C1EF55-A227-4203-BF84-9E47599A1702}">
      <formula1>"1.使いやすかった,2.やや使いやすかった,3.やや使いづらかった,4.使いづらかった"</formula1>
    </dataValidation>
    <dataValidation type="list" allowBlank="1" showInputMessage="1" showErrorMessage="1" sqref="F61" xr:uid="{EDB3A0FE-2202-4369-8449-401D254BC85C}">
      <formula1>"1.十分な金額であった,2.十分な金額でなかった"</formula1>
    </dataValidation>
    <dataValidation type="list" allowBlank="1" showInputMessage="1" showErrorMessage="1" sqref="F65" xr:uid="{C8475F9D-1023-4082-AF4E-D984DDBB7305}">
      <formula1>"1.補助事業期間は長かった,2.補助事業期間は適切だった,3.補助事業期間は短かった"</formula1>
    </dataValidation>
    <dataValidation type="list" allowBlank="1" showInputMessage="1" showErrorMessage="1" sqref="F59" xr:uid="{A77BCD9A-7A31-432A-90A9-703A1C924D7D}">
      <formula1>"1.既に取引のある金融機関からの紹介/営業,2.今まで取引のなかった金融機関やFA事業者からの紹介/営業,3.会社顧問等の士業からの紹介/営業,4.事業承継・引継ぎ支援センターからの紹介,5.Web検索,6.セミナー／Web広告,7.知人からの紹介,8.その他"</formula1>
    </dataValidation>
  </dataValidations>
  <pageMargins left="0.7" right="0.7" top="0.75" bottom="0.75" header="0.3" footer="0.3"/>
  <pageSetup paperSize="8" scale="16"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CE116-E26C-4808-9965-98C2AD023C1D}">
  <sheetPr codeName="Sheet5">
    <pageSetUpPr fitToPage="1"/>
  </sheetPr>
  <dimension ref="A1:BB50"/>
  <sheetViews>
    <sheetView showGridLines="0" view="pageBreakPreview" zoomScale="94" zoomScaleNormal="85" zoomScaleSheetLayoutView="115" workbookViewId="0">
      <selection activeCell="K9" sqref="K9:T10"/>
    </sheetView>
  </sheetViews>
  <sheetFormatPr defaultColWidth="2.125" defaultRowHeight="18"/>
  <cols>
    <col min="1" max="3" width="2.625" style="59" customWidth="1"/>
    <col min="4" max="41" width="2.625" style="4" customWidth="1"/>
    <col min="42" max="42" width="2.625" style="59" customWidth="1"/>
    <col min="43" max="43" width="2.625" style="4" customWidth="1"/>
    <col min="44" max="44" width="2.125" style="4" customWidth="1"/>
    <col min="45" max="48" width="2.125" style="4"/>
    <col min="49" max="49" width="2.625" style="4" customWidth="1"/>
    <col min="50" max="60" width="2.125" style="4"/>
    <col min="61" max="61" width="2.125" style="4" customWidth="1"/>
    <col min="62" max="16384" width="2.125" style="4"/>
  </cols>
  <sheetData>
    <row r="1" spans="1:52" s="59" customFormat="1" ht="15" customHeight="1">
      <c r="A1" s="138"/>
      <c r="B1" s="640" t="s">
        <v>410</v>
      </c>
      <c r="C1" s="640"/>
      <c r="D1" s="640"/>
      <c r="E1" s="640"/>
      <c r="F1" s="640"/>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S1" s="76"/>
      <c r="AT1" s="75"/>
      <c r="AU1" s="75"/>
      <c r="AV1" s="75"/>
      <c r="AW1" s="75"/>
      <c r="AX1" s="75"/>
      <c r="AY1" s="75"/>
      <c r="AZ1" s="76"/>
    </row>
    <row r="2" spans="1:52" ht="30">
      <c r="A2" s="641" t="s">
        <v>713</v>
      </c>
      <c r="B2" s="641"/>
      <c r="C2" s="641"/>
      <c r="D2" s="641"/>
      <c r="E2" s="641"/>
      <c r="F2" s="641"/>
      <c r="G2" s="641"/>
      <c r="H2" s="641"/>
      <c r="I2" s="641"/>
      <c r="J2" s="641"/>
      <c r="K2" s="641"/>
      <c r="L2" s="641"/>
      <c r="M2" s="641"/>
      <c r="N2" s="641"/>
      <c r="O2" s="641"/>
      <c r="P2" s="641"/>
      <c r="Q2" s="641"/>
      <c r="R2" s="641"/>
      <c r="S2" s="641"/>
      <c r="T2" s="641"/>
      <c r="U2" s="641"/>
      <c r="V2" s="641"/>
      <c r="W2" s="641"/>
      <c r="X2" s="641"/>
      <c r="Y2" s="641"/>
      <c r="Z2" s="641"/>
      <c r="AA2" s="641"/>
      <c r="AB2" s="641"/>
      <c r="AC2" s="641"/>
      <c r="AD2" s="641"/>
      <c r="AE2" s="641"/>
      <c r="AF2" s="641"/>
      <c r="AG2" s="641"/>
      <c r="AH2" s="641"/>
      <c r="AI2" s="641"/>
      <c r="AJ2" s="641"/>
      <c r="AK2" s="641"/>
      <c r="AL2" s="641"/>
      <c r="AM2" s="641"/>
      <c r="AN2" s="641"/>
      <c r="AO2" s="641"/>
      <c r="AP2" s="641"/>
      <c r="AQ2" s="641"/>
      <c r="AS2" s="78"/>
      <c r="AT2" s="77"/>
      <c r="AU2" s="77"/>
      <c r="AV2" s="77"/>
      <c r="AW2" s="77"/>
      <c r="AX2" s="77"/>
      <c r="AY2" s="77"/>
      <c r="AZ2" s="78"/>
    </row>
    <row r="3" spans="1:52" ht="30">
      <c r="A3" s="642" t="s">
        <v>118</v>
      </c>
      <c r="B3" s="642"/>
      <c r="C3" s="642"/>
      <c r="D3" s="642"/>
      <c r="E3" s="642"/>
      <c r="F3" s="642"/>
      <c r="G3" s="642"/>
      <c r="H3" s="642"/>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42"/>
      <c r="AK3" s="642"/>
      <c r="AL3" s="642"/>
      <c r="AM3" s="642"/>
      <c r="AN3" s="642"/>
      <c r="AO3" s="642"/>
      <c r="AP3" s="642"/>
      <c r="AQ3" s="642"/>
    </row>
    <row r="4" spans="1:52" ht="13.5" customHeight="1">
      <c r="A4" s="67"/>
      <c r="B4" s="67"/>
      <c r="D4" s="643" t="s">
        <v>88</v>
      </c>
      <c r="E4" s="643"/>
      <c r="F4" s="643"/>
      <c r="G4" s="643"/>
      <c r="H4" s="643"/>
      <c r="I4" s="643"/>
      <c r="J4" s="644" t="str">
        <f>IF('様式第5.実績報告書'!$T$6 ="","",'様式第5.実績報告書'!$T$6)</f>
        <v/>
      </c>
      <c r="K4" s="644"/>
      <c r="L4" s="644"/>
      <c r="M4" s="644"/>
      <c r="N4" s="644"/>
      <c r="O4" s="644"/>
      <c r="P4" s="5"/>
      <c r="Q4" s="5"/>
      <c r="R4" s="5"/>
      <c r="S4" s="5"/>
      <c r="T4" s="5"/>
      <c r="U4" s="5"/>
      <c r="V4" s="5"/>
      <c r="W4" s="5"/>
      <c r="X4" s="5"/>
      <c r="Y4" s="5"/>
      <c r="Z4" s="5"/>
      <c r="AA4" s="5"/>
      <c r="AB4" s="5"/>
      <c r="AC4" s="5"/>
      <c r="AD4" s="5"/>
      <c r="AE4" s="5"/>
      <c r="AF4" s="5"/>
      <c r="AG4" s="645" t="s">
        <v>119</v>
      </c>
      <c r="AH4" s="646"/>
      <c r="AI4" s="646"/>
      <c r="AJ4" s="649" t="s">
        <v>120</v>
      </c>
      <c r="AK4" s="649"/>
      <c r="AL4" s="650" t="s">
        <v>121</v>
      </c>
      <c r="AM4" s="650"/>
      <c r="AN4" s="651" t="s">
        <v>122</v>
      </c>
      <c r="AO4" s="652"/>
      <c r="AP4" s="68"/>
      <c r="AQ4" s="5"/>
      <c r="AR4" s="5"/>
    </row>
    <row r="5" spans="1:52" ht="13.5" customHeight="1">
      <c r="A5" s="60"/>
      <c r="D5" s="643"/>
      <c r="E5" s="643"/>
      <c r="F5" s="643"/>
      <c r="G5" s="643"/>
      <c r="H5" s="643"/>
      <c r="I5" s="643"/>
      <c r="J5" s="644"/>
      <c r="K5" s="644"/>
      <c r="L5" s="644"/>
      <c r="M5" s="644"/>
      <c r="N5" s="644"/>
      <c r="O5" s="644"/>
      <c r="P5" s="6"/>
      <c r="Q5" s="6"/>
      <c r="R5" s="6"/>
      <c r="S5" s="6"/>
      <c r="T5" s="6"/>
      <c r="U5" s="6"/>
      <c r="V5" s="6"/>
      <c r="W5" s="6"/>
      <c r="X5" s="6"/>
      <c r="Y5" s="6"/>
      <c r="Z5" s="6"/>
      <c r="AA5" s="6"/>
      <c r="AB5" s="6"/>
      <c r="AC5" s="6"/>
      <c r="AD5" s="6"/>
      <c r="AE5" s="6"/>
      <c r="AF5" s="6"/>
      <c r="AG5" s="647"/>
      <c r="AH5" s="648"/>
      <c r="AI5" s="648"/>
      <c r="AJ5" s="649"/>
      <c r="AK5" s="649"/>
      <c r="AL5" s="650"/>
      <c r="AM5" s="650"/>
      <c r="AN5" s="653"/>
      <c r="AO5" s="654"/>
      <c r="AP5" s="68"/>
      <c r="AQ5" s="7"/>
    </row>
    <row r="6" spans="1:52" s="59" customFormat="1" ht="13.5" customHeight="1">
      <c r="A6" s="60"/>
      <c r="C6" s="61"/>
      <c r="D6" s="60"/>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P6" s="62"/>
    </row>
    <row r="7" spans="1:52" s="59" customFormat="1" ht="18" customHeight="1">
      <c r="A7" s="60"/>
      <c r="C7" s="61" t="s">
        <v>123</v>
      </c>
      <c r="D7" s="60" t="s">
        <v>124</v>
      </c>
      <c r="E7" s="36"/>
      <c r="F7" s="36"/>
      <c r="G7" s="36"/>
      <c r="H7" s="36"/>
      <c r="I7" s="36"/>
      <c r="J7" s="63"/>
      <c r="K7" s="63"/>
      <c r="L7" s="63"/>
      <c r="M7" s="63"/>
      <c r="N7" s="63"/>
      <c r="O7" s="63"/>
      <c r="P7" s="63"/>
      <c r="Q7" s="63"/>
      <c r="R7" s="63"/>
      <c r="S7" s="63"/>
      <c r="T7" s="63"/>
      <c r="U7" s="63"/>
      <c r="V7" s="63"/>
      <c r="W7" s="37"/>
      <c r="X7" s="37"/>
      <c r="Y7" s="37"/>
      <c r="Z7" s="37"/>
      <c r="AA7" s="37"/>
      <c r="AB7" s="37"/>
      <c r="AC7" s="37"/>
      <c r="AD7" s="37"/>
      <c r="AE7" s="37"/>
      <c r="AF7" s="37"/>
      <c r="AG7" s="8"/>
      <c r="AH7" s="8"/>
      <c r="AI7" s="8"/>
      <c r="AJ7" s="8"/>
      <c r="AP7" s="62"/>
      <c r="AS7" s="64"/>
    </row>
    <row r="8" spans="1:52" s="59" customFormat="1" ht="13.5" customHeight="1">
      <c r="A8" s="60"/>
      <c r="C8" s="36"/>
      <c r="D8" s="36" t="s">
        <v>125</v>
      </c>
      <c r="E8" s="36"/>
      <c r="F8" s="36"/>
      <c r="G8" s="36"/>
      <c r="H8" s="36"/>
      <c r="I8" s="36"/>
      <c r="J8" s="63"/>
      <c r="K8" s="63"/>
      <c r="L8" s="63"/>
      <c r="M8" s="63"/>
      <c r="N8" s="63"/>
      <c r="O8" s="63"/>
      <c r="P8" s="63"/>
      <c r="Q8" s="63"/>
      <c r="R8" s="63"/>
      <c r="S8" s="63"/>
      <c r="T8" s="63"/>
      <c r="U8" s="63"/>
      <c r="V8" s="63"/>
      <c r="W8" s="37"/>
      <c r="X8" s="37"/>
      <c r="Y8" s="37"/>
      <c r="Z8" s="37"/>
      <c r="AA8" s="37"/>
      <c r="AB8" s="37"/>
      <c r="AC8" s="37"/>
      <c r="AD8" s="37"/>
      <c r="AE8" s="37"/>
      <c r="AF8" s="37"/>
      <c r="AG8" s="37"/>
      <c r="AH8" s="37"/>
      <c r="AI8" s="37"/>
      <c r="AJ8" s="37"/>
      <c r="AK8" s="37"/>
      <c r="AL8" s="37"/>
      <c r="AM8" s="37"/>
      <c r="AN8" s="37"/>
      <c r="AO8" s="37"/>
      <c r="AP8" s="62"/>
    </row>
    <row r="9" spans="1:52" ht="20.100000000000001" customHeight="1">
      <c r="A9" s="60"/>
      <c r="C9" s="36"/>
      <c r="D9" s="655" t="s">
        <v>126</v>
      </c>
      <c r="E9" s="656"/>
      <c r="F9" s="656"/>
      <c r="G9" s="656"/>
      <c r="H9" s="656"/>
      <c r="I9" s="656"/>
      <c r="J9" s="656"/>
      <c r="K9" s="657"/>
      <c r="L9" s="658"/>
      <c r="M9" s="658"/>
      <c r="N9" s="658"/>
      <c r="O9" s="658"/>
      <c r="P9" s="658"/>
      <c r="Q9" s="658"/>
      <c r="R9" s="658"/>
      <c r="S9" s="658"/>
      <c r="T9" s="658"/>
      <c r="U9" s="661" t="s">
        <v>7</v>
      </c>
      <c r="V9" s="662"/>
      <c r="W9" s="37"/>
      <c r="X9" s="37"/>
      <c r="Y9" s="37"/>
      <c r="Z9" s="37"/>
      <c r="AA9" s="37"/>
      <c r="AB9" s="37"/>
      <c r="AC9" s="37"/>
      <c r="AD9" s="37"/>
      <c r="AE9" s="37"/>
      <c r="AF9" s="37"/>
      <c r="AG9" s="37"/>
      <c r="AH9" s="37"/>
      <c r="AI9" s="37"/>
      <c r="AJ9" s="37"/>
      <c r="AK9" s="37"/>
      <c r="AL9" s="37"/>
      <c r="AM9" s="37"/>
      <c r="AN9" s="37"/>
      <c r="AO9" s="37"/>
      <c r="AP9" s="62"/>
    </row>
    <row r="10" spans="1:52" ht="20.100000000000001" customHeight="1">
      <c r="A10" s="60"/>
      <c r="C10" s="66"/>
      <c r="D10" s="656"/>
      <c r="E10" s="656"/>
      <c r="F10" s="656"/>
      <c r="G10" s="656"/>
      <c r="H10" s="656"/>
      <c r="I10" s="656"/>
      <c r="J10" s="656"/>
      <c r="K10" s="659"/>
      <c r="L10" s="660"/>
      <c r="M10" s="660"/>
      <c r="N10" s="660"/>
      <c r="O10" s="660"/>
      <c r="P10" s="660"/>
      <c r="Q10" s="660"/>
      <c r="R10" s="660"/>
      <c r="S10" s="660"/>
      <c r="T10" s="660"/>
      <c r="U10" s="663"/>
      <c r="V10" s="664"/>
      <c r="W10" s="37"/>
      <c r="X10" s="37"/>
      <c r="Y10" s="37"/>
      <c r="Z10" s="37"/>
      <c r="AA10" s="37"/>
      <c r="AB10" s="37"/>
      <c r="AC10" s="37"/>
      <c r="AD10" s="37"/>
      <c r="AE10" s="37"/>
      <c r="AF10" s="37"/>
      <c r="AG10" s="37"/>
      <c r="AH10" s="37"/>
      <c r="AI10" s="37"/>
      <c r="AJ10" s="37"/>
      <c r="AK10" s="37"/>
      <c r="AL10" s="37"/>
      <c r="AM10" s="37"/>
      <c r="AN10" s="37"/>
      <c r="AO10" s="37"/>
      <c r="AP10" s="62"/>
    </row>
    <row r="11" spans="1:52" ht="22.5" customHeight="1">
      <c r="A11" s="60"/>
      <c r="C11" s="66"/>
      <c r="D11" s="666" t="s">
        <v>681</v>
      </c>
      <c r="E11" s="666"/>
      <c r="F11" s="666"/>
      <c r="G11" s="666"/>
      <c r="H11" s="666"/>
      <c r="I11" s="666"/>
      <c r="J11" s="666"/>
      <c r="K11" s="667"/>
      <c r="L11" s="668"/>
      <c r="M11" s="668"/>
      <c r="N11" s="668"/>
      <c r="O11" s="668"/>
      <c r="P11" s="668"/>
      <c r="Q11" s="668"/>
      <c r="R11" s="668"/>
      <c r="S11" s="668"/>
      <c r="T11" s="668"/>
      <c r="U11" s="669" t="s">
        <v>7</v>
      </c>
      <c r="V11" s="670"/>
      <c r="W11" s="37"/>
      <c r="X11" s="37" t="s">
        <v>682</v>
      </c>
      <c r="Y11" s="37"/>
      <c r="Z11" s="37"/>
      <c r="AA11" s="37"/>
      <c r="AB11" s="37"/>
      <c r="AC11" s="37"/>
      <c r="AD11" s="37"/>
      <c r="AE11" s="37"/>
      <c r="AF11" s="37"/>
      <c r="AG11" s="37"/>
      <c r="AH11" s="37"/>
      <c r="AI11" s="37"/>
      <c r="AJ11" s="37"/>
      <c r="AK11" s="37"/>
      <c r="AL11" s="37"/>
      <c r="AM11" s="37"/>
      <c r="AN11" s="37"/>
      <c r="AO11" s="37"/>
      <c r="AP11" s="62"/>
    </row>
    <row r="12" spans="1:52" ht="13.5" customHeight="1">
      <c r="A12" s="60"/>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59"/>
      <c r="AL12" s="59"/>
      <c r="AM12" s="59"/>
      <c r="AN12" s="59"/>
      <c r="AO12" s="59"/>
      <c r="AQ12" s="9"/>
      <c r="AT12" s="10"/>
    </row>
    <row r="13" spans="1:52" ht="13.5" customHeight="1">
      <c r="A13" s="60"/>
      <c r="C13" s="61" t="s">
        <v>135</v>
      </c>
      <c r="D13" s="60" t="s">
        <v>729</v>
      </c>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59"/>
      <c r="AL13" s="59"/>
      <c r="AM13" s="59"/>
      <c r="AN13" s="59"/>
      <c r="AO13" s="59"/>
      <c r="AQ13" s="9"/>
      <c r="AT13" s="86"/>
    </row>
    <row r="14" spans="1:52" ht="13.5" customHeight="1">
      <c r="A14" s="60"/>
      <c r="C14" s="8"/>
      <c r="D14" s="279" t="s">
        <v>722</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59"/>
      <c r="AL14" s="59"/>
      <c r="AM14" s="59"/>
      <c r="AN14" s="59"/>
      <c r="AO14" s="59"/>
      <c r="AQ14" s="9"/>
      <c r="AT14" s="86"/>
    </row>
    <row r="15" spans="1:52" ht="13.5" customHeight="1">
      <c r="A15" s="60"/>
      <c r="C15" s="8"/>
      <c r="D15" s="280" t="s">
        <v>730</v>
      </c>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59"/>
      <c r="AL15" s="59"/>
      <c r="AM15" s="59"/>
      <c r="AN15" s="59"/>
      <c r="AO15" s="59"/>
      <c r="AQ15" s="9"/>
      <c r="AT15" s="86"/>
    </row>
    <row r="16" spans="1:52">
      <c r="A16" s="60"/>
      <c r="C16" s="8"/>
      <c r="D16" s="655" t="s">
        <v>710</v>
      </c>
      <c r="E16" s="656"/>
      <c r="F16" s="656"/>
      <c r="G16" s="656"/>
      <c r="H16" s="656"/>
      <c r="I16" s="656"/>
      <c r="J16" s="656"/>
      <c r="K16" s="685"/>
      <c r="L16" s="685"/>
      <c r="M16" s="685"/>
      <c r="N16" s="685"/>
      <c r="O16" s="685"/>
      <c r="P16" s="685"/>
      <c r="Q16" s="685"/>
      <c r="R16" s="685"/>
      <c r="S16" s="685"/>
      <c r="T16" s="685"/>
      <c r="U16" s="685"/>
      <c r="V16" s="685"/>
      <c r="W16" s="8"/>
      <c r="X16" s="8"/>
      <c r="Y16" s="8"/>
      <c r="Z16" s="8"/>
      <c r="AA16" s="8"/>
      <c r="AB16" s="8"/>
      <c r="AC16" s="8"/>
      <c r="AD16" s="8"/>
      <c r="AE16" s="8"/>
      <c r="AF16" s="8"/>
      <c r="AG16" s="8"/>
      <c r="AH16" s="8"/>
      <c r="AI16" s="8"/>
      <c r="AJ16" s="8"/>
      <c r="AK16" s="59"/>
      <c r="AL16" s="59"/>
      <c r="AM16" s="59"/>
      <c r="AN16" s="59"/>
      <c r="AO16" s="59"/>
      <c r="AQ16" s="9"/>
      <c r="AT16" s="86"/>
    </row>
    <row r="17" spans="1:54">
      <c r="A17" s="60"/>
      <c r="C17" s="8"/>
      <c r="D17" s="656"/>
      <c r="E17" s="656"/>
      <c r="F17" s="656"/>
      <c r="G17" s="656"/>
      <c r="H17" s="656"/>
      <c r="I17" s="656"/>
      <c r="J17" s="656"/>
      <c r="K17" s="685"/>
      <c r="L17" s="685"/>
      <c r="M17" s="685"/>
      <c r="N17" s="685"/>
      <c r="O17" s="685"/>
      <c r="P17" s="685"/>
      <c r="Q17" s="685"/>
      <c r="R17" s="685"/>
      <c r="S17" s="685"/>
      <c r="T17" s="685"/>
      <c r="U17" s="685"/>
      <c r="V17" s="685"/>
      <c r="W17" s="8"/>
      <c r="X17" s="8"/>
      <c r="Y17" s="8"/>
      <c r="Z17" s="8"/>
      <c r="AA17" s="8"/>
      <c r="AB17" s="8"/>
      <c r="AC17" s="8"/>
      <c r="AD17" s="8"/>
      <c r="AE17" s="8"/>
      <c r="AF17" s="8"/>
      <c r="AG17" s="8"/>
      <c r="AH17" s="8"/>
      <c r="AI17" s="8"/>
      <c r="AJ17" s="8"/>
      <c r="AK17" s="59"/>
      <c r="AL17" s="59"/>
      <c r="AM17" s="59"/>
      <c r="AN17" s="59"/>
      <c r="AO17" s="59"/>
      <c r="AQ17" s="9"/>
      <c r="AT17" s="86"/>
    </row>
    <row r="18" spans="1:54" ht="13.5" customHeight="1">
      <c r="A18" s="60"/>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59"/>
      <c r="AL18" s="59"/>
      <c r="AM18" s="59"/>
      <c r="AN18" s="59"/>
      <c r="AO18" s="59"/>
      <c r="AQ18" s="9"/>
      <c r="AT18" s="86"/>
    </row>
    <row r="19" spans="1:54" s="59" customFormat="1">
      <c r="A19" s="60"/>
      <c r="C19" s="61" t="s">
        <v>137</v>
      </c>
      <c r="D19" s="60" t="s">
        <v>127</v>
      </c>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62"/>
    </row>
    <row r="20" spans="1:54" s="59" customFormat="1" ht="34.5" customHeight="1">
      <c r="A20" s="60"/>
      <c r="D20" s="665" t="s">
        <v>719</v>
      </c>
      <c r="E20" s="665"/>
      <c r="F20" s="665"/>
      <c r="G20" s="665"/>
      <c r="H20" s="665"/>
      <c r="I20" s="665"/>
      <c r="J20" s="665"/>
      <c r="K20" s="665"/>
      <c r="L20" s="665"/>
      <c r="M20" s="665"/>
      <c r="N20" s="665"/>
      <c r="O20" s="665"/>
      <c r="P20" s="665"/>
      <c r="Q20" s="665"/>
      <c r="R20" s="665"/>
      <c r="S20" s="665"/>
      <c r="T20" s="665"/>
      <c r="U20" s="665"/>
      <c r="V20" s="665"/>
      <c r="W20" s="665"/>
      <c r="X20" s="665"/>
      <c r="Y20" s="665"/>
      <c r="Z20" s="665"/>
      <c r="AA20" s="665"/>
      <c r="AB20" s="665"/>
      <c r="AC20" s="665"/>
      <c r="AD20" s="665"/>
      <c r="AE20" s="665"/>
      <c r="AF20" s="665"/>
      <c r="AG20" s="665"/>
      <c r="AH20" s="665"/>
      <c r="AI20" s="665"/>
      <c r="AJ20" s="665"/>
      <c r="AK20" s="665"/>
      <c r="AL20" s="665"/>
      <c r="AM20" s="665"/>
      <c r="AN20" s="665"/>
      <c r="AO20" s="665"/>
      <c r="AS20" s="91"/>
      <c r="AT20" s="92"/>
      <c r="AU20" s="92"/>
      <c r="AV20" s="92"/>
      <c r="AW20" s="92"/>
      <c r="AX20" s="92"/>
      <c r="AY20" s="92"/>
      <c r="AZ20" s="92"/>
      <c r="BA20" s="92"/>
      <c r="BB20" s="92"/>
    </row>
    <row r="21" spans="1:54" s="59" customFormat="1" ht="34.5" customHeight="1">
      <c r="A21" s="60"/>
      <c r="D21" s="665"/>
      <c r="E21" s="665"/>
      <c r="F21" s="665"/>
      <c r="G21" s="665"/>
      <c r="H21" s="665"/>
      <c r="I21" s="665"/>
      <c r="J21" s="665"/>
      <c r="K21" s="665"/>
      <c r="L21" s="665"/>
      <c r="M21" s="665"/>
      <c r="N21" s="665"/>
      <c r="O21" s="665"/>
      <c r="P21" s="665"/>
      <c r="Q21" s="665"/>
      <c r="R21" s="665"/>
      <c r="S21" s="665"/>
      <c r="T21" s="665"/>
      <c r="U21" s="665"/>
      <c r="V21" s="665"/>
      <c r="W21" s="665"/>
      <c r="X21" s="665"/>
      <c r="Y21" s="665"/>
      <c r="Z21" s="665"/>
      <c r="AA21" s="665"/>
      <c r="AB21" s="665"/>
      <c r="AC21" s="665"/>
      <c r="AD21" s="665"/>
      <c r="AE21" s="665"/>
      <c r="AF21" s="665"/>
      <c r="AG21" s="665"/>
      <c r="AH21" s="665"/>
      <c r="AI21" s="665"/>
      <c r="AJ21" s="665"/>
      <c r="AK21" s="665"/>
      <c r="AL21" s="665"/>
      <c r="AM21" s="665"/>
      <c r="AN21" s="665"/>
      <c r="AO21" s="665"/>
      <c r="AS21" s="86"/>
      <c r="AT21" s="92"/>
      <c r="AU21" s="92"/>
      <c r="AV21" s="92"/>
      <c r="AW21" s="92"/>
      <c r="AX21" s="92"/>
      <c r="AY21" s="92"/>
      <c r="AZ21" s="92"/>
      <c r="BA21" s="92"/>
      <c r="BB21" s="92"/>
    </row>
    <row r="22" spans="1:54" s="59" customFormat="1" ht="14.25" customHeight="1" thickBot="1">
      <c r="A22" s="60"/>
      <c r="D22" s="665" t="s">
        <v>411</v>
      </c>
      <c r="E22" s="665"/>
      <c r="F22" s="665"/>
      <c r="G22" s="665"/>
      <c r="H22" s="665"/>
      <c r="I22" s="665"/>
      <c r="J22" s="665"/>
      <c r="K22" s="665"/>
      <c r="L22" s="665"/>
      <c r="M22" s="665"/>
      <c r="N22" s="665"/>
      <c r="O22" s="665"/>
      <c r="P22" s="665"/>
      <c r="Q22" s="665"/>
      <c r="R22" s="665"/>
      <c r="S22" s="665"/>
      <c r="T22" s="665"/>
      <c r="U22" s="665"/>
      <c r="V22" s="665"/>
      <c r="W22" s="665"/>
      <c r="X22" s="665"/>
      <c r="Y22" s="665"/>
      <c r="Z22" s="665"/>
      <c r="AA22" s="665"/>
      <c r="AB22" s="665"/>
      <c r="AC22" s="665"/>
      <c r="AD22" s="665"/>
      <c r="AE22" s="665"/>
      <c r="AF22" s="665"/>
      <c r="AG22" s="665"/>
      <c r="AH22" s="665"/>
      <c r="AI22" s="665"/>
      <c r="AJ22" s="665"/>
      <c r="AK22" s="665"/>
      <c r="AL22" s="665"/>
      <c r="AM22" s="665"/>
      <c r="AN22" s="665"/>
      <c r="AO22" s="665"/>
      <c r="AS22" s="80"/>
      <c r="AT22" s="79"/>
      <c r="AU22" s="79"/>
      <c r="AV22" s="79"/>
      <c r="AW22" s="79"/>
      <c r="AX22" s="79"/>
      <c r="AY22" s="79"/>
      <c r="AZ22" s="80"/>
    </row>
    <row r="23" spans="1:54" ht="20.25" thickTop="1">
      <c r="A23" s="60"/>
      <c r="D23" s="683" t="s">
        <v>128</v>
      </c>
      <c r="E23" s="638"/>
      <c r="F23" s="638"/>
      <c r="G23" s="638"/>
      <c r="H23" s="638"/>
      <c r="I23" s="638"/>
      <c r="J23" s="638"/>
      <c r="K23" s="638"/>
      <c r="L23" s="638"/>
      <c r="M23" s="638"/>
      <c r="N23" s="638"/>
      <c r="O23" s="638"/>
      <c r="P23" s="638"/>
      <c r="Q23" s="638"/>
      <c r="R23" s="638"/>
      <c r="S23" s="638"/>
      <c r="T23" s="638"/>
      <c r="U23" s="638"/>
      <c r="V23" s="684"/>
      <c r="W23" s="638" t="s">
        <v>129</v>
      </c>
      <c r="X23" s="638"/>
      <c r="Y23" s="638"/>
      <c r="Z23" s="638"/>
      <c r="AA23" s="638"/>
      <c r="AB23" s="638"/>
      <c r="AC23" s="638"/>
      <c r="AD23" s="638"/>
      <c r="AE23" s="638"/>
      <c r="AF23" s="638"/>
      <c r="AG23" s="638"/>
      <c r="AH23" s="638"/>
      <c r="AI23" s="638"/>
      <c r="AJ23" s="638"/>
      <c r="AK23" s="638"/>
      <c r="AL23" s="638"/>
      <c r="AM23" s="638"/>
      <c r="AN23" s="638"/>
      <c r="AO23" s="639"/>
      <c r="AS23" s="88"/>
      <c r="AT23" s="89"/>
      <c r="AU23" s="89"/>
      <c r="AV23" s="89"/>
      <c r="AW23" s="89"/>
      <c r="AX23" s="90"/>
    </row>
    <row r="24" spans="1:54" ht="13.5" customHeight="1">
      <c r="D24" s="671" t="s">
        <v>130</v>
      </c>
      <c r="E24" s="672"/>
      <c r="F24" s="672"/>
      <c r="G24" s="672"/>
      <c r="H24" s="672"/>
      <c r="I24" s="672"/>
      <c r="J24" s="672"/>
      <c r="K24" s="672"/>
      <c r="L24" s="672"/>
      <c r="M24" s="673"/>
      <c r="N24" s="680" t="s">
        <v>131</v>
      </c>
      <c r="O24" s="681"/>
      <c r="P24" s="681"/>
      <c r="Q24" s="681"/>
      <c r="R24" s="681"/>
      <c r="S24" s="681"/>
      <c r="T24" s="681"/>
      <c r="U24" s="681"/>
      <c r="V24" s="682"/>
      <c r="W24" s="686" t="s">
        <v>130</v>
      </c>
      <c r="X24" s="672"/>
      <c r="Y24" s="672"/>
      <c r="Z24" s="672"/>
      <c r="AA24" s="672"/>
      <c r="AB24" s="672"/>
      <c r="AC24" s="672"/>
      <c r="AD24" s="672"/>
      <c r="AE24" s="672"/>
      <c r="AF24" s="673"/>
      <c r="AG24" s="680" t="s">
        <v>131</v>
      </c>
      <c r="AH24" s="681"/>
      <c r="AI24" s="681"/>
      <c r="AJ24" s="681"/>
      <c r="AK24" s="681"/>
      <c r="AL24" s="681"/>
      <c r="AM24" s="681"/>
      <c r="AN24" s="681"/>
      <c r="AO24" s="689"/>
      <c r="AT24" s="10"/>
    </row>
    <row r="25" spans="1:54" ht="15" customHeight="1">
      <c r="D25" s="674"/>
      <c r="E25" s="675"/>
      <c r="F25" s="675"/>
      <c r="G25" s="675"/>
      <c r="H25" s="675"/>
      <c r="I25" s="675"/>
      <c r="J25" s="675"/>
      <c r="K25" s="675"/>
      <c r="L25" s="675"/>
      <c r="M25" s="676"/>
      <c r="N25" s="690" t="s">
        <v>132</v>
      </c>
      <c r="O25" s="691"/>
      <c r="P25" s="691"/>
      <c r="Q25" s="691"/>
      <c r="R25" s="691"/>
      <c r="S25" s="691"/>
      <c r="T25" s="691"/>
      <c r="U25" s="691"/>
      <c r="V25" s="692"/>
      <c r="W25" s="687"/>
      <c r="X25" s="675"/>
      <c r="Y25" s="675"/>
      <c r="Z25" s="675"/>
      <c r="AA25" s="675"/>
      <c r="AB25" s="675"/>
      <c r="AC25" s="675"/>
      <c r="AD25" s="675"/>
      <c r="AE25" s="675"/>
      <c r="AF25" s="676"/>
      <c r="AG25" s="690" t="s">
        <v>132</v>
      </c>
      <c r="AH25" s="691"/>
      <c r="AI25" s="691"/>
      <c r="AJ25" s="691"/>
      <c r="AK25" s="691"/>
      <c r="AL25" s="691"/>
      <c r="AM25" s="691"/>
      <c r="AN25" s="691"/>
      <c r="AO25" s="693"/>
    </row>
    <row r="26" spans="1:54" ht="15" customHeight="1">
      <c r="D26" s="677"/>
      <c r="E26" s="678"/>
      <c r="F26" s="678"/>
      <c r="G26" s="678"/>
      <c r="H26" s="678"/>
      <c r="I26" s="678"/>
      <c r="J26" s="678"/>
      <c r="K26" s="678"/>
      <c r="L26" s="678"/>
      <c r="M26" s="679"/>
      <c r="N26" s="694" t="s">
        <v>133</v>
      </c>
      <c r="O26" s="695"/>
      <c r="P26" s="695"/>
      <c r="Q26" s="695"/>
      <c r="R26" s="695"/>
      <c r="S26" s="695"/>
      <c r="T26" s="695"/>
      <c r="U26" s="695"/>
      <c r="V26" s="696"/>
      <c r="W26" s="688"/>
      <c r="X26" s="678"/>
      <c r="Y26" s="678"/>
      <c r="Z26" s="678"/>
      <c r="AA26" s="678"/>
      <c r="AB26" s="678"/>
      <c r="AC26" s="678"/>
      <c r="AD26" s="678"/>
      <c r="AE26" s="678"/>
      <c r="AF26" s="679"/>
      <c r="AG26" s="694" t="s">
        <v>133</v>
      </c>
      <c r="AH26" s="695"/>
      <c r="AI26" s="695"/>
      <c r="AJ26" s="695"/>
      <c r="AK26" s="695"/>
      <c r="AL26" s="695"/>
      <c r="AM26" s="695"/>
      <c r="AN26" s="695"/>
      <c r="AO26" s="697"/>
    </row>
    <row r="27" spans="1:54" ht="37.5" customHeight="1">
      <c r="D27" s="11" t="s">
        <v>123</v>
      </c>
      <c r="E27" s="700" t="s">
        <v>110</v>
      </c>
      <c r="F27" s="701"/>
      <c r="G27" s="701"/>
      <c r="H27" s="701"/>
      <c r="I27" s="701"/>
      <c r="J27" s="701"/>
      <c r="K27" s="701"/>
      <c r="L27" s="701"/>
      <c r="M27" s="702"/>
      <c r="N27" s="703" t="str">
        <f ca="1">IF(SUMIF('様式第5-3.経費区分別内訳書'!$F$21:$M$70,"*"&amp;E27,'様式第5-3.経費区分別内訳書'!$DW$21:$EC$70)&gt;0,SUMIF('様式第5-3.経費区分別内訳書'!$F$21:$M$70,"*"&amp;E27,'様式第5-3.経費区分別内訳書'!$DW$21:$EC$70),"")</f>
        <v/>
      </c>
      <c r="O27" s="704"/>
      <c r="P27" s="704"/>
      <c r="Q27" s="704"/>
      <c r="R27" s="704"/>
      <c r="S27" s="704"/>
      <c r="T27" s="704"/>
      <c r="U27" s="698" t="s">
        <v>7</v>
      </c>
      <c r="V27" s="705"/>
      <c r="W27" s="12" t="s">
        <v>136</v>
      </c>
      <c r="X27" s="706" t="s">
        <v>412</v>
      </c>
      <c r="Y27" s="707"/>
      <c r="Z27" s="707"/>
      <c r="AA27" s="707"/>
      <c r="AB27" s="707"/>
      <c r="AC27" s="707"/>
      <c r="AD27" s="707"/>
      <c r="AE27" s="707"/>
      <c r="AF27" s="708"/>
      <c r="AG27" s="709" t="str">
        <f ca="1">IF(SUMIF('様式第5-3.経費区分別内訳書'!$F$21:$M$70,"*"&amp;X27,'様式第5-3.経費区分別内訳書'!$DW$21:$EC$70)&gt;0,SUMIF('様式第5-3.経費区分別内訳書'!$F$21:$M$70,"*"&amp;X27,'様式第5-3.経費区分別内訳書'!$DW$21:$EC$70),"")</f>
        <v/>
      </c>
      <c r="AH27" s="710"/>
      <c r="AI27" s="710"/>
      <c r="AJ27" s="710"/>
      <c r="AK27" s="710"/>
      <c r="AL27" s="710"/>
      <c r="AM27" s="710"/>
      <c r="AN27" s="698" t="s">
        <v>7</v>
      </c>
      <c r="AO27" s="699"/>
      <c r="AS27" s="82"/>
      <c r="AW27" s="13"/>
      <c r="AZ27" s="84"/>
    </row>
    <row r="28" spans="1:54" ht="37.5" customHeight="1">
      <c r="D28" s="11" t="s">
        <v>135</v>
      </c>
      <c r="E28" s="700" t="s">
        <v>109</v>
      </c>
      <c r="F28" s="701"/>
      <c r="G28" s="701"/>
      <c r="H28" s="701"/>
      <c r="I28" s="701"/>
      <c r="J28" s="701"/>
      <c r="K28" s="701"/>
      <c r="L28" s="701"/>
      <c r="M28" s="702"/>
      <c r="N28" s="703" t="str">
        <f ca="1">IF(SUMIF('様式第5-3.経費区分別内訳書'!$F$21:$M$70,"*"&amp;E28,'様式第5-3.経費区分別内訳書'!$DW$21:$EC$70)&gt;0,SUMIF('様式第5-3.経費区分別内訳書'!$F$21:$M$70,"*"&amp;E28,'様式第5-3.経費区分別内訳書'!$DW$21:$EC$70),"")</f>
        <v/>
      </c>
      <c r="O28" s="704"/>
      <c r="P28" s="704"/>
      <c r="Q28" s="704"/>
      <c r="R28" s="704"/>
      <c r="S28" s="704"/>
      <c r="T28" s="704"/>
      <c r="U28" s="698" t="s">
        <v>7</v>
      </c>
      <c r="V28" s="705"/>
      <c r="W28" s="12" t="s">
        <v>139</v>
      </c>
      <c r="X28" s="706" t="s">
        <v>413</v>
      </c>
      <c r="Y28" s="707"/>
      <c r="Z28" s="707"/>
      <c r="AA28" s="707"/>
      <c r="AB28" s="707"/>
      <c r="AC28" s="707"/>
      <c r="AD28" s="707"/>
      <c r="AE28" s="707"/>
      <c r="AF28" s="708"/>
      <c r="AG28" s="709" t="str">
        <f ca="1">IF(SUMIF('様式第5-3.経費区分別内訳書'!$F$21:$M$70,"*"&amp;X28,'様式第5-3.経費区分別内訳書'!$DW$21:$EC$70)&gt;0,SUMIF('様式第5-3.経費区分別内訳書'!$F$21:$M$70,"*"&amp;X28,'様式第5-3.経費区分別内訳書'!$DW$21:$EC$70),"")</f>
        <v/>
      </c>
      <c r="AH28" s="710"/>
      <c r="AI28" s="710"/>
      <c r="AJ28" s="710"/>
      <c r="AK28" s="710"/>
      <c r="AL28" s="710"/>
      <c r="AM28" s="710"/>
      <c r="AN28" s="698" t="s">
        <v>7</v>
      </c>
      <c r="AO28" s="699"/>
      <c r="AS28" s="82"/>
      <c r="AZ28" s="84"/>
    </row>
    <row r="29" spans="1:54" ht="37.5" customHeight="1">
      <c r="D29" s="11" t="s">
        <v>137</v>
      </c>
      <c r="E29" s="711" t="s">
        <v>138</v>
      </c>
      <c r="F29" s="712"/>
      <c r="G29" s="712"/>
      <c r="H29" s="712"/>
      <c r="I29" s="712"/>
      <c r="J29" s="712"/>
      <c r="K29" s="712"/>
      <c r="L29" s="712"/>
      <c r="M29" s="713"/>
      <c r="N29" s="703" t="str">
        <f ca="1">IF(SUMIF('様式第5-3.経費区分別内訳書'!$F$21:$M$70,"*"&amp;E29,'様式第5-3.経費区分別内訳書'!$DW$21:$EC$70)&gt;0,SUMIF('様式第5-3.経費区分別内訳書'!$F$21:$M$70,"*"&amp;E29,'様式第5-3.経費区分別内訳書'!$DW$21:$EC$70),"")</f>
        <v/>
      </c>
      <c r="O29" s="704"/>
      <c r="P29" s="704"/>
      <c r="Q29" s="704"/>
      <c r="R29" s="704"/>
      <c r="S29" s="704"/>
      <c r="T29" s="704"/>
      <c r="U29" s="698" t="s">
        <v>7</v>
      </c>
      <c r="V29" s="705"/>
      <c r="W29" s="12" t="s">
        <v>142</v>
      </c>
      <c r="X29" s="711" t="s">
        <v>140</v>
      </c>
      <c r="Y29" s="712"/>
      <c r="Z29" s="712"/>
      <c r="AA29" s="712"/>
      <c r="AB29" s="712"/>
      <c r="AC29" s="712"/>
      <c r="AD29" s="712"/>
      <c r="AE29" s="712"/>
      <c r="AF29" s="713"/>
      <c r="AG29" s="709" t="str">
        <f ca="1">IF(SUMIF('様式第5-3.経費区分別内訳書'!$F$21:$M$70,"*"&amp;X29,'様式第5-3.経費区分別内訳書'!$DW$21:$EC$70)&gt;0,SUMIF('様式第5-3.経費区分別内訳書'!$F$21:$M$70,"*"&amp;X29,'様式第5-3.経費区分別内訳書'!$DW$21:$EC$70),"")</f>
        <v/>
      </c>
      <c r="AH29" s="710"/>
      <c r="AI29" s="710"/>
      <c r="AJ29" s="710"/>
      <c r="AK29" s="710"/>
      <c r="AL29" s="710"/>
      <c r="AM29" s="710"/>
      <c r="AN29" s="698" t="s">
        <v>7</v>
      </c>
      <c r="AO29" s="699"/>
      <c r="AS29" s="81"/>
      <c r="AZ29" s="83"/>
    </row>
    <row r="30" spans="1:54" ht="37.5" customHeight="1">
      <c r="D30" s="11" t="s">
        <v>141</v>
      </c>
      <c r="E30" s="711" t="s">
        <v>105</v>
      </c>
      <c r="F30" s="712"/>
      <c r="G30" s="712"/>
      <c r="H30" s="712"/>
      <c r="I30" s="712"/>
      <c r="J30" s="712"/>
      <c r="K30" s="712"/>
      <c r="L30" s="712"/>
      <c r="M30" s="713"/>
      <c r="N30" s="703" t="str">
        <f ca="1">IF(SUMIF('様式第5-3.経費区分別内訳書'!$F$21:$M$70,"*"&amp;E30,'様式第5-3.経費区分別内訳書'!$DW$21:$EC$70)&gt;0,SUMIF('様式第5-3.経費区分別内訳書'!$F$21:$M$70,"*"&amp;E30,'様式第5-3.経費区分別内訳書'!$DW$21:$EC$70),"")</f>
        <v/>
      </c>
      <c r="O30" s="704"/>
      <c r="P30" s="704"/>
      <c r="Q30" s="704"/>
      <c r="R30" s="704"/>
      <c r="S30" s="704"/>
      <c r="T30" s="704"/>
      <c r="U30" s="698" t="s">
        <v>7</v>
      </c>
      <c r="V30" s="705"/>
      <c r="W30" s="12" t="s">
        <v>374</v>
      </c>
      <c r="X30" s="700" t="s">
        <v>143</v>
      </c>
      <c r="Y30" s="701"/>
      <c r="Z30" s="701"/>
      <c r="AA30" s="701"/>
      <c r="AB30" s="701"/>
      <c r="AC30" s="701"/>
      <c r="AD30" s="701"/>
      <c r="AE30" s="701"/>
      <c r="AF30" s="702"/>
      <c r="AG30" s="709" t="str">
        <f ca="1">IF(SUMIF('様式第5-3.経費区分別内訳書'!$F$21:$M$70,"*"&amp;X30,'様式第5-3.経費区分別内訳書'!$DW$21:$EC$70)&gt;0,SUMIF('様式第5-3.経費区分別内訳書'!$F$21:$M$70,"*"&amp;X30,'様式第5-3.経費区分別内訳書'!$DW$21:$EC$70),"")</f>
        <v/>
      </c>
      <c r="AH30" s="710"/>
      <c r="AI30" s="710"/>
      <c r="AJ30" s="710"/>
      <c r="AK30" s="710"/>
      <c r="AL30" s="710"/>
      <c r="AM30" s="710"/>
      <c r="AN30" s="698" t="s">
        <v>7</v>
      </c>
      <c r="AO30" s="699"/>
      <c r="AS30" s="81"/>
      <c r="AZ30" s="83"/>
    </row>
    <row r="31" spans="1:54" ht="37.5" customHeight="1">
      <c r="D31" s="11" t="s">
        <v>144</v>
      </c>
      <c r="E31" s="726" t="s">
        <v>145</v>
      </c>
      <c r="F31" s="727"/>
      <c r="G31" s="727"/>
      <c r="H31" s="727"/>
      <c r="I31" s="727"/>
      <c r="J31" s="727"/>
      <c r="K31" s="727"/>
      <c r="L31" s="727"/>
      <c r="M31" s="728"/>
      <c r="N31" s="729" t="str">
        <f ca="1">IF(SUMIF('様式第5-3.経費区分別内訳書'!$F$21:$M$70,"*"&amp;E31,'様式第5-3.経費区分別内訳書'!$DW$21:$EC$70)&gt;0,SUMIF('様式第5-3.経費区分別内訳書'!$F$21:$M$70,"*"&amp;E31,'様式第5-3.経費区分別内訳書'!$DW$21:$EC$70),"")</f>
        <v/>
      </c>
      <c r="O31" s="730"/>
      <c r="P31" s="730"/>
      <c r="Q31" s="730"/>
      <c r="R31" s="730"/>
      <c r="S31" s="730"/>
      <c r="T31" s="730"/>
      <c r="U31" s="698" t="s">
        <v>7</v>
      </c>
      <c r="V31" s="705"/>
      <c r="W31" s="12" t="s">
        <v>414</v>
      </c>
      <c r="X31" s="700" t="s">
        <v>702</v>
      </c>
      <c r="Y31" s="701"/>
      <c r="Z31" s="701"/>
      <c r="AA31" s="701"/>
      <c r="AB31" s="701"/>
      <c r="AC31" s="701"/>
      <c r="AD31" s="701"/>
      <c r="AE31" s="701"/>
      <c r="AF31" s="702"/>
      <c r="AG31" s="709" t="str">
        <f ca="1">IF(SUMIF('様式第5-3.経費区分別内訳書'!$F$21:$M$70,"*"&amp;X31,'様式第5-3.経費区分別内訳書'!$DW$21:$EC$70)&gt;0,SUMIF('様式第5-3.経費区分別内訳書'!$F$21:$M$70,"*"&amp;X31,'様式第5-3.経費区分別内訳書'!$DW$21:$EC$70),"")</f>
        <v/>
      </c>
      <c r="AH31" s="710"/>
      <c r="AI31" s="710"/>
      <c r="AJ31" s="710"/>
      <c r="AK31" s="710"/>
      <c r="AL31" s="710"/>
      <c r="AM31" s="710"/>
      <c r="AN31" s="698" t="s">
        <v>7</v>
      </c>
      <c r="AO31" s="699"/>
      <c r="AS31" s="82"/>
      <c r="AZ31" s="84"/>
    </row>
    <row r="32" spans="1:54" ht="37.5" customHeight="1" thickBot="1">
      <c r="D32" s="74" t="s">
        <v>134</v>
      </c>
      <c r="E32" s="711" t="s">
        <v>375</v>
      </c>
      <c r="F32" s="712"/>
      <c r="G32" s="712"/>
      <c r="H32" s="712"/>
      <c r="I32" s="712"/>
      <c r="J32" s="712"/>
      <c r="K32" s="712"/>
      <c r="L32" s="712"/>
      <c r="M32" s="713"/>
      <c r="N32" s="703" t="str">
        <f ca="1">IF(SUMIF('様式第5-3.経費区分別内訳書'!$F$21:$M$70,"*"&amp;E32,'様式第5-3.経費区分別内訳書'!$DW$21:$EC$70)&gt;0,SUMIF('様式第5-3.経費区分別内訳書'!$F$21:$M$70,"*"&amp;E32,'様式第5-3.経費区分別内訳書'!$DW$21:$EC$70),"")</f>
        <v/>
      </c>
      <c r="O32" s="704"/>
      <c r="P32" s="704"/>
      <c r="Q32" s="704"/>
      <c r="R32" s="704"/>
      <c r="S32" s="704"/>
      <c r="T32" s="704"/>
      <c r="U32" s="698" t="s">
        <v>7</v>
      </c>
      <c r="V32" s="698"/>
      <c r="W32" s="12" t="s">
        <v>415</v>
      </c>
      <c r="X32" s="700" t="s">
        <v>705</v>
      </c>
      <c r="Y32" s="701"/>
      <c r="Z32" s="701"/>
      <c r="AA32" s="701"/>
      <c r="AB32" s="701"/>
      <c r="AC32" s="701"/>
      <c r="AD32" s="701"/>
      <c r="AE32" s="701"/>
      <c r="AF32" s="702"/>
      <c r="AG32" s="709" t="str">
        <f ca="1">IF(SUMIF('様式第5-3.経費区分別内訳書'!$F$21:$M$70,"*"&amp;X32,'様式第5-3.経費区分別内訳書'!$DW$21:$EC$70)&gt;0,SUMIF('様式第5-3.経費区分別内訳書'!$F$21:$M$70,"*"&amp;X32,'様式第5-3.経費区分別内訳書'!$DW$21:$EC$70),"")</f>
        <v/>
      </c>
      <c r="AH32" s="710"/>
      <c r="AI32" s="710"/>
      <c r="AJ32" s="710"/>
      <c r="AK32" s="710"/>
      <c r="AL32" s="710"/>
      <c r="AM32" s="710"/>
      <c r="AN32" s="698" t="s">
        <v>7</v>
      </c>
      <c r="AO32" s="699"/>
    </row>
    <row r="33" spans="3:53" ht="15.75" customHeight="1" thickTop="1">
      <c r="D33" s="731" t="s">
        <v>146</v>
      </c>
      <c r="E33" s="732"/>
      <c r="F33" s="732"/>
      <c r="G33" s="732"/>
      <c r="H33" s="732"/>
      <c r="I33" s="732"/>
      <c r="J33" s="732"/>
      <c r="K33" s="732"/>
      <c r="L33" s="732"/>
      <c r="M33" s="732"/>
      <c r="N33" s="732"/>
      <c r="O33" s="732"/>
      <c r="P33" s="732"/>
      <c r="Q33" s="720">
        <f ca="1">SUM(N27:T32)</f>
        <v>0</v>
      </c>
      <c r="R33" s="720"/>
      <c r="S33" s="720"/>
      <c r="T33" s="720"/>
      <c r="U33" s="720"/>
      <c r="V33" s="737"/>
      <c r="W33" s="714" t="s">
        <v>147</v>
      </c>
      <c r="X33" s="715"/>
      <c r="Y33" s="715"/>
      <c r="Z33" s="715"/>
      <c r="AA33" s="715"/>
      <c r="AB33" s="715"/>
      <c r="AC33" s="715"/>
      <c r="AD33" s="715"/>
      <c r="AE33" s="715"/>
      <c r="AF33" s="715"/>
      <c r="AG33" s="715"/>
      <c r="AH33" s="715"/>
      <c r="AI33" s="715"/>
      <c r="AJ33" s="720">
        <f ca="1">SUM(AG27:AM32)</f>
        <v>0</v>
      </c>
      <c r="AK33" s="720"/>
      <c r="AL33" s="720"/>
      <c r="AM33" s="720"/>
      <c r="AN33" s="720"/>
      <c r="AO33" s="721"/>
      <c r="AP33" s="43"/>
      <c r="AS33" s="87"/>
    </row>
    <row r="34" spans="3:53" ht="15.75" customHeight="1">
      <c r="D34" s="733"/>
      <c r="E34" s="734"/>
      <c r="F34" s="734"/>
      <c r="G34" s="734"/>
      <c r="H34" s="734"/>
      <c r="I34" s="734"/>
      <c r="J34" s="734"/>
      <c r="K34" s="734"/>
      <c r="L34" s="734"/>
      <c r="M34" s="734"/>
      <c r="N34" s="734"/>
      <c r="O34" s="734"/>
      <c r="P34" s="734"/>
      <c r="Q34" s="722"/>
      <c r="R34" s="722"/>
      <c r="S34" s="722"/>
      <c r="T34" s="722"/>
      <c r="U34" s="722"/>
      <c r="V34" s="738"/>
      <c r="W34" s="716"/>
      <c r="X34" s="717"/>
      <c r="Y34" s="717"/>
      <c r="Z34" s="717"/>
      <c r="AA34" s="717"/>
      <c r="AB34" s="717"/>
      <c r="AC34" s="717"/>
      <c r="AD34" s="717"/>
      <c r="AE34" s="717"/>
      <c r="AF34" s="717"/>
      <c r="AG34" s="717"/>
      <c r="AH34" s="717"/>
      <c r="AI34" s="717"/>
      <c r="AJ34" s="722"/>
      <c r="AK34" s="722"/>
      <c r="AL34" s="722"/>
      <c r="AM34" s="722"/>
      <c r="AN34" s="722"/>
      <c r="AO34" s="723"/>
      <c r="AP34" s="43"/>
      <c r="AS34" s="85"/>
    </row>
    <row r="35" spans="3:53" ht="15.75" customHeight="1">
      <c r="D35" s="735"/>
      <c r="E35" s="736"/>
      <c r="F35" s="736"/>
      <c r="G35" s="736"/>
      <c r="H35" s="736"/>
      <c r="I35" s="736"/>
      <c r="J35" s="736"/>
      <c r="K35" s="736"/>
      <c r="L35" s="736"/>
      <c r="M35" s="736"/>
      <c r="N35" s="736"/>
      <c r="O35" s="736"/>
      <c r="P35" s="736"/>
      <c r="Q35" s="724"/>
      <c r="R35" s="724"/>
      <c r="S35" s="724"/>
      <c r="T35" s="724"/>
      <c r="U35" s="724"/>
      <c r="V35" s="739"/>
      <c r="W35" s="718"/>
      <c r="X35" s="719"/>
      <c r="Y35" s="719"/>
      <c r="Z35" s="719"/>
      <c r="AA35" s="719"/>
      <c r="AB35" s="719"/>
      <c r="AC35" s="719"/>
      <c r="AD35" s="719"/>
      <c r="AE35" s="719"/>
      <c r="AF35" s="719"/>
      <c r="AG35" s="719"/>
      <c r="AH35" s="719"/>
      <c r="AI35" s="719"/>
      <c r="AJ35" s="724"/>
      <c r="AK35" s="724"/>
      <c r="AL35" s="724"/>
      <c r="AM35" s="724"/>
      <c r="AN35" s="724"/>
      <c r="AO35" s="725"/>
      <c r="AP35" s="43"/>
      <c r="AS35" s="87"/>
      <c r="AT35" s="89"/>
      <c r="AU35" s="89"/>
      <c r="AV35" s="89"/>
      <c r="AW35" s="89"/>
      <c r="AX35" s="93"/>
      <c r="AY35" s="89"/>
    </row>
    <row r="36" spans="3:53">
      <c r="D36" s="733" t="s">
        <v>720</v>
      </c>
      <c r="E36" s="750"/>
      <c r="F36" s="750"/>
      <c r="G36" s="750"/>
      <c r="H36" s="750"/>
      <c r="I36" s="750"/>
      <c r="J36" s="750"/>
      <c r="K36" s="750"/>
      <c r="L36" s="750"/>
      <c r="M36" s="750"/>
      <c r="N36" s="750"/>
      <c r="O36" s="750"/>
      <c r="P36" s="750"/>
      <c r="Q36" s="722">
        <f ca="1">IF(Q33="","",MIN(ROUNDDOWN(Q33,0)*IF(OR(LEFT('様式第5.実績報告書'!$D$24,1)="1",LEFT('様式第5-2.補助対象経費総括表'!$K$16,1)="①",LEFT('様式第5-2.補助対象経費総括表'!$K$16,1)="②"),2/3,1/2),K9-K11))</f>
        <v>0</v>
      </c>
      <c r="R36" s="722"/>
      <c r="S36" s="722"/>
      <c r="T36" s="722"/>
      <c r="U36" s="722"/>
      <c r="V36" s="738"/>
      <c r="W36" s="755" t="s">
        <v>721</v>
      </c>
      <c r="X36" s="756"/>
      <c r="Y36" s="756"/>
      <c r="Z36" s="756"/>
      <c r="AA36" s="756"/>
      <c r="AB36" s="756"/>
      <c r="AC36" s="756"/>
      <c r="AD36" s="756"/>
      <c r="AE36" s="756"/>
      <c r="AF36" s="756"/>
      <c r="AG36" s="756"/>
      <c r="AH36" s="756"/>
      <c r="AI36" s="756"/>
      <c r="AJ36" s="759">
        <f ca="1">IF(AJ33="","",MIN(ROUNDDOWN(AJ33,0)*IF(OR(LEFT('様式第5.実績報告書'!$D$24,1)="1",LEFT('様式第5-2.補助対象経費総括表'!$K$16,1)="①",LEFT('様式第5-2.補助対象経費総括表'!$K$16,1)="②"),2/3,1/2),K11))</f>
        <v>0</v>
      </c>
      <c r="AK36" s="759"/>
      <c r="AL36" s="759"/>
      <c r="AM36" s="759"/>
      <c r="AN36" s="759"/>
      <c r="AO36" s="760"/>
      <c r="AP36" s="145"/>
      <c r="AS36" s="87"/>
    </row>
    <row r="37" spans="3:53">
      <c r="D37" s="733"/>
      <c r="E37" s="750"/>
      <c r="F37" s="750"/>
      <c r="G37" s="750"/>
      <c r="H37" s="750"/>
      <c r="I37" s="750"/>
      <c r="J37" s="750"/>
      <c r="K37" s="750"/>
      <c r="L37" s="750"/>
      <c r="M37" s="750"/>
      <c r="N37" s="750"/>
      <c r="O37" s="750"/>
      <c r="P37" s="750"/>
      <c r="Q37" s="722"/>
      <c r="R37" s="722"/>
      <c r="S37" s="722"/>
      <c r="T37" s="722"/>
      <c r="U37" s="722"/>
      <c r="V37" s="738"/>
      <c r="W37" s="757"/>
      <c r="X37" s="734"/>
      <c r="Y37" s="734"/>
      <c r="Z37" s="734"/>
      <c r="AA37" s="734"/>
      <c r="AB37" s="734"/>
      <c r="AC37" s="734"/>
      <c r="AD37" s="734"/>
      <c r="AE37" s="734"/>
      <c r="AF37" s="734"/>
      <c r="AG37" s="734"/>
      <c r="AH37" s="734"/>
      <c r="AI37" s="734"/>
      <c r="AJ37" s="722"/>
      <c r="AK37" s="722"/>
      <c r="AL37" s="722"/>
      <c r="AM37" s="722"/>
      <c r="AN37" s="722"/>
      <c r="AO37" s="723"/>
      <c r="AP37" s="69"/>
      <c r="AS37" s="86"/>
    </row>
    <row r="38" spans="3:53" ht="18.75" thickBot="1">
      <c r="D38" s="751"/>
      <c r="E38" s="752"/>
      <c r="F38" s="752"/>
      <c r="G38" s="752"/>
      <c r="H38" s="752"/>
      <c r="I38" s="752"/>
      <c r="J38" s="752"/>
      <c r="K38" s="752"/>
      <c r="L38" s="752"/>
      <c r="M38" s="752"/>
      <c r="N38" s="752"/>
      <c r="O38" s="752"/>
      <c r="P38" s="752"/>
      <c r="Q38" s="753"/>
      <c r="R38" s="753"/>
      <c r="S38" s="753"/>
      <c r="T38" s="753"/>
      <c r="U38" s="753"/>
      <c r="V38" s="754"/>
      <c r="W38" s="758"/>
      <c r="X38" s="752"/>
      <c r="Y38" s="752"/>
      <c r="Z38" s="752"/>
      <c r="AA38" s="752"/>
      <c r="AB38" s="752"/>
      <c r="AC38" s="752"/>
      <c r="AD38" s="752"/>
      <c r="AE38" s="752"/>
      <c r="AF38" s="752"/>
      <c r="AG38" s="752"/>
      <c r="AH38" s="752"/>
      <c r="AI38" s="752"/>
      <c r="AJ38" s="753"/>
      <c r="AK38" s="753"/>
      <c r="AL38" s="753"/>
      <c r="AM38" s="753"/>
      <c r="AN38" s="753"/>
      <c r="AO38" s="761"/>
      <c r="AP38" s="69"/>
      <c r="AS38" s="10"/>
    </row>
    <row r="39" spans="3:53" ht="9.75" customHeight="1" thickTop="1">
      <c r="D39" s="762" t="s">
        <v>148</v>
      </c>
      <c r="E39" s="763"/>
      <c r="F39" s="763"/>
      <c r="G39" s="763"/>
      <c r="H39" s="763"/>
      <c r="I39" s="763"/>
      <c r="J39" s="763"/>
      <c r="K39" s="763"/>
      <c r="L39" s="763"/>
      <c r="M39" s="763"/>
      <c r="N39" s="763"/>
      <c r="O39" s="763"/>
      <c r="P39" s="763"/>
      <c r="Q39" s="763"/>
      <c r="R39" s="763"/>
      <c r="S39" s="763"/>
      <c r="T39" s="763"/>
      <c r="U39" s="763"/>
      <c r="V39" s="763"/>
      <c r="W39" s="763"/>
      <c r="X39" s="763"/>
      <c r="Y39" s="763"/>
      <c r="Z39" s="763"/>
      <c r="AA39" s="763"/>
      <c r="AB39" s="763"/>
      <c r="AC39" s="763"/>
      <c r="AD39" s="763"/>
      <c r="AE39" s="763"/>
      <c r="AF39" s="766" t="str">
        <f>IF($K$9="","",IF(LEFT('様式第5.実績報告書'!$D$38,1)="1",MIN(3000000,Q36,$K$9),MIN(MIN(6000000,Q36)+MIN(1500000,AJ36),$K$9)))</f>
        <v/>
      </c>
      <c r="AG39" s="767"/>
      <c r="AH39" s="767"/>
      <c r="AI39" s="767"/>
      <c r="AJ39" s="767"/>
      <c r="AK39" s="767"/>
      <c r="AL39" s="767"/>
      <c r="AM39" s="767"/>
      <c r="AN39" s="770" t="s">
        <v>7</v>
      </c>
      <c r="AO39" s="771"/>
      <c r="AP39" s="69"/>
    </row>
    <row r="40" spans="3:53" ht="9.75" customHeight="1">
      <c r="D40" s="764"/>
      <c r="E40" s="765"/>
      <c r="F40" s="765"/>
      <c r="G40" s="765"/>
      <c r="H40" s="765"/>
      <c r="I40" s="765"/>
      <c r="J40" s="765"/>
      <c r="K40" s="765"/>
      <c r="L40" s="765"/>
      <c r="M40" s="765"/>
      <c r="N40" s="765"/>
      <c r="O40" s="765"/>
      <c r="P40" s="765"/>
      <c r="Q40" s="765"/>
      <c r="R40" s="765"/>
      <c r="S40" s="765"/>
      <c r="T40" s="765"/>
      <c r="U40" s="765"/>
      <c r="V40" s="765"/>
      <c r="W40" s="765"/>
      <c r="X40" s="765"/>
      <c r="Y40" s="765"/>
      <c r="Z40" s="765"/>
      <c r="AA40" s="765"/>
      <c r="AB40" s="765"/>
      <c r="AC40" s="765"/>
      <c r="AD40" s="765"/>
      <c r="AE40" s="765"/>
      <c r="AF40" s="768"/>
      <c r="AG40" s="769"/>
      <c r="AH40" s="769"/>
      <c r="AI40" s="769"/>
      <c r="AJ40" s="769"/>
      <c r="AK40" s="769"/>
      <c r="AL40" s="769"/>
      <c r="AM40" s="769"/>
      <c r="AN40" s="772"/>
      <c r="AO40" s="773"/>
      <c r="AP40" s="69"/>
      <c r="AS40" s="88"/>
      <c r="AT40" s="89"/>
      <c r="AU40" s="89"/>
      <c r="AV40" s="89"/>
      <c r="AW40" s="89"/>
      <c r="AX40" s="90"/>
      <c r="AY40" s="89"/>
      <c r="AZ40" s="89"/>
      <c r="BA40" s="59"/>
    </row>
    <row r="41" spans="3:53" ht="9.75" customHeight="1">
      <c r="D41" s="764"/>
      <c r="E41" s="765"/>
      <c r="F41" s="765"/>
      <c r="G41" s="765"/>
      <c r="H41" s="765"/>
      <c r="I41" s="765"/>
      <c r="J41" s="765"/>
      <c r="K41" s="765"/>
      <c r="L41" s="765"/>
      <c r="M41" s="765"/>
      <c r="N41" s="765"/>
      <c r="O41" s="765"/>
      <c r="P41" s="765"/>
      <c r="Q41" s="765"/>
      <c r="R41" s="765"/>
      <c r="S41" s="765"/>
      <c r="T41" s="765"/>
      <c r="U41" s="765"/>
      <c r="V41" s="765"/>
      <c r="W41" s="765"/>
      <c r="X41" s="765"/>
      <c r="Y41" s="765"/>
      <c r="Z41" s="765"/>
      <c r="AA41" s="765"/>
      <c r="AB41" s="765"/>
      <c r="AC41" s="765"/>
      <c r="AD41" s="765"/>
      <c r="AE41" s="765"/>
      <c r="AF41" s="768"/>
      <c r="AG41" s="769"/>
      <c r="AH41" s="769"/>
      <c r="AI41" s="769"/>
      <c r="AJ41" s="769"/>
      <c r="AK41" s="769"/>
      <c r="AL41" s="769"/>
      <c r="AM41" s="769"/>
      <c r="AN41" s="772"/>
      <c r="AO41" s="773"/>
      <c r="AP41" s="452" t="str">
        <f>IF($K$9="","※上部の『補助金交付予定額』を入力してください","")</f>
        <v>※上部の『補助金交付予定額』を入力してください</v>
      </c>
    </row>
    <row r="42" spans="3:53" ht="9.75" customHeight="1">
      <c r="D42" s="764"/>
      <c r="E42" s="765"/>
      <c r="F42" s="765"/>
      <c r="G42" s="765"/>
      <c r="H42" s="765"/>
      <c r="I42" s="765"/>
      <c r="J42" s="765"/>
      <c r="K42" s="765"/>
      <c r="L42" s="765"/>
      <c r="M42" s="765"/>
      <c r="N42" s="765"/>
      <c r="O42" s="765"/>
      <c r="P42" s="765"/>
      <c r="Q42" s="765"/>
      <c r="R42" s="765"/>
      <c r="S42" s="765"/>
      <c r="T42" s="765"/>
      <c r="U42" s="765"/>
      <c r="V42" s="765"/>
      <c r="W42" s="765"/>
      <c r="X42" s="765"/>
      <c r="Y42" s="765"/>
      <c r="Z42" s="765"/>
      <c r="AA42" s="765"/>
      <c r="AB42" s="765"/>
      <c r="AC42" s="765"/>
      <c r="AD42" s="765"/>
      <c r="AE42" s="765"/>
      <c r="AF42" s="768"/>
      <c r="AG42" s="769"/>
      <c r="AH42" s="769"/>
      <c r="AI42" s="769"/>
      <c r="AJ42" s="769"/>
      <c r="AK42" s="769"/>
      <c r="AL42" s="769"/>
      <c r="AM42" s="769"/>
      <c r="AN42" s="772"/>
      <c r="AO42" s="773"/>
      <c r="AP42" s="69"/>
      <c r="AS42" s="87"/>
    </row>
    <row r="43" spans="3:53" ht="9.75" customHeight="1">
      <c r="D43" s="764"/>
      <c r="E43" s="765"/>
      <c r="F43" s="765"/>
      <c r="G43" s="765"/>
      <c r="H43" s="765"/>
      <c r="I43" s="765"/>
      <c r="J43" s="765"/>
      <c r="K43" s="765"/>
      <c r="L43" s="765"/>
      <c r="M43" s="765"/>
      <c r="N43" s="765"/>
      <c r="O43" s="765"/>
      <c r="P43" s="765"/>
      <c r="Q43" s="765"/>
      <c r="R43" s="765"/>
      <c r="S43" s="765"/>
      <c r="T43" s="765"/>
      <c r="U43" s="765"/>
      <c r="V43" s="765"/>
      <c r="W43" s="765"/>
      <c r="X43" s="765"/>
      <c r="Y43" s="765"/>
      <c r="Z43" s="765"/>
      <c r="AA43" s="765"/>
      <c r="AB43" s="765"/>
      <c r="AC43" s="765"/>
      <c r="AD43" s="765"/>
      <c r="AE43" s="765"/>
      <c r="AF43" s="768"/>
      <c r="AG43" s="769"/>
      <c r="AH43" s="769"/>
      <c r="AI43" s="769"/>
      <c r="AJ43" s="769"/>
      <c r="AK43" s="769"/>
      <c r="AL43" s="769"/>
      <c r="AM43" s="769"/>
      <c r="AN43" s="772"/>
      <c r="AO43" s="773"/>
      <c r="AP43" s="69"/>
    </row>
    <row r="44" spans="3:53" ht="19.5">
      <c r="C44" s="65"/>
      <c r="D44" s="740" t="s">
        <v>641</v>
      </c>
      <c r="E44" s="741"/>
      <c r="F44" s="741"/>
      <c r="G44" s="741"/>
      <c r="H44" s="741"/>
      <c r="I44" s="741"/>
      <c r="J44" s="741"/>
      <c r="K44" s="741"/>
      <c r="L44" s="741"/>
      <c r="M44" s="741"/>
      <c r="N44" s="741"/>
      <c r="O44" s="741"/>
      <c r="P44" s="741"/>
      <c r="Q44" s="741"/>
      <c r="R44" s="741"/>
      <c r="S44" s="741"/>
      <c r="T44" s="741"/>
      <c r="U44" s="741"/>
      <c r="V44" s="741"/>
      <c r="W44" s="741"/>
      <c r="X44" s="741"/>
      <c r="Y44" s="741"/>
      <c r="Z44" s="741"/>
      <c r="AA44" s="741"/>
      <c r="AB44" s="741"/>
      <c r="AC44" s="741"/>
      <c r="AD44" s="741"/>
      <c r="AE44" s="741"/>
      <c r="AF44" s="741"/>
      <c r="AG44" s="741"/>
      <c r="AH44" s="741"/>
      <c r="AI44" s="741"/>
      <c r="AJ44" s="741"/>
      <c r="AK44" s="741"/>
      <c r="AL44" s="741"/>
      <c r="AM44" s="741"/>
      <c r="AN44" s="744" t="s">
        <v>149</v>
      </c>
      <c r="AO44" s="745"/>
      <c r="AP44" s="70"/>
    </row>
    <row r="45" spans="3:53">
      <c r="D45" s="740"/>
      <c r="E45" s="741"/>
      <c r="F45" s="741"/>
      <c r="G45" s="741"/>
      <c r="H45" s="741"/>
      <c r="I45" s="741"/>
      <c r="J45" s="741"/>
      <c r="K45" s="741"/>
      <c r="L45" s="741"/>
      <c r="M45" s="741"/>
      <c r="N45" s="741"/>
      <c r="O45" s="741"/>
      <c r="P45" s="741"/>
      <c r="Q45" s="741"/>
      <c r="R45" s="741"/>
      <c r="S45" s="741"/>
      <c r="T45" s="741"/>
      <c r="U45" s="741"/>
      <c r="V45" s="741"/>
      <c r="W45" s="741"/>
      <c r="X45" s="741"/>
      <c r="Y45" s="741"/>
      <c r="Z45" s="741"/>
      <c r="AA45" s="741"/>
      <c r="AB45" s="741"/>
      <c r="AC45" s="741"/>
      <c r="AD45" s="741"/>
      <c r="AE45" s="741"/>
      <c r="AF45" s="741"/>
      <c r="AG45" s="741"/>
      <c r="AH45" s="741"/>
      <c r="AI45" s="741"/>
      <c r="AJ45" s="741"/>
      <c r="AK45" s="741"/>
      <c r="AL45" s="741"/>
      <c r="AM45" s="741"/>
      <c r="AN45" s="746"/>
      <c r="AO45" s="747"/>
      <c r="AP45" s="69"/>
    </row>
    <row r="46" spans="3:53" ht="18.75" thickBot="1">
      <c r="D46" s="742"/>
      <c r="E46" s="743"/>
      <c r="F46" s="743"/>
      <c r="G46" s="743"/>
      <c r="H46" s="743"/>
      <c r="I46" s="743"/>
      <c r="J46" s="743"/>
      <c r="K46" s="743"/>
      <c r="L46" s="743"/>
      <c r="M46" s="743"/>
      <c r="N46" s="743"/>
      <c r="O46" s="743"/>
      <c r="P46" s="743"/>
      <c r="Q46" s="743"/>
      <c r="R46" s="743"/>
      <c r="S46" s="743"/>
      <c r="T46" s="743"/>
      <c r="U46" s="743"/>
      <c r="V46" s="743"/>
      <c r="W46" s="743"/>
      <c r="X46" s="743"/>
      <c r="Y46" s="743"/>
      <c r="Z46" s="743"/>
      <c r="AA46" s="743"/>
      <c r="AB46" s="743"/>
      <c r="AC46" s="743"/>
      <c r="AD46" s="743"/>
      <c r="AE46" s="743"/>
      <c r="AF46" s="743"/>
      <c r="AG46" s="743"/>
      <c r="AH46" s="743"/>
      <c r="AI46" s="743"/>
      <c r="AJ46" s="743"/>
      <c r="AK46" s="743"/>
      <c r="AL46" s="743"/>
      <c r="AM46" s="743"/>
      <c r="AN46" s="748"/>
      <c r="AO46" s="749"/>
      <c r="AP46" s="69"/>
    </row>
    <row r="47" spans="3:53" s="59" customFormat="1" ht="11.25" customHeight="1" thickTop="1"/>
    <row r="48" spans="3:53" s="59" customFormat="1"/>
    <row r="49" s="59" customFormat="1"/>
    <row r="50" s="59" customFormat="1"/>
  </sheetData>
  <sheetProtection algorithmName="SHA-512" hashValue="Lj8xNIsSyFTe8n0ZZ/gEfnEAGFrctawf0AWZhZE9uLs9AGrMejS0ppQUoryNHoNzpBEglGTIs07pTQLRA9eEew==" saltValue="8OKDHxzWbNt7c8wn8czBrA==" spinCount="100000" sheet="1" selectLockedCells="1"/>
  <customSheetViews>
    <customSheetView guid="{CD7EFE45-FC16-4DC2-A97E-0FE1BEB2721A}" scale="70" showPageBreaks="1" showGridLines="0" fitToPage="1" printArea="1" view="pageBreakPreview">
      <pageMargins left="0.25" right="0.25" top="0.75" bottom="0.75" header="0.3" footer="0.3"/>
      <pageSetup paperSize="9" scale="81" fitToHeight="0" orientation="portrait" r:id="rId1"/>
    </customSheetView>
  </customSheetViews>
  <mergeCells count="79">
    <mergeCell ref="D44:AM46"/>
    <mergeCell ref="AN44:AO44"/>
    <mergeCell ref="AN45:AO46"/>
    <mergeCell ref="D36:P38"/>
    <mergeCell ref="Q36:V38"/>
    <mergeCell ref="W36:AI38"/>
    <mergeCell ref="AJ36:AO38"/>
    <mergeCell ref="D39:AE43"/>
    <mergeCell ref="AF39:AM43"/>
    <mergeCell ref="AN39:AO43"/>
    <mergeCell ref="E31:M31"/>
    <mergeCell ref="N31:T31"/>
    <mergeCell ref="U31:V31"/>
    <mergeCell ref="D33:P35"/>
    <mergeCell ref="Q33:V35"/>
    <mergeCell ref="E32:M32"/>
    <mergeCell ref="N32:T32"/>
    <mergeCell ref="U32:V32"/>
    <mergeCell ref="W33:AI35"/>
    <mergeCell ref="AJ33:AO35"/>
    <mergeCell ref="AN30:AO30"/>
    <mergeCell ref="X31:AF31"/>
    <mergeCell ref="AG31:AM31"/>
    <mergeCell ref="AN31:AO31"/>
    <mergeCell ref="X32:AF32"/>
    <mergeCell ref="AG32:AM32"/>
    <mergeCell ref="AN32:AO32"/>
    <mergeCell ref="E30:M30"/>
    <mergeCell ref="N30:T30"/>
    <mergeCell ref="U30:V30"/>
    <mergeCell ref="X30:AF30"/>
    <mergeCell ref="AN28:AO28"/>
    <mergeCell ref="E29:M29"/>
    <mergeCell ref="N29:T29"/>
    <mergeCell ref="U29:V29"/>
    <mergeCell ref="X29:AF29"/>
    <mergeCell ref="AN29:AO29"/>
    <mergeCell ref="AG29:AM29"/>
    <mergeCell ref="AG30:AM30"/>
    <mergeCell ref="AN27:AO27"/>
    <mergeCell ref="E28:M28"/>
    <mergeCell ref="N28:T28"/>
    <mergeCell ref="U28:V28"/>
    <mergeCell ref="X28:AF28"/>
    <mergeCell ref="AG28:AM28"/>
    <mergeCell ref="E27:M27"/>
    <mergeCell ref="N27:T27"/>
    <mergeCell ref="U27:V27"/>
    <mergeCell ref="X27:AF27"/>
    <mergeCell ref="AG27:AM27"/>
    <mergeCell ref="W24:AF26"/>
    <mergeCell ref="AG24:AO24"/>
    <mergeCell ref="N25:V25"/>
    <mergeCell ref="AG25:AO25"/>
    <mergeCell ref="N26:V26"/>
    <mergeCell ref="AG26:AO26"/>
    <mergeCell ref="K11:T11"/>
    <mergeCell ref="U11:V11"/>
    <mergeCell ref="D24:M26"/>
    <mergeCell ref="N24:V24"/>
    <mergeCell ref="D23:V23"/>
    <mergeCell ref="D16:J17"/>
    <mergeCell ref="K16:V17"/>
    <mergeCell ref="W23:AO23"/>
    <mergeCell ref="B1:F1"/>
    <mergeCell ref="A2:AQ2"/>
    <mergeCell ref="A3:AQ3"/>
    <mergeCell ref="D4:I5"/>
    <mergeCell ref="J4:O5"/>
    <mergeCell ref="AG4:AI5"/>
    <mergeCell ref="AJ4:AK5"/>
    <mergeCell ref="AL4:AM5"/>
    <mergeCell ref="AN4:AO5"/>
    <mergeCell ref="D9:J10"/>
    <mergeCell ref="K9:T10"/>
    <mergeCell ref="U9:V10"/>
    <mergeCell ref="D20:AO21"/>
    <mergeCell ref="D22:AO22"/>
    <mergeCell ref="D11:J11"/>
  </mergeCells>
  <phoneticPr fontId="16"/>
  <conditionalFormatting sqref="Q36:V38 AF39:AM43">
    <cfRule type="cellIs" dxfId="123" priority="19" operator="equal">
      <formula>0</formula>
    </cfRule>
  </conditionalFormatting>
  <conditionalFormatting sqref="Q33:V35">
    <cfRule type="cellIs" dxfId="122" priority="18" operator="equal">
      <formula>0</formula>
    </cfRule>
  </conditionalFormatting>
  <conditionalFormatting sqref="J4:O5">
    <cfRule type="cellIs" dxfId="121" priority="17" operator="equal">
      <formula>0</formula>
    </cfRule>
  </conditionalFormatting>
  <conditionalFormatting sqref="AJ33:AO35">
    <cfRule type="cellIs" dxfId="120" priority="6" operator="equal">
      <formula>0</formula>
    </cfRule>
  </conditionalFormatting>
  <conditionalFormatting sqref="AJ36:AO38">
    <cfRule type="cellIs" dxfId="119" priority="5" operator="equal">
      <formula>0</formula>
    </cfRule>
  </conditionalFormatting>
  <dataValidations count="6">
    <dataValidation type="list" allowBlank="1" showInputMessage="1" showErrorMessage="1" sqref="AN45:AO46" xr:uid="{8C9575B3-B3FE-4813-AB89-BF507A812291}">
      <formula1>"✓"</formula1>
    </dataValidation>
    <dataValidation operator="equal" allowBlank="1" showInputMessage="1" showErrorMessage="1" error="『補助金交付決定通知書』に記載されている「交付申請番号」を記入してください" prompt="『補助金交付決定通知書』に記載されている「交付申請番号」を記入" sqref="J4:O5" xr:uid="{9793D660-1495-49EF-9310-94AD7F3409B7}"/>
    <dataValidation type="textLength" imeMode="disabled" operator="lessThanOrEqual" allowBlank="1" showInputMessage="1" showErrorMessage="1" error="『補助金交付決定通知書』に記載されている「補助金交付予定額」を記入してください" sqref="K9:T10" xr:uid="{17680057-7AED-4BC6-96AB-9A433FE7E110}">
      <formula1>7</formula1>
    </dataValidation>
    <dataValidation type="textLength" operator="lessThanOrEqual" allowBlank="1" showInputMessage="1" showErrorMessage="1" error="『補助金交付決定通知書』に記載されている「補助金交付予定額」を記入してください" sqref="U9" xr:uid="{0BB458F2-0804-4941-B7A7-62C84E0394EC}">
      <formula1>7</formula1>
    </dataValidation>
    <dataValidation type="whole" allowBlank="1" showInputMessage="1" showErrorMessage="1" sqref="J7:V8" xr:uid="{FFD8DDAC-6173-4C4A-9127-05382B0D92DC}">
      <formula1>0</formula1>
      <formula2>8</formula2>
    </dataValidation>
    <dataValidation type="list" allowBlank="1" showInputMessage="1" showErrorMessage="1" sqref="K16:V17" xr:uid="{E37E95E5-F010-4EA9-A0B1-0EA6999D0F33}">
      <formula1>"①物価高の影響等により、営業利益率が低下している者,②直近決算期の営業利益または経常利益が赤字の者,③いずれにも該当しない"</formula1>
    </dataValidation>
  </dataValidations>
  <pageMargins left="0.25" right="0.25" top="0.75" bottom="0.75" header="0.3" footer="0.3"/>
  <pageSetup paperSize="9" scale="80" fitToHeight="0" orientation="portrait" r:id="rId2"/>
  <ignoredErrors>
    <ignoredError sqref="D27:D29 D30:D32 W27:W32" numberStoredAsText="1"/>
  </ignoredErrors>
  <extLst>
    <ext xmlns:x14="http://schemas.microsoft.com/office/spreadsheetml/2009/9/main" uri="{78C0D931-6437-407d-A8EE-F0AAD7539E65}">
      <x14:conditionalFormattings>
        <x14:conditionalFormatting xmlns:xm="http://schemas.microsoft.com/office/excel/2006/main">
          <x14:cfRule type="expression" priority="1" id="{07EAF34E-E357-4768-80B4-A37517828AFE}">
            <xm:f>'様式第5.実績報告書'!$D$24="1 .買い手支援型(Ⅰ型)"</xm:f>
            <x14:dxf>
              <fill>
                <patternFill>
                  <bgColor theme="9" tint="-0.499984740745262"/>
                </patternFill>
              </fill>
            </x14:dxf>
          </x14:cfRule>
          <xm:sqref>K16:V17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26EFA-D3A6-4511-A3E8-C5AB6B55E847}">
  <sheetPr codeName="Sheet6">
    <pageSetUpPr fitToPage="1"/>
  </sheetPr>
  <dimension ref="B1:FB101"/>
  <sheetViews>
    <sheetView showGridLines="0" view="pageBreakPreview" topLeftCell="A44" zoomScale="72" zoomScaleNormal="80" zoomScaleSheetLayoutView="100" workbookViewId="0">
      <selection activeCell="N55" sqref="N55:U55"/>
    </sheetView>
  </sheetViews>
  <sheetFormatPr defaultColWidth="2.125" defaultRowHeight="30" customHeight="1"/>
  <cols>
    <col min="1" max="1" width="2.125" style="14" customWidth="1"/>
    <col min="2" max="3" width="2.125" style="14"/>
    <col min="4" max="4" width="2.5" style="14" customWidth="1"/>
    <col min="5" max="6" width="2.125" style="14"/>
    <col min="7" max="7" width="2.125" style="14" customWidth="1"/>
    <col min="8" max="8" width="3.375" style="14" customWidth="1"/>
    <col min="9" max="9" width="2.125" style="14" customWidth="1"/>
    <col min="10" max="10" width="2.75" style="14" customWidth="1"/>
    <col min="11" max="11" width="3.375" style="14" customWidth="1"/>
    <col min="12" max="12" width="5.875" style="14" customWidth="1"/>
    <col min="13" max="13" width="2.25" style="14" customWidth="1"/>
    <col min="14" max="20" width="2.125" style="35"/>
    <col min="21" max="21" width="2.125" style="35" customWidth="1"/>
    <col min="22" max="26" width="2.125" style="35"/>
    <col min="27" max="27" width="2.625" style="35" customWidth="1"/>
    <col min="28" max="28" width="3.125" style="35" customWidth="1"/>
    <col min="29" max="29" width="3.875" style="35" customWidth="1"/>
    <col min="30" max="30" width="3.125" style="35" customWidth="1"/>
    <col min="31" max="33" width="2.125" style="35"/>
    <col min="34" max="34" width="2.125" style="35" customWidth="1"/>
    <col min="35" max="37" width="2.125" style="35"/>
    <col min="38" max="44" width="2.125" style="14"/>
    <col min="45" max="46" width="4.25" style="14" bestFit="1" customWidth="1"/>
    <col min="47" max="52" width="2.125" style="14"/>
    <col min="53" max="53" width="2.125" style="14" customWidth="1"/>
    <col min="54" max="70" width="2.125" style="14"/>
    <col min="71" max="71" width="2.125" style="14" customWidth="1"/>
    <col min="72" max="97" width="2.125" style="14"/>
    <col min="98" max="98" width="4.5" style="14" customWidth="1"/>
    <col min="99" max="116" width="2.125" style="14"/>
    <col min="117" max="117" width="5.75" style="14" customWidth="1"/>
    <col min="118" max="136" width="2.125" style="14"/>
    <col min="137" max="137" width="3.5" style="14" customWidth="1"/>
    <col min="138" max="141" width="2.125" style="14"/>
    <col min="142" max="142" width="2.125" style="14" customWidth="1"/>
    <col min="143" max="143" width="2.125" style="14" hidden="1" customWidth="1"/>
    <col min="144" max="150" width="2.125" style="14" customWidth="1"/>
    <col min="151" max="16384" width="2.125" style="14"/>
  </cols>
  <sheetData>
    <row r="1" spans="2:158" ht="15" customHeight="1">
      <c r="B1" s="640" t="s">
        <v>416</v>
      </c>
      <c r="C1" s="640"/>
      <c r="D1" s="640"/>
      <c r="E1" s="640"/>
      <c r="F1" s="640"/>
      <c r="G1" s="640"/>
      <c r="H1" s="640"/>
      <c r="N1" s="14"/>
      <c r="O1" s="14"/>
      <c r="P1" s="14"/>
      <c r="Q1" s="14"/>
      <c r="R1" s="14"/>
      <c r="S1" s="14"/>
      <c r="T1" s="14"/>
      <c r="U1" s="14"/>
      <c r="V1" s="14"/>
      <c r="W1" s="14"/>
      <c r="X1" s="14"/>
      <c r="Y1" s="14"/>
      <c r="Z1" s="14"/>
      <c r="AA1" s="14"/>
      <c r="AB1" s="14"/>
      <c r="AC1" s="14"/>
      <c r="AD1" s="14"/>
      <c r="AE1" s="14"/>
      <c r="AF1" s="14"/>
      <c r="AG1" s="14"/>
      <c r="AH1" s="14"/>
      <c r="AI1" s="14"/>
      <c r="AJ1" s="14"/>
      <c r="AK1" s="14"/>
    </row>
    <row r="2" spans="2:158" ht="15" customHeight="1">
      <c r="B2" s="15"/>
      <c r="C2" s="15"/>
      <c r="D2" s="15"/>
      <c r="E2" s="15"/>
      <c r="F2" s="15"/>
      <c r="G2" s="15"/>
      <c r="H2" s="15"/>
      <c r="N2" s="14"/>
      <c r="O2" s="14"/>
      <c r="P2" s="14"/>
      <c r="Q2" s="14"/>
      <c r="R2" s="14"/>
      <c r="S2" s="14"/>
      <c r="T2" s="14"/>
      <c r="U2" s="14"/>
      <c r="V2" s="14"/>
      <c r="W2" s="14"/>
      <c r="X2" s="14"/>
      <c r="Y2" s="14"/>
      <c r="Z2" s="14"/>
      <c r="AA2" s="14"/>
      <c r="AB2" s="14"/>
      <c r="AC2" s="14"/>
      <c r="AD2" s="14"/>
      <c r="AE2" s="14"/>
      <c r="AF2" s="14"/>
      <c r="AG2" s="14"/>
      <c r="AH2" s="14"/>
      <c r="AI2" s="14"/>
      <c r="AJ2" s="14"/>
      <c r="AK2" s="14"/>
    </row>
    <row r="3" spans="2:158" ht="15" customHeight="1">
      <c r="B3" s="15"/>
      <c r="C3" s="15"/>
      <c r="D3" s="15"/>
      <c r="E3" s="15"/>
      <c r="F3" s="15"/>
      <c r="G3" s="15"/>
      <c r="H3" s="15"/>
      <c r="N3" s="14"/>
      <c r="O3" s="14"/>
      <c r="P3" s="14"/>
      <c r="Q3" s="14"/>
      <c r="R3" s="14"/>
      <c r="S3" s="14"/>
      <c r="T3" s="14"/>
      <c r="U3" s="14"/>
      <c r="V3" s="14"/>
      <c r="W3" s="14"/>
      <c r="X3" s="14"/>
      <c r="Y3" s="14"/>
      <c r="Z3" s="14"/>
      <c r="AA3" s="14"/>
      <c r="AB3" s="14"/>
      <c r="AC3" s="14"/>
      <c r="AD3" s="14"/>
      <c r="AE3" s="14"/>
      <c r="AF3" s="14"/>
      <c r="AG3" s="14"/>
      <c r="AH3" s="14"/>
      <c r="AI3" s="14"/>
      <c r="AJ3" s="14"/>
      <c r="AK3" s="14"/>
    </row>
    <row r="4" spans="2:158" ht="33">
      <c r="B4" s="774" t="s">
        <v>713</v>
      </c>
      <c r="C4" s="774"/>
      <c r="D4" s="774"/>
      <c r="E4" s="774"/>
      <c r="F4" s="774"/>
      <c r="G4" s="774"/>
      <c r="H4" s="774"/>
      <c r="I4" s="774"/>
      <c r="J4" s="774"/>
      <c r="K4" s="774"/>
      <c r="L4" s="774"/>
      <c r="M4" s="774"/>
      <c r="N4" s="774"/>
      <c r="O4" s="774"/>
      <c r="P4" s="774"/>
      <c r="Q4" s="774"/>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c r="AW4" s="774"/>
      <c r="AX4" s="774"/>
      <c r="AY4" s="774"/>
      <c r="AZ4" s="774"/>
      <c r="BA4" s="774"/>
      <c r="BB4" s="774"/>
      <c r="BC4" s="774"/>
      <c r="BD4" s="774"/>
      <c r="BE4" s="774"/>
      <c r="BF4" s="774"/>
      <c r="BG4" s="774"/>
      <c r="BH4" s="774"/>
      <c r="BI4" s="774"/>
      <c r="BJ4" s="774"/>
      <c r="BK4" s="774"/>
      <c r="BL4" s="774"/>
      <c r="BM4" s="774"/>
      <c r="BN4" s="774"/>
      <c r="BO4" s="774"/>
      <c r="BP4" s="774"/>
      <c r="BQ4" s="774"/>
      <c r="BR4" s="774"/>
      <c r="BS4" s="774"/>
      <c r="BT4" s="774"/>
      <c r="BU4" s="774"/>
      <c r="BV4" s="774"/>
      <c r="BW4" s="774"/>
      <c r="BX4" s="774"/>
      <c r="BY4" s="774"/>
      <c r="BZ4" s="774"/>
      <c r="CA4" s="774"/>
      <c r="CB4" s="774"/>
      <c r="CC4" s="774"/>
      <c r="CD4" s="774"/>
      <c r="CE4" s="774"/>
      <c r="CF4" s="774"/>
      <c r="CG4" s="774"/>
      <c r="CH4" s="774"/>
      <c r="CI4" s="774"/>
      <c r="CJ4" s="774"/>
      <c r="CK4" s="774"/>
      <c r="CL4" s="774"/>
      <c r="CM4" s="774"/>
      <c r="CN4" s="774"/>
      <c r="CO4" s="774"/>
      <c r="CP4" s="774"/>
      <c r="CQ4" s="774"/>
      <c r="CR4" s="774"/>
      <c r="CS4" s="774"/>
      <c r="CT4" s="774"/>
      <c r="CU4" s="774"/>
      <c r="CV4" s="774"/>
      <c r="CW4" s="774"/>
      <c r="CX4" s="774"/>
      <c r="CY4" s="774"/>
      <c r="CZ4" s="774"/>
      <c r="DA4" s="774"/>
      <c r="DB4" s="774"/>
      <c r="DC4" s="774"/>
      <c r="DD4" s="774"/>
      <c r="DE4" s="774"/>
      <c r="DF4" s="774"/>
      <c r="DG4" s="774"/>
      <c r="DH4" s="774"/>
      <c r="DI4" s="774"/>
      <c r="DJ4" s="774"/>
      <c r="DK4" s="774"/>
      <c r="DL4" s="774"/>
      <c r="DM4" s="774"/>
      <c r="DN4" s="774"/>
      <c r="DO4" s="774"/>
      <c r="DP4" s="774"/>
      <c r="DQ4" s="774"/>
      <c r="DR4" s="774"/>
      <c r="DS4" s="774"/>
      <c r="DT4" s="774"/>
      <c r="DU4" s="774"/>
      <c r="DV4" s="774"/>
      <c r="DW4" s="774"/>
      <c r="DX4" s="774"/>
      <c r="DY4" s="774"/>
      <c r="DZ4" s="774"/>
      <c r="EA4" s="774"/>
      <c r="EB4" s="774"/>
      <c r="EC4" s="774"/>
      <c r="ED4" s="774"/>
      <c r="EE4" s="774"/>
      <c r="EF4" s="774"/>
      <c r="EG4" s="774"/>
      <c r="EH4" s="774"/>
      <c r="EI4" s="774"/>
      <c r="EJ4" s="774"/>
    </row>
    <row r="5" spans="2:158" ht="33">
      <c r="B5" s="775" t="s">
        <v>150</v>
      </c>
      <c r="C5" s="775"/>
      <c r="D5" s="775"/>
      <c r="E5" s="775"/>
      <c r="F5" s="775"/>
      <c r="G5" s="775"/>
      <c r="H5" s="775"/>
      <c r="I5" s="775"/>
      <c r="J5" s="775"/>
      <c r="K5" s="775"/>
      <c r="L5" s="775"/>
      <c r="M5" s="775"/>
      <c r="N5" s="775"/>
      <c r="O5" s="775"/>
      <c r="P5" s="775"/>
      <c r="Q5" s="775"/>
      <c r="R5" s="775"/>
      <c r="S5" s="775"/>
      <c r="T5" s="775"/>
      <c r="U5" s="775"/>
      <c r="V5" s="775"/>
      <c r="W5" s="775"/>
      <c r="X5" s="775"/>
      <c r="Y5" s="775"/>
      <c r="Z5" s="775"/>
      <c r="AA5" s="775"/>
      <c r="AB5" s="775"/>
      <c r="AC5" s="775"/>
      <c r="AD5" s="775"/>
      <c r="AE5" s="775"/>
      <c r="AF5" s="775"/>
      <c r="AG5" s="775"/>
      <c r="AH5" s="775"/>
      <c r="AI5" s="775"/>
      <c r="AJ5" s="775"/>
      <c r="AK5" s="775"/>
      <c r="AL5" s="775"/>
      <c r="AM5" s="775"/>
      <c r="AN5" s="775"/>
      <c r="AO5" s="775"/>
      <c r="AP5" s="775"/>
      <c r="AQ5" s="775"/>
      <c r="AR5" s="775"/>
      <c r="AS5" s="775"/>
      <c r="AT5" s="775"/>
      <c r="AU5" s="775"/>
      <c r="AV5" s="775"/>
      <c r="AW5" s="775"/>
      <c r="AX5" s="775"/>
      <c r="AY5" s="775"/>
      <c r="AZ5" s="775"/>
      <c r="BA5" s="775"/>
      <c r="BB5" s="775"/>
      <c r="BC5" s="775"/>
      <c r="BD5" s="775"/>
      <c r="BE5" s="775"/>
      <c r="BF5" s="775"/>
      <c r="BG5" s="775"/>
      <c r="BH5" s="775"/>
      <c r="BI5" s="775"/>
      <c r="BJ5" s="775"/>
      <c r="BK5" s="775"/>
      <c r="BL5" s="775"/>
      <c r="BM5" s="775"/>
      <c r="BN5" s="775"/>
      <c r="BO5" s="775"/>
      <c r="BP5" s="775"/>
      <c r="BQ5" s="775"/>
      <c r="BR5" s="775"/>
      <c r="BS5" s="775"/>
      <c r="BT5" s="775"/>
      <c r="BU5" s="775"/>
      <c r="BV5" s="775"/>
      <c r="BW5" s="775"/>
      <c r="BX5" s="775"/>
      <c r="BY5" s="775"/>
      <c r="BZ5" s="775"/>
      <c r="CA5" s="775"/>
      <c r="CB5" s="775"/>
      <c r="CC5" s="775"/>
      <c r="CD5" s="775"/>
      <c r="CE5" s="775"/>
      <c r="CF5" s="775"/>
      <c r="CG5" s="775"/>
      <c r="CH5" s="775"/>
      <c r="CI5" s="775"/>
      <c r="CJ5" s="775"/>
      <c r="CK5" s="775"/>
      <c r="CL5" s="775"/>
      <c r="CM5" s="775"/>
      <c r="CN5" s="775"/>
      <c r="CO5" s="775"/>
      <c r="CP5" s="775"/>
      <c r="CQ5" s="775"/>
      <c r="CR5" s="775"/>
      <c r="CS5" s="775"/>
      <c r="CT5" s="775"/>
      <c r="CU5" s="775"/>
      <c r="CV5" s="775"/>
      <c r="CW5" s="775"/>
      <c r="CX5" s="775"/>
      <c r="CY5" s="775"/>
      <c r="CZ5" s="775"/>
      <c r="DA5" s="775"/>
      <c r="DB5" s="775"/>
      <c r="DC5" s="775"/>
      <c r="DD5" s="775"/>
      <c r="DE5" s="775"/>
      <c r="DF5" s="775"/>
      <c r="DG5" s="775"/>
      <c r="DH5" s="775"/>
      <c r="DI5" s="775"/>
      <c r="DJ5" s="775"/>
      <c r="DK5" s="775"/>
      <c r="DL5" s="775"/>
      <c r="DM5" s="775"/>
      <c r="DN5" s="775"/>
      <c r="DO5" s="775"/>
      <c r="DP5" s="775"/>
      <c r="DQ5" s="775"/>
      <c r="DR5" s="775"/>
      <c r="DS5" s="775"/>
      <c r="DT5" s="775"/>
      <c r="DU5" s="775"/>
      <c r="DV5" s="775"/>
      <c r="DW5" s="775"/>
      <c r="DX5" s="775"/>
      <c r="DY5" s="775"/>
      <c r="DZ5" s="775"/>
      <c r="EA5" s="775"/>
      <c r="EB5" s="775"/>
      <c r="EC5" s="775"/>
      <c r="ED5" s="775"/>
      <c r="EE5" s="775"/>
      <c r="EF5" s="775"/>
      <c r="EG5" s="775"/>
      <c r="EH5" s="775"/>
      <c r="EI5" s="775"/>
      <c r="EJ5" s="775"/>
    </row>
    <row r="6" spans="2:158" ht="13.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W6" s="776" t="s">
        <v>1</v>
      </c>
      <c r="DX6" s="777"/>
      <c r="DY6" s="777"/>
      <c r="DZ6" s="778"/>
      <c r="EA6" s="785" t="s">
        <v>2</v>
      </c>
      <c r="EB6" s="786"/>
      <c r="EC6" s="787"/>
      <c r="ED6" s="794" t="s">
        <v>8</v>
      </c>
      <c r="EE6" s="795"/>
      <c r="EF6" s="796"/>
      <c r="EG6" s="803" t="s">
        <v>122</v>
      </c>
      <c r="EH6" s="804"/>
      <c r="EI6" s="805"/>
      <c r="EJ6" s="16"/>
    </row>
    <row r="7" spans="2:158" ht="13.5" customHeight="1">
      <c r="B7" s="16"/>
      <c r="C7" s="16"/>
      <c r="D7" s="812" t="s">
        <v>88</v>
      </c>
      <c r="E7" s="812"/>
      <c r="F7" s="812"/>
      <c r="G7" s="812"/>
      <c r="H7" s="812"/>
      <c r="I7" s="813" t="str">
        <f>IF('様式第5.実績報告書'!$T$6 ="","",'様式第5.実績報告書'!$T$6)</f>
        <v/>
      </c>
      <c r="J7" s="814"/>
      <c r="K7" s="814"/>
      <c r="L7" s="814"/>
      <c r="M7" s="814"/>
      <c r="N7" s="815"/>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W7" s="779"/>
      <c r="DX7" s="780"/>
      <c r="DY7" s="780"/>
      <c r="DZ7" s="781"/>
      <c r="EA7" s="788"/>
      <c r="EB7" s="789"/>
      <c r="EC7" s="790"/>
      <c r="ED7" s="797"/>
      <c r="EE7" s="798"/>
      <c r="EF7" s="799"/>
      <c r="EG7" s="806"/>
      <c r="EH7" s="807"/>
      <c r="EI7" s="808"/>
      <c r="EJ7" s="16"/>
    </row>
    <row r="8" spans="2:158" ht="13.5" customHeight="1">
      <c r="B8" s="16"/>
      <c r="C8" s="16"/>
      <c r="D8" s="812"/>
      <c r="E8" s="812"/>
      <c r="F8" s="812"/>
      <c r="G8" s="812"/>
      <c r="H8" s="812"/>
      <c r="I8" s="816"/>
      <c r="J8" s="817"/>
      <c r="K8" s="817"/>
      <c r="L8" s="817"/>
      <c r="M8" s="817"/>
      <c r="N8" s="818"/>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W8" s="782"/>
      <c r="DX8" s="783"/>
      <c r="DY8" s="783"/>
      <c r="DZ8" s="784"/>
      <c r="EA8" s="791"/>
      <c r="EB8" s="792"/>
      <c r="EC8" s="793"/>
      <c r="ED8" s="800"/>
      <c r="EE8" s="801"/>
      <c r="EF8" s="802"/>
      <c r="EG8" s="809"/>
      <c r="EH8" s="810"/>
      <c r="EI8" s="811"/>
      <c r="EJ8" s="16"/>
    </row>
    <row r="9" spans="2:158" ht="13.5" customHeight="1">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c r="BK9"/>
      <c r="BL9"/>
      <c r="BM9"/>
      <c r="BN9"/>
      <c r="BO9"/>
      <c r="BP9"/>
      <c r="BQ9"/>
      <c r="BR9"/>
      <c r="BS9"/>
      <c r="BT9"/>
      <c r="BU9"/>
      <c r="BV9"/>
      <c r="BW9"/>
      <c r="BX9"/>
      <c r="BY9"/>
      <c r="BZ9"/>
      <c r="CA9"/>
      <c r="CB9"/>
      <c r="CC9"/>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EL9" s="17"/>
    </row>
    <row r="10" spans="2:158" ht="18" customHeight="1">
      <c r="B10" s="16"/>
      <c r="C10" s="16"/>
      <c r="D10" s="22" t="s">
        <v>151</v>
      </c>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4"/>
      <c r="BJ10" s="175"/>
      <c r="BK10" s="175"/>
      <c r="BL10" s="175"/>
      <c r="BM10" s="175"/>
      <c r="BN10" s="175"/>
      <c r="BO10" s="175"/>
      <c r="BP10" s="175"/>
      <c r="BQ10" s="175"/>
      <c r="BR10" s="175"/>
      <c r="BS10"/>
      <c r="BT10"/>
      <c r="BU10"/>
      <c r="BV10"/>
      <c r="BW10"/>
      <c r="BX10"/>
      <c r="BY10"/>
      <c r="BZ10"/>
      <c r="CA10"/>
      <c r="CB10"/>
      <c r="CC10"/>
      <c r="CE10" s="261"/>
      <c r="CF10" s="261"/>
      <c r="CG10" s="261"/>
      <c r="CH10" s="261"/>
      <c r="CI10" s="261"/>
      <c r="CJ10" s="261"/>
      <c r="CK10" s="261"/>
      <c r="CL10" s="261"/>
      <c r="CM10" s="261"/>
      <c r="CN10" s="261"/>
      <c r="CO10" s="261"/>
      <c r="CP10" s="261"/>
      <c r="CQ10" s="261"/>
      <c r="CR10" s="261"/>
      <c r="CS10" s="261"/>
      <c r="CT10" s="261"/>
      <c r="CU10" s="261"/>
      <c r="DP10" s="261"/>
      <c r="DQ10" s="261"/>
      <c r="DR10" s="261"/>
      <c r="DS10" s="261"/>
      <c r="DT10" s="261"/>
      <c r="DU10" s="261"/>
      <c r="DV10" s="261"/>
      <c r="DW10" s="261"/>
      <c r="DX10" s="261"/>
      <c r="DY10" s="261"/>
      <c r="DZ10" s="261"/>
      <c r="EA10" s="261"/>
      <c r="EB10" s="261"/>
      <c r="EC10" s="261"/>
      <c r="ED10" s="261"/>
      <c r="EE10" s="261"/>
      <c r="EF10" s="261"/>
      <c r="EG10" s="261"/>
      <c r="EH10" s="261"/>
      <c r="EI10" s="261"/>
      <c r="EJ10" s="39"/>
      <c r="EK10" s="38"/>
      <c r="EL10" s="20"/>
    </row>
    <row r="11" spans="2:158" ht="18" customHeight="1">
      <c r="B11" s="16"/>
      <c r="C11" s="16"/>
      <c r="D11" s="176" t="s">
        <v>152</v>
      </c>
      <c r="E11" s="174"/>
      <c r="F11" s="174"/>
      <c r="G11" s="174"/>
      <c r="H11" s="174"/>
      <c r="I11" s="174"/>
      <c r="J11" s="174"/>
      <c r="K11" s="174"/>
      <c r="L11" s="174"/>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5"/>
      <c r="BK11" s="175"/>
      <c r="BL11" s="175"/>
      <c r="BM11" s="175"/>
      <c r="BN11" s="175"/>
      <c r="BO11" s="175"/>
      <c r="BP11" s="175"/>
      <c r="BQ11" s="175"/>
      <c r="BR11" s="175"/>
      <c r="BS11"/>
      <c r="BT11"/>
      <c r="BU11"/>
      <c r="BV11"/>
      <c r="BW11"/>
      <c r="BX11"/>
      <c r="BY11"/>
      <c r="BZ11"/>
      <c r="CA11"/>
      <c r="CB11"/>
      <c r="CC11"/>
      <c r="DP11" s="953"/>
      <c r="DQ11" s="953"/>
      <c r="DR11" s="953"/>
      <c r="DS11" s="953"/>
      <c r="DT11" s="953"/>
      <c r="DU11" s="953"/>
      <c r="DV11" s="953"/>
      <c r="DW11" s="953"/>
      <c r="DX11" s="953"/>
      <c r="DY11" s="953"/>
      <c r="DZ11" s="953"/>
      <c r="EA11" s="953"/>
      <c r="EB11" s="953"/>
      <c r="EC11" s="953"/>
      <c r="ED11" s="953"/>
      <c r="EE11" s="953"/>
      <c r="EF11" s="953"/>
      <c r="EG11" s="953"/>
      <c r="EH11" s="953"/>
      <c r="EI11" s="953"/>
      <c r="EJ11"/>
      <c r="EK11" s="42"/>
      <c r="EL11"/>
      <c r="EM11"/>
      <c r="EN11"/>
      <c r="EO11"/>
      <c r="EP11"/>
      <c r="EQ11"/>
      <c r="ER11"/>
      <c r="ES11"/>
      <c r="ET11"/>
      <c r="EU11"/>
      <c r="EV11"/>
      <c r="EW11"/>
      <c r="EX11"/>
      <c r="EY11"/>
      <c r="EZ11" s="39"/>
      <c r="FA11" s="38"/>
      <c r="FB11" s="20"/>
    </row>
    <row r="12" spans="2:158" ht="18" customHeight="1">
      <c r="B12" s="16"/>
      <c r="C12" s="16"/>
      <c r="D12" s="139" t="s">
        <v>153</v>
      </c>
      <c r="E12" s="177"/>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177"/>
      <c r="AU12" s="177"/>
      <c r="AV12" s="177"/>
      <c r="AW12" s="177"/>
      <c r="AX12" s="177"/>
      <c r="AY12" s="177"/>
      <c r="AZ12" s="177"/>
      <c r="BA12" s="177"/>
      <c r="BB12" s="177"/>
      <c r="BC12" s="177"/>
      <c r="BD12" s="177"/>
      <c r="BE12" s="177"/>
      <c r="BF12" s="177"/>
      <c r="BG12" s="177"/>
      <c r="BH12" s="177"/>
      <c r="BI12" s="177"/>
      <c r="BJ12" s="177"/>
      <c r="BK12" s="177"/>
      <c r="BL12" s="177"/>
      <c r="BM12" s="177"/>
      <c r="BN12" s="177"/>
      <c r="BO12" s="177"/>
      <c r="BP12" s="177"/>
      <c r="BQ12" s="174"/>
      <c r="BR12" s="174"/>
      <c r="BS12" s="19"/>
      <c r="BT12" s="19"/>
      <c r="BU12" s="19"/>
      <c r="BV12" s="19"/>
      <c r="BW12" s="19"/>
      <c r="BX12" s="19"/>
      <c r="BY12" s="19"/>
      <c r="BZ12" s="19"/>
      <c r="CA12" s="19"/>
      <c r="CB12" s="19"/>
      <c r="CC12" s="19"/>
      <c r="DP12" s="953"/>
      <c r="DQ12" s="953"/>
      <c r="DR12" s="953"/>
      <c r="DS12" s="953"/>
      <c r="DT12" s="953"/>
      <c r="DU12" s="953"/>
      <c r="DV12" s="953"/>
      <c r="DW12" s="953"/>
      <c r="DX12" s="953"/>
      <c r="DY12" s="953"/>
      <c r="DZ12" s="953"/>
      <c r="EA12" s="953"/>
      <c r="EB12" s="953"/>
      <c r="EC12" s="953"/>
      <c r="ED12" s="953"/>
      <c r="EE12" s="953"/>
      <c r="EF12" s="953"/>
      <c r="EG12" s="953"/>
      <c r="EH12" s="953"/>
      <c r="EI12" s="953"/>
      <c r="EJ12"/>
      <c r="EK12" s="42"/>
      <c r="EL12"/>
      <c r="EM12"/>
      <c r="EN12"/>
      <c r="EO12"/>
      <c r="EP12"/>
      <c r="EQ12"/>
      <c r="ER12"/>
      <c r="ES12"/>
      <c r="ET12"/>
      <c r="EU12"/>
      <c r="EV12"/>
      <c r="EW12"/>
      <c r="EX12"/>
      <c r="EY12"/>
      <c r="EZ12" s="39"/>
      <c r="FA12" s="38"/>
    </row>
    <row r="13" spans="2:158" s="22" customFormat="1" ht="18" customHeight="1">
      <c r="B13" s="21"/>
      <c r="C13" s="21"/>
      <c r="D13" s="139"/>
      <c r="E13" s="139" t="s">
        <v>154</v>
      </c>
      <c r="F13" s="139"/>
      <c r="G13" s="139"/>
      <c r="H13" s="139"/>
      <c r="I13" s="139" t="s">
        <v>155</v>
      </c>
      <c r="J13" s="139"/>
      <c r="K13" s="139"/>
      <c r="L13" s="139" t="s">
        <v>156</v>
      </c>
      <c r="M13" s="139"/>
      <c r="N13" s="139"/>
      <c r="O13" s="139" t="s">
        <v>157</v>
      </c>
      <c r="P13" s="139"/>
      <c r="Q13" s="139"/>
      <c r="R13" s="139"/>
      <c r="S13" s="139" t="s">
        <v>158</v>
      </c>
      <c r="T13" s="139"/>
      <c r="U13" s="139"/>
      <c r="V13" s="139"/>
      <c r="W13" s="139"/>
      <c r="X13" s="139"/>
      <c r="Y13" s="139"/>
      <c r="Z13" s="139"/>
      <c r="AA13" s="139" t="s">
        <v>371</v>
      </c>
      <c r="AB13" s="139"/>
      <c r="AC13" s="139"/>
      <c r="AD13" s="139" t="s">
        <v>650</v>
      </c>
      <c r="AE13" s="139"/>
      <c r="AF13" s="139"/>
      <c r="AG13" s="139"/>
      <c r="AH13" s="139"/>
      <c r="AI13" s="139"/>
      <c r="AJ13" s="139" t="s">
        <v>649</v>
      </c>
      <c r="AK13" s="139"/>
      <c r="AL13" s="139"/>
      <c r="AM13" s="139"/>
      <c r="AN13" s="139"/>
      <c r="AO13" s="139"/>
      <c r="AP13" s="139" t="s">
        <v>372</v>
      </c>
      <c r="AQ13" s="139"/>
      <c r="AR13" s="139"/>
      <c r="AS13" s="139"/>
      <c r="AT13" s="139" t="s">
        <v>373</v>
      </c>
      <c r="AU13" s="139"/>
      <c r="AV13" s="139"/>
      <c r="AW13" s="139"/>
      <c r="AX13" s="139"/>
      <c r="AY13" s="139"/>
      <c r="AZ13" s="139" t="s">
        <v>703</v>
      </c>
      <c r="BA13" s="139"/>
      <c r="BB13" s="139"/>
      <c r="BC13" s="139"/>
      <c r="BD13" s="139"/>
      <c r="BE13" s="139"/>
      <c r="BF13" s="139"/>
      <c r="BG13" s="139"/>
      <c r="BH13" s="139" t="s">
        <v>701</v>
      </c>
      <c r="BI13" s="139"/>
      <c r="BJ13" s="139"/>
      <c r="BK13" s="139"/>
      <c r="BL13" s="139"/>
      <c r="BM13" s="139"/>
      <c r="BN13" s="139"/>
      <c r="BO13" s="139"/>
      <c r="BP13" s="139"/>
      <c r="BS13" s="18"/>
      <c r="BT13" s="18"/>
      <c r="BU13" s="18"/>
      <c r="BV13" s="18"/>
      <c r="CB13" s="18"/>
      <c r="CC13" s="18"/>
      <c r="DP13" s="953"/>
      <c r="DQ13" s="953"/>
      <c r="DR13" s="953"/>
      <c r="DS13" s="953"/>
      <c r="DT13" s="953"/>
      <c r="DU13" s="953"/>
      <c r="DV13" s="953"/>
      <c r="DW13" s="953"/>
      <c r="DX13" s="953"/>
      <c r="DY13" s="953"/>
      <c r="DZ13" s="953"/>
      <c r="EA13" s="953"/>
      <c r="EB13" s="953"/>
      <c r="EC13" s="953"/>
      <c r="ED13" s="953"/>
      <c r="EE13" s="953"/>
      <c r="EF13" s="953"/>
      <c r="EG13" s="953"/>
      <c r="EH13" s="953"/>
      <c r="EI13" s="953"/>
      <c r="EJ13"/>
      <c r="EK13" s="40"/>
      <c r="EL13"/>
      <c r="EM13"/>
      <c r="EN13"/>
      <c r="EO13"/>
      <c r="EP13"/>
      <c r="EQ13"/>
      <c r="ER13"/>
      <c r="ES13"/>
      <c r="ET13"/>
      <c r="EU13"/>
      <c r="EV13"/>
      <c r="EW13"/>
      <c r="EX13"/>
      <c r="EY13"/>
      <c r="EZ13" s="41"/>
      <c r="FA13" s="40"/>
    </row>
    <row r="14" spans="2:158" s="22" customFormat="1" ht="18" customHeight="1">
      <c r="B14" s="21"/>
      <c r="C14" s="21"/>
      <c r="D14" s="139" t="s">
        <v>417</v>
      </c>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S14" s="18"/>
      <c r="BT14" s="18"/>
      <c r="BU14" s="18"/>
      <c r="BV14" s="18"/>
      <c r="CB14" s="18"/>
      <c r="CC14" s="18"/>
      <c r="CV14" s="953"/>
      <c r="CW14" s="953"/>
      <c r="CX14" s="953"/>
      <c r="CY14" s="953"/>
      <c r="CZ14" s="953"/>
      <c r="DA14" s="953"/>
      <c r="DB14" s="953"/>
      <c r="DC14" s="953"/>
      <c r="DD14" s="953"/>
      <c r="DE14" s="953"/>
      <c r="DF14" s="953"/>
      <c r="DG14" s="953"/>
      <c r="DH14" s="953"/>
      <c r="DI14" s="953"/>
      <c r="DJ14" s="953"/>
      <c r="DK14" s="953"/>
      <c r="DL14" s="953"/>
      <c r="DM14" s="953"/>
      <c r="DN14" s="953"/>
      <c r="DO14" s="953"/>
      <c r="DP14" s="495"/>
      <c r="DQ14" s="496"/>
      <c r="DR14" s="496"/>
      <c r="DS14" s="496"/>
      <c r="DT14" s="496"/>
      <c r="DU14" s="496"/>
      <c r="DV14" s="496"/>
      <c r="DW14" s="496"/>
      <c r="DX14" s="496"/>
      <c r="DY14" s="496"/>
      <c r="DZ14" s="496"/>
      <c r="EA14" s="496"/>
      <c r="EB14" s="496"/>
      <c r="EC14" s="496"/>
      <c r="ED14" s="496"/>
      <c r="EE14" s="496"/>
      <c r="EF14" s="496"/>
      <c r="EG14" s="496"/>
      <c r="EH14" s="496"/>
      <c r="EI14" s="496"/>
      <c r="EJ14"/>
      <c r="EK14" s="40"/>
      <c r="EL14"/>
      <c r="EM14" s="143" t="s">
        <v>365</v>
      </c>
      <c r="EN14" s="142"/>
      <c r="EO14" s="142"/>
      <c r="EP14" s="142"/>
      <c r="EQ14" s="142"/>
      <c r="ER14" s="142"/>
      <c r="ES14" s="142"/>
      <c r="ET14" s="142"/>
      <c r="EU14" s="142"/>
      <c r="EV14" s="142"/>
      <c r="EW14" s="142"/>
      <c r="EX14"/>
      <c r="EY14"/>
      <c r="EZ14" s="41"/>
      <c r="FA14" s="40"/>
    </row>
    <row r="15" spans="2:158" ht="18" customHeight="1">
      <c r="B15" s="23"/>
      <c r="D15" s="178" t="s">
        <v>4</v>
      </c>
      <c r="E15" s="141"/>
      <c r="F15" s="141"/>
      <c r="G15" s="141"/>
      <c r="H15" s="141"/>
      <c r="I15" s="141"/>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0"/>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141"/>
      <c r="BI15" s="141"/>
      <c r="BJ15" s="141"/>
      <c r="BK15" s="141"/>
      <c r="BL15" s="141"/>
      <c r="BM15" s="141"/>
      <c r="BN15" s="141"/>
      <c r="BO15" s="141"/>
      <c r="BP15" s="141"/>
      <c r="BQ15" s="26"/>
      <c r="BR15" s="26"/>
      <c r="BS15" s="26"/>
      <c r="BT15" s="26"/>
      <c r="BU15" s="26"/>
      <c r="BV15" s="26"/>
      <c r="BW15" s="26"/>
      <c r="BX15" s="26"/>
      <c r="BY15" s="26"/>
      <c r="BZ15" s="26"/>
      <c r="CA15" s="26"/>
      <c r="CB15" s="26"/>
      <c r="CC15" s="26"/>
      <c r="CV15" s="953"/>
      <c r="CW15" s="953"/>
      <c r="CX15" s="953"/>
      <c r="CY15" s="953"/>
      <c r="CZ15" s="953"/>
      <c r="DA15" s="953"/>
      <c r="DB15" s="953"/>
      <c r="DC15" s="953"/>
      <c r="DD15" s="953"/>
      <c r="DE15" s="953"/>
      <c r="DF15" s="953"/>
      <c r="DG15" s="953"/>
      <c r="DH15" s="953"/>
      <c r="DI15" s="953"/>
      <c r="DJ15" s="953"/>
      <c r="DK15" s="953"/>
      <c r="DL15" s="953"/>
      <c r="DM15" s="953"/>
      <c r="DN15" s="953"/>
      <c r="DO15" s="953"/>
      <c r="DP15" s="953"/>
      <c r="DQ15" s="953"/>
      <c r="DR15" s="953"/>
      <c r="DS15" s="953"/>
      <c r="DT15" s="953"/>
      <c r="DU15" s="953"/>
      <c r="DV15" s="953"/>
      <c r="DW15" s="953"/>
      <c r="DX15" s="953"/>
      <c r="DY15" s="953"/>
      <c r="DZ15" s="953"/>
      <c r="EA15" s="953"/>
      <c r="EB15" s="953"/>
      <c r="EC15" s="953"/>
      <c r="ED15" s="953"/>
      <c r="EE15" s="953"/>
      <c r="EF15" s="953"/>
      <c r="EG15" s="953"/>
      <c r="EH15" s="262"/>
      <c r="EI15" s="262"/>
      <c r="EM15" s="14" t="s">
        <v>633</v>
      </c>
    </row>
    <row r="16" spans="2:158" ht="13.5" customHeight="1">
      <c r="B16" s="23"/>
      <c r="D16" s="24"/>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1"/>
      <c r="DH16" s="1"/>
      <c r="DI16" s="1"/>
      <c r="DJ16" s="1"/>
      <c r="DK16" s="1"/>
      <c r="DL16" s="1"/>
      <c r="DM16" s="1"/>
      <c r="DN16" s="1"/>
      <c r="DO16" s="1"/>
      <c r="DP16" s="1"/>
      <c r="DQ16" s="1"/>
      <c r="DR16" s="1"/>
      <c r="DS16" s="1"/>
      <c r="DT16" s="1"/>
      <c r="DU16" s="1"/>
      <c r="DV16" s="26"/>
      <c r="DW16" s="26"/>
      <c r="DX16" s="26"/>
      <c r="DY16" s="27"/>
      <c r="EM16" s="14" t="s">
        <v>634</v>
      </c>
    </row>
    <row r="17" spans="4:143" ht="14.25" customHeight="1">
      <c r="D17" s="853" t="s">
        <v>14</v>
      </c>
      <c r="E17" s="865"/>
      <c r="F17" s="865" t="s">
        <v>159</v>
      </c>
      <c r="G17" s="865"/>
      <c r="H17" s="865"/>
      <c r="I17" s="865"/>
      <c r="J17" s="865"/>
      <c r="K17" s="865"/>
      <c r="L17" s="865"/>
      <c r="M17" s="865"/>
      <c r="N17" s="844" t="s">
        <v>160</v>
      </c>
      <c r="O17" s="845"/>
      <c r="P17" s="845"/>
      <c r="Q17" s="845"/>
      <c r="R17" s="845"/>
      <c r="S17" s="845"/>
      <c r="T17" s="845"/>
      <c r="U17" s="846"/>
      <c r="V17" s="844" t="s">
        <v>161</v>
      </c>
      <c r="W17" s="845"/>
      <c r="X17" s="845"/>
      <c r="Y17" s="845"/>
      <c r="Z17" s="845"/>
      <c r="AA17" s="845"/>
      <c r="AB17" s="845"/>
      <c r="AC17" s="846"/>
      <c r="AD17" s="844" t="s">
        <v>162</v>
      </c>
      <c r="AE17" s="845"/>
      <c r="AF17" s="845"/>
      <c r="AG17" s="845"/>
      <c r="AH17" s="845"/>
      <c r="AI17" s="845"/>
      <c r="AJ17" s="845"/>
      <c r="AK17" s="846"/>
      <c r="AL17" s="819" t="s">
        <v>163</v>
      </c>
      <c r="AM17" s="845"/>
      <c r="AN17" s="845"/>
      <c r="AO17" s="845"/>
      <c r="AP17" s="845"/>
      <c r="AQ17" s="845"/>
      <c r="AR17" s="845"/>
      <c r="AS17" s="845"/>
      <c r="AT17" s="845"/>
      <c r="AU17" s="845"/>
      <c r="AV17" s="845"/>
      <c r="AW17" s="845"/>
      <c r="AX17" s="845"/>
      <c r="AY17" s="845"/>
      <c r="AZ17" s="845"/>
      <c r="BA17" s="845"/>
      <c r="BB17" s="845"/>
      <c r="BC17" s="845"/>
      <c r="BD17" s="845"/>
      <c r="BE17" s="845"/>
      <c r="BF17" s="845"/>
      <c r="BG17" s="846"/>
      <c r="BH17" s="844" t="s">
        <v>164</v>
      </c>
      <c r="BI17" s="845"/>
      <c r="BJ17" s="845"/>
      <c r="BK17" s="845"/>
      <c r="BL17" s="845"/>
      <c r="BM17" s="845"/>
      <c r="BN17" s="845"/>
      <c r="BO17" s="845"/>
      <c r="BP17" s="845"/>
      <c r="BQ17" s="845"/>
      <c r="BR17" s="846"/>
      <c r="BS17" s="844" t="s">
        <v>165</v>
      </c>
      <c r="BT17" s="845"/>
      <c r="BU17" s="845"/>
      <c r="BV17" s="845"/>
      <c r="BW17" s="845"/>
      <c r="BX17" s="845"/>
      <c r="BY17" s="845"/>
      <c r="BZ17" s="845"/>
      <c r="CA17" s="845"/>
      <c r="CB17" s="845"/>
      <c r="CC17" s="846"/>
      <c r="CD17" s="853" t="s">
        <v>166</v>
      </c>
      <c r="CE17" s="853"/>
      <c r="CF17" s="853"/>
      <c r="CG17" s="853"/>
      <c r="CH17" s="853"/>
      <c r="CI17" s="853"/>
      <c r="CJ17" s="853"/>
      <c r="CK17" s="853"/>
      <c r="CL17" s="853"/>
      <c r="CM17" s="853"/>
      <c r="CN17" s="853"/>
      <c r="CO17" s="853"/>
      <c r="CP17" s="853"/>
      <c r="CQ17" s="853"/>
      <c r="CR17" s="853"/>
      <c r="CS17" s="853"/>
      <c r="CT17" s="853"/>
      <c r="CU17" s="853"/>
      <c r="CV17" s="853"/>
      <c r="CW17" s="853"/>
      <c r="CX17" s="853"/>
      <c r="CY17" s="853"/>
      <c r="CZ17" s="853"/>
      <c r="DA17" s="853"/>
      <c r="DB17" s="853"/>
      <c r="DC17" s="853"/>
      <c r="DD17" s="853"/>
      <c r="DE17" s="819" t="s">
        <v>167</v>
      </c>
      <c r="DF17" s="820"/>
      <c r="DG17" s="820"/>
      <c r="DH17" s="820"/>
      <c r="DI17" s="820"/>
      <c r="DJ17" s="820"/>
      <c r="DK17" s="820"/>
      <c r="DL17" s="820"/>
      <c r="DM17" s="820"/>
      <c r="DN17" s="820"/>
      <c r="DO17" s="820"/>
      <c r="DP17" s="820"/>
      <c r="DQ17" s="820"/>
      <c r="DR17" s="820"/>
      <c r="DS17" s="820"/>
      <c r="DT17" s="820"/>
      <c r="DU17" s="820"/>
      <c r="DV17" s="820"/>
      <c r="DW17" s="820"/>
      <c r="DX17" s="820"/>
      <c r="DY17" s="820"/>
      <c r="DZ17" s="820"/>
      <c r="EA17" s="820"/>
      <c r="EB17" s="820"/>
      <c r="EC17" s="820"/>
      <c r="ED17" s="820"/>
      <c r="EE17" s="820"/>
      <c r="EF17" s="856" t="s">
        <v>168</v>
      </c>
      <c r="EG17" s="857"/>
      <c r="EH17" s="857"/>
      <c r="EI17" s="858"/>
      <c r="EM17" s="14" t="s">
        <v>635</v>
      </c>
    </row>
    <row r="18" spans="4:143" ht="14.25" customHeight="1">
      <c r="D18" s="866"/>
      <c r="E18" s="867"/>
      <c r="F18" s="867"/>
      <c r="G18" s="867"/>
      <c r="H18" s="867"/>
      <c r="I18" s="867"/>
      <c r="J18" s="867"/>
      <c r="K18" s="867"/>
      <c r="L18" s="867"/>
      <c r="M18" s="867"/>
      <c r="N18" s="847"/>
      <c r="O18" s="848"/>
      <c r="P18" s="848"/>
      <c r="Q18" s="848"/>
      <c r="R18" s="848"/>
      <c r="S18" s="848"/>
      <c r="T18" s="848"/>
      <c r="U18" s="849"/>
      <c r="V18" s="847"/>
      <c r="W18" s="848"/>
      <c r="X18" s="848"/>
      <c r="Y18" s="848"/>
      <c r="Z18" s="848"/>
      <c r="AA18" s="848"/>
      <c r="AB18" s="848"/>
      <c r="AC18" s="849"/>
      <c r="AD18" s="847"/>
      <c r="AE18" s="848"/>
      <c r="AF18" s="848"/>
      <c r="AG18" s="848"/>
      <c r="AH18" s="848"/>
      <c r="AI18" s="848"/>
      <c r="AJ18" s="848"/>
      <c r="AK18" s="849"/>
      <c r="AL18" s="854"/>
      <c r="AM18" s="848"/>
      <c r="AN18" s="848"/>
      <c r="AO18" s="848"/>
      <c r="AP18" s="848"/>
      <c r="AQ18" s="848"/>
      <c r="AR18" s="848"/>
      <c r="AS18" s="848"/>
      <c r="AT18" s="848"/>
      <c r="AU18" s="848"/>
      <c r="AV18" s="848"/>
      <c r="AW18" s="848"/>
      <c r="AX18" s="848"/>
      <c r="AY18" s="848"/>
      <c r="AZ18" s="848"/>
      <c r="BA18" s="848"/>
      <c r="BB18" s="848"/>
      <c r="BC18" s="848"/>
      <c r="BD18" s="848"/>
      <c r="BE18" s="848"/>
      <c r="BF18" s="848"/>
      <c r="BG18" s="849"/>
      <c r="BH18" s="847"/>
      <c r="BI18" s="848"/>
      <c r="BJ18" s="848"/>
      <c r="BK18" s="848"/>
      <c r="BL18" s="848"/>
      <c r="BM18" s="848"/>
      <c r="BN18" s="848"/>
      <c r="BO18" s="848"/>
      <c r="BP18" s="848"/>
      <c r="BQ18" s="848"/>
      <c r="BR18" s="849"/>
      <c r="BS18" s="847"/>
      <c r="BT18" s="848"/>
      <c r="BU18" s="848"/>
      <c r="BV18" s="848"/>
      <c r="BW18" s="848"/>
      <c r="BX18" s="848"/>
      <c r="BY18" s="848"/>
      <c r="BZ18" s="848"/>
      <c r="CA18" s="848"/>
      <c r="CB18" s="848"/>
      <c r="CC18" s="849"/>
      <c r="CD18" s="853"/>
      <c r="CE18" s="853"/>
      <c r="CF18" s="853"/>
      <c r="CG18" s="853"/>
      <c r="CH18" s="853"/>
      <c r="CI18" s="853"/>
      <c r="CJ18" s="853"/>
      <c r="CK18" s="853"/>
      <c r="CL18" s="853"/>
      <c r="CM18" s="853"/>
      <c r="CN18" s="853"/>
      <c r="CO18" s="853"/>
      <c r="CP18" s="853"/>
      <c r="CQ18" s="853"/>
      <c r="CR18" s="853"/>
      <c r="CS18" s="853"/>
      <c r="CT18" s="853"/>
      <c r="CU18" s="853"/>
      <c r="CV18" s="853"/>
      <c r="CW18" s="853"/>
      <c r="CX18" s="853"/>
      <c r="CY18" s="853"/>
      <c r="CZ18" s="853"/>
      <c r="DA18" s="853"/>
      <c r="DB18" s="853"/>
      <c r="DC18" s="853"/>
      <c r="DD18" s="853"/>
      <c r="DE18" s="854"/>
      <c r="DF18" s="855"/>
      <c r="DG18" s="855"/>
      <c r="DH18" s="855"/>
      <c r="DI18" s="855"/>
      <c r="DJ18" s="855"/>
      <c r="DK18" s="855"/>
      <c r="DL18" s="855"/>
      <c r="DM18" s="855"/>
      <c r="DN18" s="855"/>
      <c r="DO18" s="855"/>
      <c r="DP18" s="855"/>
      <c r="DQ18" s="855"/>
      <c r="DR18" s="855"/>
      <c r="DS18" s="855"/>
      <c r="DT18" s="855"/>
      <c r="DU18" s="855"/>
      <c r="DV18" s="855"/>
      <c r="DW18" s="855"/>
      <c r="DX18" s="855"/>
      <c r="DY18" s="855"/>
      <c r="DZ18" s="855"/>
      <c r="EA18" s="855"/>
      <c r="EB18" s="855"/>
      <c r="EC18" s="855"/>
      <c r="ED18" s="855"/>
      <c r="EE18" s="855"/>
      <c r="EF18" s="859"/>
      <c r="EG18" s="860"/>
      <c r="EH18" s="860"/>
      <c r="EI18" s="861"/>
      <c r="EM18" s="14" t="s">
        <v>636</v>
      </c>
    </row>
    <row r="19" spans="4:143" ht="35.25" customHeight="1">
      <c r="D19" s="866"/>
      <c r="E19" s="867"/>
      <c r="F19" s="867"/>
      <c r="G19" s="867"/>
      <c r="H19" s="867"/>
      <c r="I19" s="867"/>
      <c r="J19" s="867"/>
      <c r="K19" s="867"/>
      <c r="L19" s="867"/>
      <c r="M19" s="867"/>
      <c r="N19" s="847"/>
      <c r="O19" s="848"/>
      <c r="P19" s="848"/>
      <c r="Q19" s="848"/>
      <c r="R19" s="848"/>
      <c r="S19" s="848"/>
      <c r="T19" s="848"/>
      <c r="U19" s="849"/>
      <c r="V19" s="847"/>
      <c r="W19" s="848"/>
      <c r="X19" s="848"/>
      <c r="Y19" s="848"/>
      <c r="Z19" s="848"/>
      <c r="AA19" s="848"/>
      <c r="AB19" s="848"/>
      <c r="AC19" s="849"/>
      <c r="AD19" s="847"/>
      <c r="AE19" s="848"/>
      <c r="AF19" s="848"/>
      <c r="AG19" s="848"/>
      <c r="AH19" s="848"/>
      <c r="AI19" s="848"/>
      <c r="AJ19" s="848"/>
      <c r="AK19" s="849"/>
      <c r="AL19" s="854"/>
      <c r="AM19" s="848"/>
      <c r="AN19" s="848"/>
      <c r="AO19" s="848"/>
      <c r="AP19" s="848"/>
      <c r="AQ19" s="848"/>
      <c r="AR19" s="848"/>
      <c r="AS19" s="848"/>
      <c r="AT19" s="848"/>
      <c r="AU19" s="848"/>
      <c r="AV19" s="848"/>
      <c r="AW19" s="848"/>
      <c r="AX19" s="848"/>
      <c r="AY19" s="848"/>
      <c r="AZ19" s="848"/>
      <c r="BA19" s="848"/>
      <c r="BB19" s="848"/>
      <c r="BC19" s="848"/>
      <c r="BD19" s="848"/>
      <c r="BE19" s="848"/>
      <c r="BF19" s="848"/>
      <c r="BG19" s="849"/>
      <c r="BH19" s="847"/>
      <c r="BI19" s="848"/>
      <c r="BJ19" s="848"/>
      <c r="BK19" s="848"/>
      <c r="BL19" s="848"/>
      <c r="BM19" s="848"/>
      <c r="BN19" s="848"/>
      <c r="BO19" s="848"/>
      <c r="BP19" s="848"/>
      <c r="BQ19" s="848"/>
      <c r="BR19" s="849"/>
      <c r="BS19" s="847"/>
      <c r="BT19" s="848"/>
      <c r="BU19" s="848"/>
      <c r="BV19" s="848"/>
      <c r="BW19" s="848"/>
      <c r="BX19" s="848"/>
      <c r="BY19" s="848"/>
      <c r="BZ19" s="848"/>
      <c r="CA19" s="848"/>
      <c r="CB19" s="848"/>
      <c r="CC19" s="849"/>
      <c r="CD19" s="847" t="s">
        <v>169</v>
      </c>
      <c r="CE19" s="848"/>
      <c r="CF19" s="848"/>
      <c r="CG19" s="848"/>
      <c r="CH19" s="848"/>
      <c r="CI19" s="848"/>
      <c r="CJ19" s="848"/>
      <c r="CK19" s="848"/>
      <c r="CL19" s="849"/>
      <c r="CM19" s="854" t="s">
        <v>170</v>
      </c>
      <c r="CN19" s="848"/>
      <c r="CO19" s="848"/>
      <c r="CP19" s="848"/>
      <c r="CQ19" s="848"/>
      <c r="CR19" s="848"/>
      <c r="CS19" s="848"/>
      <c r="CT19" s="848"/>
      <c r="CU19" s="849"/>
      <c r="CV19" s="819" t="s">
        <v>171</v>
      </c>
      <c r="CW19" s="820"/>
      <c r="CX19" s="820"/>
      <c r="CY19" s="820"/>
      <c r="CZ19" s="820"/>
      <c r="DA19" s="820"/>
      <c r="DB19" s="820"/>
      <c r="DC19" s="820"/>
      <c r="DD19" s="821"/>
      <c r="DE19" s="844" t="s">
        <v>169</v>
      </c>
      <c r="DF19" s="845"/>
      <c r="DG19" s="845"/>
      <c r="DH19" s="845"/>
      <c r="DI19" s="845"/>
      <c r="DJ19" s="845"/>
      <c r="DK19" s="845"/>
      <c r="DL19" s="845"/>
      <c r="DM19" s="846"/>
      <c r="DN19" s="819" t="s">
        <v>170</v>
      </c>
      <c r="DO19" s="845"/>
      <c r="DP19" s="845"/>
      <c r="DQ19" s="845"/>
      <c r="DR19" s="845"/>
      <c r="DS19" s="845"/>
      <c r="DT19" s="845"/>
      <c r="DU19" s="845"/>
      <c r="DV19" s="846"/>
      <c r="DW19" s="819" t="s">
        <v>172</v>
      </c>
      <c r="DX19" s="820"/>
      <c r="DY19" s="820"/>
      <c r="DZ19" s="820"/>
      <c r="EA19" s="820"/>
      <c r="EB19" s="820"/>
      <c r="EC19" s="820"/>
      <c r="ED19" s="820"/>
      <c r="EE19" s="821"/>
      <c r="EF19" s="859"/>
      <c r="EG19" s="860"/>
      <c r="EH19" s="860"/>
      <c r="EI19" s="861"/>
      <c r="EM19" s="14" t="s">
        <v>637</v>
      </c>
    </row>
    <row r="20" spans="4:143" ht="35.1" customHeight="1" thickBot="1">
      <c r="D20" s="868"/>
      <c r="E20" s="868"/>
      <c r="F20" s="868"/>
      <c r="G20" s="868"/>
      <c r="H20" s="868"/>
      <c r="I20" s="868"/>
      <c r="J20" s="868"/>
      <c r="K20" s="868"/>
      <c r="L20" s="868"/>
      <c r="M20" s="868"/>
      <c r="N20" s="850"/>
      <c r="O20" s="851"/>
      <c r="P20" s="851"/>
      <c r="Q20" s="851"/>
      <c r="R20" s="851"/>
      <c r="S20" s="851"/>
      <c r="T20" s="851"/>
      <c r="U20" s="852"/>
      <c r="V20" s="850"/>
      <c r="W20" s="851"/>
      <c r="X20" s="851"/>
      <c r="Y20" s="851"/>
      <c r="Z20" s="851"/>
      <c r="AA20" s="851"/>
      <c r="AB20" s="851"/>
      <c r="AC20" s="852"/>
      <c r="AD20" s="850"/>
      <c r="AE20" s="851"/>
      <c r="AF20" s="851"/>
      <c r="AG20" s="851"/>
      <c r="AH20" s="851"/>
      <c r="AI20" s="851"/>
      <c r="AJ20" s="851"/>
      <c r="AK20" s="852"/>
      <c r="AL20" s="850"/>
      <c r="AM20" s="851"/>
      <c r="AN20" s="851"/>
      <c r="AO20" s="851"/>
      <c r="AP20" s="851"/>
      <c r="AQ20" s="851"/>
      <c r="AR20" s="851"/>
      <c r="AS20" s="851"/>
      <c r="AT20" s="851"/>
      <c r="AU20" s="851"/>
      <c r="AV20" s="851"/>
      <c r="AW20" s="851"/>
      <c r="AX20" s="851"/>
      <c r="AY20" s="851"/>
      <c r="AZ20" s="851"/>
      <c r="BA20" s="851"/>
      <c r="BB20" s="851"/>
      <c r="BC20" s="851"/>
      <c r="BD20" s="851"/>
      <c r="BE20" s="851"/>
      <c r="BF20" s="851"/>
      <c r="BG20" s="852"/>
      <c r="BH20" s="850"/>
      <c r="BI20" s="851"/>
      <c r="BJ20" s="851"/>
      <c r="BK20" s="851"/>
      <c r="BL20" s="851"/>
      <c r="BM20" s="851"/>
      <c r="BN20" s="851"/>
      <c r="BO20" s="851"/>
      <c r="BP20" s="851"/>
      <c r="BQ20" s="851"/>
      <c r="BR20" s="852"/>
      <c r="BS20" s="850"/>
      <c r="BT20" s="851"/>
      <c r="BU20" s="851"/>
      <c r="BV20" s="851"/>
      <c r="BW20" s="851"/>
      <c r="BX20" s="851"/>
      <c r="BY20" s="851"/>
      <c r="BZ20" s="851"/>
      <c r="CA20" s="851"/>
      <c r="CB20" s="851"/>
      <c r="CC20" s="852"/>
      <c r="CD20" s="825" t="str">
        <f>IF('様式第5.実績報告書'!$P$8&lt;&gt;"",'様式第5.実績報告書'!$P$8,"")</f>
        <v/>
      </c>
      <c r="CE20" s="826"/>
      <c r="CF20" s="826"/>
      <c r="CG20" s="826"/>
      <c r="CH20" s="826"/>
      <c r="CI20" s="826"/>
      <c r="CJ20" s="826"/>
      <c r="CK20" s="826"/>
      <c r="CL20" s="827"/>
      <c r="CM20" s="828" t="str">
        <f>IF('様式第5.実績報告書'!$D$52&lt;&gt;"",'様式第5.実績報告書'!$D$52,"")</f>
        <v/>
      </c>
      <c r="CN20" s="829"/>
      <c r="CO20" s="829"/>
      <c r="CP20" s="829"/>
      <c r="CQ20" s="829"/>
      <c r="CR20" s="829"/>
      <c r="CS20" s="829"/>
      <c r="CT20" s="829"/>
      <c r="CU20" s="830"/>
      <c r="CV20" s="822"/>
      <c r="CW20" s="823"/>
      <c r="CX20" s="823"/>
      <c r="CY20" s="823"/>
      <c r="CZ20" s="823"/>
      <c r="DA20" s="823"/>
      <c r="DB20" s="823"/>
      <c r="DC20" s="823"/>
      <c r="DD20" s="824"/>
      <c r="DE20" s="831" t="str">
        <f>CD20</f>
        <v/>
      </c>
      <c r="DF20" s="832"/>
      <c r="DG20" s="832"/>
      <c r="DH20" s="832"/>
      <c r="DI20" s="832"/>
      <c r="DJ20" s="832"/>
      <c r="DK20" s="832"/>
      <c r="DL20" s="832"/>
      <c r="DM20" s="833"/>
      <c r="DN20" s="834" t="str">
        <f>CM20</f>
        <v/>
      </c>
      <c r="DO20" s="835"/>
      <c r="DP20" s="835"/>
      <c r="DQ20" s="835"/>
      <c r="DR20" s="835"/>
      <c r="DS20" s="835"/>
      <c r="DT20" s="835"/>
      <c r="DU20" s="835"/>
      <c r="DV20" s="836"/>
      <c r="DW20" s="822"/>
      <c r="DX20" s="823"/>
      <c r="DY20" s="823"/>
      <c r="DZ20" s="823"/>
      <c r="EA20" s="823"/>
      <c r="EB20" s="823"/>
      <c r="EC20" s="823"/>
      <c r="ED20" s="823"/>
      <c r="EE20" s="824"/>
      <c r="EF20" s="862"/>
      <c r="EG20" s="863"/>
      <c r="EH20" s="863"/>
      <c r="EI20" s="864"/>
      <c r="EL20" s="28"/>
      <c r="EM20" s="14" t="s">
        <v>648</v>
      </c>
    </row>
    <row r="21" spans="4:143" ht="30" customHeight="1" thickTop="1">
      <c r="D21" s="837">
        <f>ROW()-ROW($D$17)-3</f>
        <v>1</v>
      </c>
      <c r="E21" s="837"/>
      <c r="F21" s="838"/>
      <c r="G21" s="839"/>
      <c r="H21" s="839"/>
      <c r="I21" s="839"/>
      <c r="J21" s="839"/>
      <c r="K21" s="839"/>
      <c r="L21" s="839"/>
      <c r="M21" s="840"/>
      <c r="N21" s="841"/>
      <c r="O21" s="842"/>
      <c r="P21" s="842"/>
      <c r="Q21" s="842"/>
      <c r="R21" s="842"/>
      <c r="S21" s="842"/>
      <c r="T21" s="842"/>
      <c r="U21" s="843"/>
      <c r="V21" s="841"/>
      <c r="W21" s="842"/>
      <c r="X21" s="842"/>
      <c r="Y21" s="842"/>
      <c r="Z21" s="842"/>
      <c r="AA21" s="842"/>
      <c r="AB21" s="842"/>
      <c r="AC21" s="843"/>
      <c r="AD21" s="841"/>
      <c r="AE21" s="842"/>
      <c r="AF21" s="842"/>
      <c r="AG21" s="842"/>
      <c r="AH21" s="842"/>
      <c r="AI21" s="842"/>
      <c r="AJ21" s="842"/>
      <c r="AK21" s="843"/>
      <c r="AL21" s="884"/>
      <c r="AM21" s="884"/>
      <c r="AN21" s="884"/>
      <c r="AO21" s="884"/>
      <c r="AP21" s="884"/>
      <c r="AQ21" s="884"/>
      <c r="AR21" s="884"/>
      <c r="AS21" s="884"/>
      <c r="AT21" s="884"/>
      <c r="AU21" s="884"/>
      <c r="AV21" s="884"/>
      <c r="AW21" s="884"/>
      <c r="AX21" s="884"/>
      <c r="AY21" s="884"/>
      <c r="AZ21" s="884"/>
      <c r="BA21" s="884"/>
      <c r="BB21" s="884"/>
      <c r="BC21" s="884"/>
      <c r="BD21" s="884"/>
      <c r="BE21" s="884"/>
      <c r="BF21" s="884"/>
      <c r="BG21" s="884"/>
      <c r="BH21" s="885"/>
      <c r="BI21" s="885"/>
      <c r="BJ21" s="885"/>
      <c r="BK21" s="885"/>
      <c r="BL21" s="885"/>
      <c r="BM21" s="885"/>
      <c r="BN21" s="885"/>
      <c r="BO21" s="885"/>
      <c r="BP21" s="885"/>
      <c r="BQ21" s="885"/>
      <c r="BR21" s="885"/>
      <c r="BS21" s="885"/>
      <c r="BT21" s="885"/>
      <c r="BU21" s="885"/>
      <c r="BV21" s="885"/>
      <c r="BW21" s="885"/>
      <c r="BX21" s="885"/>
      <c r="BY21" s="885"/>
      <c r="BZ21" s="885"/>
      <c r="CA21" s="885"/>
      <c r="CB21" s="885"/>
      <c r="CC21" s="885"/>
      <c r="CD21" s="886"/>
      <c r="CE21" s="887"/>
      <c r="CF21" s="887"/>
      <c r="CG21" s="887"/>
      <c r="CH21" s="887"/>
      <c r="CI21" s="887"/>
      <c r="CJ21" s="887"/>
      <c r="CK21" s="869" t="s">
        <v>7</v>
      </c>
      <c r="CL21" s="870"/>
      <c r="CM21" s="888"/>
      <c r="CN21" s="889"/>
      <c r="CO21" s="889"/>
      <c r="CP21" s="889"/>
      <c r="CQ21" s="889"/>
      <c r="CR21" s="889"/>
      <c r="CS21" s="889"/>
      <c r="CT21" s="869" t="s">
        <v>7</v>
      </c>
      <c r="CU21" s="870"/>
      <c r="CV21" s="878">
        <f>SUM(CD21,CM21)</f>
        <v>0</v>
      </c>
      <c r="CW21" s="879"/>
      <c r="CX21" s="879"/>
      <c r="CY21" s="879"/>
      <c r="CZ21" s="879"/>
      <c r="DA21" s="879"/>
      <c r="DB21" s="879"/>
      <c r="DC21" s="869" t="s">
        <v>7</v>
      </c>
      <c r="DD21" s="870"/>
      <c r="DE21" s="880">
        <f t="shared" ref="DE21:DE26" si="0">ROUNDDOWN(CD21/1.1,0)</f>
        <v>0</v>
      </c>
      <c r="DF21" s="881"/>
      <c r="DG21" s="881"/>
      <c r="DH21" s="881"/>
      <c r="DI21" s="881"/>
      <c r="DJ21" s="881"/>
      <c r="DK21" s="881"/>
      <c r="DL21" s="869" t="s">
        <v>7</v>
      </c>
      <c r="DM21" s="870"/>
      <c r="DN21" s="882">
        <f>ROUNDDOWN(CM21/1.1,0)</f>
        <v>0</v>
      </c>
      <c r="DO21" s="883"/>
      <c r="DP21" s="883"/>
      <c r="DQ21" s="883"/>
      <c r="DR21" s="883"/>
      <c r="DS21" s="883"/>
      <c r="DT21" s="883"/>
      <c r="DU21" s="869" t="s">
        <v>7</v>
      </c>
      <c r="DV21" s="870"/>
      <c r="DW21" s="908">
        <f t="shared" ref="DW21" si="1">SUM(DE21,DN21)</f>
        <v>0</v>
      </c>
      <c r="DX21" s="909"/>
      <c r="DY21" s="909"/>
      <c r="DZ21" s="909"/>
      <c r="EA21" s="909"/>
      <c r="EB21" s="909"/>
      <c r="EC21" s="909"/>
      <c r="ED21" s="869" t="s">
        <v>7</v>
      </c>
      <c r="EE21" s="870"/>
      <c r="EF21" s="871"/>
      <c r="EG21" s="872"/>
      <c r="EH21" s="872"/>
      <c r="EI21" s="873"/>
      <c r="EL21" s="28"/>
      <c r="EM21" s="144" t="s">
        <v>647</v>
      </c>
    </row>
    <row r="22" spans="4:143" ht="30" customHeight="1">
      <c r="D22" s="837">
        <f>ROW()-ROW($D$17)-3</f>
        <v>2</v>
      </c>
      <c r="E22" s="837"/>
      <c r="F22" s="838"/>
      <c r="G22" s="839"/>
      <c r="H22" s="839"/>
      <c r="I22" s="839"/>
      <c r="J22" s="839"/>
      <c r="K22" s="839"/>
      <c r="L22" s="839"/>
      <c r="M22" s="840"/>
      <c r="N22" s="874"/>
      <c r="O22" s="875"/>
      <c r="P22" s="875"/>
      <c r="Q22" s="875"/>
      <c r="R22" s="875"/>
      <c r="S22" s="875"/>
      <c r="T22" s="875"/>
      <c r="U22" s="876"/>
      <c r="V22" s="874"/>
      <c r="W22" s="875"/>
      <c r="X22" s="875"/>
      <c r="Y22" s="875"/>
      <c r="Z22" s="875"/>
      <c r="AA22" s="875"/>
      <c r="AB22" s="875"/>
      <c r="AC22" s="876"/>
      <c r="AD22" s="874"/>
      <c r="AE22" s="875"/>
      <c r="AF22" s="875"/>
      <c r="AG22" s="875"/>
      <c r="AH22" s="875"/>
      <c r="AI22" s="875"/>
      <c r="AJ22" s="875"/>
      <c r="AK22" s="876"/>
      <c r="AL22" s="877"/>
      <c r="AM22" s="877"/>
      <c r="AN22" s="877"/>
      <c r="AO22" s="877"/>
      <c r="AP22" s="877"/>
      <c r="AQ22" s="877"/>
      <c r="AR22" s="877"/>
      <c r="AS22" s="877"/>
      <c r="AT22" s="877"/>
      <c r="AU22" s="877"/>
      <c r="AV22" s="877"/>
      <c r="AW22" s="877"/>
      <c r="AX22" s="877"/>
      <c r="AY22" s="877"/>
      <c r="AZ22" s="877"/>
      <c r="BA22" s="877"/>
      <c r="BB22" s="877"/>
      <c r="BC22" s="877"/>
      <c r="BD22" s="877"/>
      <c r="BE22" s="877"/>
      <c r="BF22" s="877"/>
      <c r="BG22" s="877"/>
      <c r="BH22" s="901"/>
      <c r="BI22" s="902"/>
      <c r="BJ22" s="902"/>
      <c r="BK22" s="902"/>
      <c r="BL22" s="902"/>
      <c r="BM22" s="902"/>
      <c r="BN22" s="902"/>
      <c r="BO22" s="902"/>
      <c r="BP22" s="902"/>
      <c r="BQ22" s="902"/>
      <c r="BR22" s="903"/>
      <c r="BS22" s="901"/>
      <c r="BT22" s="902"/>
      <c r="BU22" s="902"/>
      <c r="BV22" s="902"/>
      <c r="BW22" s="902"/>
      <c r="BX22" s="902"/>
      <c r="BY22" s="902"/>
      <c r="BZ22" s="902"/>
      <c r="CA22" s="902"/>
      <c r="CB22" s="902"/>
      <c r="CC22" s="903"/>
      <c r="CD22" s="904"/>
      <c r="CE22" s="905"/>
      <c r="CF22" s="905"/>
      <c r="CG22" s="905"/>
      <c r="CH22" s="905"/>
      <c r="CI22" s="905"/>
      <c r="CJ22" s="905"/>
      <c r="CK22" s="892" t="s">
        <v>7</v>
      </c>
      <c r="CL22" s="893"/>
      <c r="CM22" s="906"/>
      <c r="CN22" s="907"/>
      <c r="CO22" s="907"/>
      <c r="CP22" s="907"/>
      <c r="CQ22" s="907"/>
      <c r="CR22" s="907"/>
      <c r="CS22" s="907"/>
      <c r="CT22" s="892" t="s">
        <v>7</v>
      </c>
      <c r="CU22" s="893"/>
      <c r="CV22" s="895">
        <f>SUM(CD22,CM22)</f>
        <v>0</v>
      </c>
      <c r="CW22" s="896"/>
      <c r="CX22" s="896"/>
      <c r="CY22" s="896"/>
      <c r="CZ22" s="896"/>
      <c r="DA22" s="896"/>
      <c r="DB22" s="896"/>
      <c r="DC22" s="892" t="s">
        <v>7</v>
      </c>
      <c r="DD22" s="893"/>
      <c r="DE22" s="897">
        <f t="shared" si="0"/>
        <v>0</v>
      </c>
      <c r="DF22" s="898"/>
      <c r="DG22" s="898"/>
      <c r="DH22" s="898"/>
      <c r="DI22" s="898"/>
      <c r="DJ22" s="898"/>
      <c r="DK22" s="898"/>
      <c r="DL22" s="892" t="s">
        <v>7</v>
      </c>
      <c r="DM22" s="893"/>
      <c r="DN22" s="899">
        <f>ROUNDDOWN(CM22/1.1,0)</f>
        <v>0</v>
      </c>
      <c r="DO22" s="900"/>
      <c r="DP22" s="900"/>
      <c r="DQ22" s="900"/>
      <c r="DR22" s="900"/>
      <c r="DS22" s="900"/>
      <c r="DT22" s="900"/>
      <c r="DU22" s="892" t="s">
        <v>7</v>
      </c>
      <c r="DV22" s="893"/>
      <c r="DW22" s="890">
        <f t="shared" ref="DW22:DW70" si="2">SUM(DE22,DN22)</f>
        <v>0</v>
      </c>
      <c r="DX22" s="891"/>
      <c r="DY22" s="891"/>
      <c r="DZ22" s="891"/>
      <c r="EA22" s="891"/>
      <c r="EB22" s="891"/>
      <c r="EC22" s="891"/>
      <c r="ED22" s="892" t="s">
        <v>7</v>
      </c>
      <c r="EE22" s="893"/>
      <c r="EF22" s="894"/>
      <c r="EG22" s="894"/>
      <c r="EH22" s="894"/>
      <c r="EI22" s="894"/>
      <c r="EL22" s="28"/>
      <c r="EM22" s="14" t="s">
        <v>385</v>
      </c>
    </row>
    <row r="23" spans="4:143" ht="30" customHeight="1">
      <c r="D23" s="837">
        <f t="shared" ref="D23:D70" si="3">ROW()-ROW($D$17)-3</f>
        <v>3</v>
      </c>
      <c r="E23" s="837"/>
      <c r="F23" s="838"/>
      <c r="G23" s="839"/>
      <c r="H23" s="839"/>
      <c r="I23" s="839"/>
      <c r="J23" s="839"/>
      <c r="K23" s="839"/>
      <c r="L23" s="839"/>
      <c r="M23" s="840"/>
      <c r="N23" s="915"/>
      <c r="O23" s="916"/>
      <c r="P23" s="916"/>
      <c r="Q23" s="916"/>
      <c r="R23" s="916"/>
      <c r="S23" s="916"/>
      <c r="T23" s="916"/>
      <c r="U23" s="917"/>
      <c r="V23" s="915"/>
      <c r="W23" s="916"/>
      <c r="X23" s="916"/>
      <c r="Y23" s="916"/>
      <c r="Z23" s="916"/>
      <c r="AA23" s="916"/>
      <c r="AB23" s="916"/>
      <c r="AC23" s="917"/>
      <c r="AD23" s="915"/>
      <c r="AE23" s="916"/>
      <c r="AF23" s="916"/>
      <c r="AG23" s="916"/>
      <c r="AH23" s="916"/>
      <c r="AI23" s="916"/>
      <c r="AJ23" s="916"/>
      <c r="AK23" s="917"/>
      <c r="AL23" s="884"/>
      <c r="AM23" s="884"/>
      <c r="AN23" s="884"/>
      <c r="AO23" s="884"/>
      <c r="AP23" s="884"/>
      <c r="AQ23" s="884"/>
      <c r="AR23" s="884"/>
      <c r="AS23" s="884"/>
      <c r="AT23" s="884"/>
      <c r="AU23" s="884"/>
      <c r="AV23" s="884"/>
      <c r="AW23" s="884"/>
      <c r="AX23" s="884"/>
      <c r="AY23" s="884"/>
      <c r="AZ23" s="884"/>
      <c r="BA23" s="884"/>
      <c r="BB23" s="884"/>
      <c r="BC23" s="884"/>
      <c r="BD23" s="884"/>
      <c r="BE23" s="884"/>
      <c r="BF23" s="884"/>
      <c r="BG23" s="884"/>
      <c r="BH23" s="901"/>
      <c r="BI23" s="902"/>
      <c r="BJ23" s="902"/>
      <c r="BK23" s="902"/>
      <c r="BL23" s="902"/>
      <c r="BM23" s="902"/>
      <c r="BN23" s="902"/>
      <c r="BO23" s="902"/>
      <c r="BP23" s="902"/>
      <c r="BQ23" s="902"/>
      <c r="BR23" s="903"/>
      <c r="BS23" s="901"/>
      <c r="BT23" s="902"/>
      <c r="BU23" s="902"/>
      <c r="BV23" s="902"/>
      <c r="BW23" s="902"/>
      <c r="BX23" s="902"/>
      <c r="BY23" s="902"/>
      <c r="BZ23" s="902"/>
      <c r="CA23" s="902"/>
      <c r="CB23" s="902"/>
      <c r="CC23" s="903"/>
      <c r="CD23" s="924"/>
      <c r="CE23" s="925"/>
      <c r="CF23" s="925"/>
      <c r="CG23" s="925"/>
      <c r="CH23" s="925"/>
      <c r="CI23" s="925"/>
      <c r="CJ23" s="925"/>
      <c r="CK23" s="912" t="s">
        <v>7</v>
      </c>
      <c r="CL23" s="913"/>
      <c r="CM23" s="926"/>
      <c r="CN23" s="927"/>
      <c r="CO23" s="927"/>
      <c r="CP23" s="927"/>
      <c r="CQ23" s="927"/>
      <c r="CR23" s="927"/>
      <c r="CS23" s="927"/>
      <c r="CT23" s="912" t="s">
        <v>7</v>
      </c>
      <c r="CU23" s="913"/>
      <c r="CV23" s="910">
        <f t="shared" ref="CV23:CV70" si="4">SUM(CD23,CM23)</f>
        <v>0</v>
      </c>
      <c r="CW23" s="911"/>
      <c r="CX23" s="911"/>
      <c r="CY23" s="911"/>
      <c r="CZ23" s="911"/>
      <c r="DA23" s="911"/>
      <c r="DB23" s="911"/>
      <c r="DC23" s="912" t="s">
        <v>7</v>
      </c>
      <c r="DD23" s="913"/>
      <c r="DE23" s="918">
        <f t="shared" si="0"/>
        <v>0</v>
      </c>
      <c r="DF23" s="919"/>
      <c r="DG23" s="919"/>
      <c r="DH23" s="919"/>
      <c r="DI23" s="919"/>
      <c r="DJ23" s="919"/>
      <c r="DK23" s="919"/>
      <c r="DL23" s="912" t="s">
        <v>7</v>
      </c>
      <c r="DM23" s="913"/>
      <c r="DN23" s="920">
        <f>ROUNDDOWN(CM23/1.1,0)</f>
        <v>0</v>
      </c>
      <c r="DO23" s="921"/>
      <c r="DP23" s="921"/>
      <c r="DQ23" s="921"/>
      <c r="DR23" s="921"/>
      <c r="DS23" s="921"/>
      <c r="DT23" s="921"/>
      <c r="DU23" s="912" t="s">
        <v>7</v>
      </c>
      <c r="DV23" s="913"/>
      <c r="DW23" s="922">
        <f>SUM(DE23,DN23)</f>
        <v>0</v>
      </c>
      <c r="DX23" s="923"/>
      <c r="DY23" s="923"/>
      <c r="DZ23" s="923"/>
      <c r="EA23" s="923"/>
      <c r="EB23" s="923"/>
      <c r="EC23" s="923"/>
      <c r="ED23" s="912" t="s">
        <v>7</v>
      </c>
      <c r="EE23" s="913"/>
      <c r="EF23" s="914"/>
      <c r="EG23" s="914"/>
      <c r="EH23" s="914"/>
      <c r="EI23" s="914"/>
      <c r="EM23" s="14" t="s">
        <v>638</v>
      </c>
    </row>
    <row r="24" spans="4:143" ht="30" customHeight="1">
      <c r="D24" s="837">
        <f t="shared" si="3"/>
        <v>4</v>
      </c>
      <c r="E24" s="837"/>
      <c r="F24" s="838"/>
      <c r="G24" s="839"/>
      <c r="H24" s="839"/>
      <c r="I24" s="839"/>
      <c r="J24" s="839"/>
      <c r="K24" s="839"/>
      <c r="L24" s="839"/>
      <c r="M24" s="840"/>
      <c r="N24" s="915"/>
      <c r="O24" s="916"/>
      <c r="P24" s="916"/>
      <c r="Q24" s="916"/>
      <c r="R24" s="916"/>
      <c r="S24" s="916"/>
      <c r="T24" s="916"/>
      <c r="U24" s="917"/>
      <c r="V24" s="915"/>
      <c r="W24" s="916"/>
      <c r="X24" s="916"/>
      <c r="Y24" s="916"/>
      <c r="Z24" s="916"/>
      <c r="AA24" s="916"/>
      <c r="AB24" s="916"/>
      <c r="AC24" s="917"/>
      <c r="AD24" s="915"/>
      <c r="AE24" s="916"/>
      <c r="AF24" s="916"/>
      <c r="AG24" s="916"/>
      <c r="AH24" s="916"/>
      <c r="AI24" s="916"/>
      <c r="AJ24" s="916"/>
      <c r="AK24" s="917"/>
      <c r="AL24" s="877"/>
      <c r="AM24" s="877"/>
      <c r="AN24" s="877"/>
      <c r="AO24" s="877"/>
      <c r="AP24" s="877"/>
      <c r="AQ24" s="877"/>
      <c r="AR24" s="877"/>
      <c r="AS24" s="877"/>
      <c r="AT24" s="877"/>
      <c r="AU24" s="877"/>
      <c r="AV24" s="877"/>
      <c r="AW24" s="877"/>
      <c r="AX24" s="877"/>
      <c r="AY24" s="877"/>
      <c r="AZ24" s="877"/>
      <c r="BA24" s="877"/>
      <c r="BB24" s="877"/>
      <c r="BC24" s="877"/>
      <c r="BD24" s="877"/>
      <c r="BE24" s="877"/>
      <c r="BF24" s="877"/>
      <c r="BG24" s="877"/>
      <c r="BH24" s="901"/>
      <c r="BI24" s="902"/>
      <c r="BJ24" s="902"/>
      <c r="BK24" s="902"/>
      <c r="BL24" s="902"/>
      <c r="BM24" s="902"/>
      <c r="BN24" s="902"/>
      <c r="BO24" s="902"/>
      <c r="BP24" s="902"/>
      <c r="BQ24" s="902"/>
      <c r="BR24" s="903"/>
      <c r="BS24" s="901"/>
      <c r="BT24" s="902"/>
      <c r="BU24" s="902"/>
      <c r="BV24" s="902"/>
      <c r="BW24" s="902"/>
      <c r="BX24" s="902"/>
      <c r="BY24" s="902"/>
      <c r="BZ24" s="902"/>
      <c r="CA24" s="902"/>
      <c r="CB24" s="902"/>
      <c r="CC24" s="903"/>
      <c r="CD24" s="924"/>
      <c r="CE24" s="925"/>
      <c r="CF24" s="925"/>
      <c r="CG24" s="925"/>
      <c r="CH24" s="925"/>
      <c r="CI24" s="925"/>
      <c r="CJ24" s="925"/>
      <c r="CK24" s="912" t="s">
        <v>7</v>
      </c>
      <c r="CL24" s="913"/>
      <c r="CM24" s="926"/>
      <c r="CN24" s="927"/>
      <c r="CO24" s="927"/>
      <c r="CP24" s="927"/>
      <c r="CQ24" s="927"/>
      <c r="CR24" s="927"/>
      <c r="CS24" s="927"/>
      <c r="CT24" s="912" t="s">
        <v>7</v>
      </c>
      <c r="CU24" s="913"/>
      <c r="CV24" s="910">
        <f t="shared" si="4"/>
        <v>0</v>
      </c>
      <c r="CW24" s="911"/>
      <c r="CX24" s="911"/>
      <c r="CY24" s="911"/>
      <c r="CZ24" s="911"/>
      <c r="DA24" s="911"/>
      <c r="DB24" s="911"/>
      <c r="DC24" s="912" t="s">
        <v>7</v>
      </c>
      <c r="DD24" s="913"/>
      <c r="DE24" s="918">
        <f t="shared" si="0"/>
        <v>0</v>
      </c>
      <c r="DF24" s="919"/>
      <c r="DG24" s="919"/>
      <c r="DH24" s="919"/>
      <c r="DI24" s="919"/>
      <c r="DJ24" s="919"/>
      <c r="DK24" s="919"/>
      <c r="DL24" s="912" t="s">
        <v>7</v>
      </c>
      <c r="DM24" s="913"/>
      <c r="DN24" s="920">
        <f>ROUNDDOWN(CM24/1.1,0)</f>
        <v>0</v>
      </c>
      <c r="DO24" s="921"/>
      <c r="DP24" s="921"/>
      <c r="DQ24" s="921"/>
      <c r="DR24" s="921"/>
      <c r="DS24" s="921"/>
      <c r="DT24" s="921"/>
      <c r="DU24" s="912" t="s">
        <v>7</v>
      </c>
      <c r="DV24" s="913"/>
      <c r="DW24" s="922">
        <f>SUM(DE24,DN24)</f>
        <v>0</v>
      </c>
      <c r="DX24" s="923"/>
      <c r="DY24" s="923"/>
      <c r="DZ24" s="923"/>
      <c r="EA24" s="923"/>
      <c r="EB24" s="923"/>
      <c r="EC24" s="923"/>
      <c r="ED24" s="912" t="s">
        <v>7</v>
      </c>
      <c r="EE24" s="913"/>
      <c r="EF24" s="914"/>
      <c r="EG24" s="914"/>
      <c r="EH24" s="914"/>
      <c r="EI24" s="914"/>
      <c r="EL24" s="28"/>
      <c r="EM24" s="14" t="s">
        <v>704</v>
      </c>
    </row>
    <row r="25" spans="4:143" ht="30" customHeight="1">
      <c r="D25" s="837">
        <f t="shared" si="3"/>
        <v>5</v>
      </c>
      <c r="E25" s="837"/>
      <c r="F25" s="838"/>
      <c r="G25" s="839"/>
      <c r="H25" s="839"/>
      <c r="I25" s="839"/>
      <c r="J25" s="839"/>
      <c r="K25" s="839"/>
      <c r="L25" s="839"/>
      <c r="M25" s="840"/>
      <c r="N25" s="915"/>
      <c r="O25" s="916"/>
      <c r="P25" s="916"/>
      <c r="Q25" s="916"/>
      <c r="R25" s="916"/>
      <c r="S25" s="916"/>
      <c r="T25" s="916"/>
      <c r="U25" s="917"/>
      <c r="V25" s="915"/>
      <c r="W25" s="916"/>
      <c r="X25" s="916"/>
      <c r="Y25" s="916"/>
      <c r="Z25" s="916"/>
      <c r="AA25" s="916"/>
      <c r="AB25" s="916"/>
      <c r="AC25" s="917"/>
      <c r="AD25" s="915"/>
      <c r="AE25" s="916"/>
      <c r="AF25" s="916"/>
      <c r="AG25" s="916"/>
      <c r="AH25" s="916"/>
      <c r="AI25" s="916"/>
      <c r="AJ25" s="916"/>
      <c r="AK25" s="917"/>
      <c r="AL25" s="901"/>
      <c r="AM25" s="902"/>
      <c r="AN25" s="902"/>
      <c r="AO25" s="902"/>
      <c r="AP25" s="902"/>
      <c r="AQ25" s="902"/>
      <c r="AR25" s="902"/>
      <c r="AS25" s="902"/>
      <c r="AT25" s="902"/>
      <c r="AU25" s="902"/>
      <c r="AV25" s="902"/>
      <c r="AW25" s="902"/>
      <c r="AX25" s="902"/>
      <c r="AY25" s="902"/>
      <c r="AZ25" s="902"/>
      <c r="BA25" s="902"/>
      <c r="BB25" s="902"/>
      <c r="BC25" s="902"/>
      <c r="BD25" s="902"/>
      <c r="BE25" s="902"/>
      <c r="BF25" s="902"/>
      <c r="BG25" s="903"/>
      <c r="BH25" s="928"/>
      <c r="BI25" s="929"/>
      <c r="BJ25" s="929"/>
      <c r="BK25" s="929"/>
      <c r="BL25" s="929"/>
      <c r="BM25" s="929"/>
      <c r="BN25" s="929"/>
      <c r="BO25" s="929"/>
      <c r="BP25" s="929"/>
      <c r="BQ25" s="929"/>
      <c r="BR25" s="930"/>
      <c r="BS25" s="928"/>
      <c r="BT25" s="929"/>
      <c r="BU25" s="929"/>
      <c r="BV25" s="929"/>
      <c r="BW25" s="929"/>
      <c r="BX25" s="929"/>
      <c r="BY25" s="929"/>
      <c r="BZ25" s="929"/>
      <c r="CA25" s="929"/>
      <c r="CB25" s="929"/>
      <c r="CC25" s="930"/>
      <c r="CD25" s="924"/>
      <c r="CE25" s="925"/>
      <c r="CF25" s="925"/>
      <c r="CG25" s="925"/>
      <c r="CH25" s="925"/>
      <c r="CI25" s="925"/>
      <c r="CJ25" s="925"/>
      <c r="CK25" s="912" t="s">
        <v>7</v>
      </c>
      <c r="CL25" s="913"/>
      <c r="CM25" s="926"/>
      <c r="CN25" s="927"/>
      <c r="CO25" s="927"/>
      <c r="CP25" s="927"/>
      <c r="CQ25" s="927"/>
      <c r="CR25" s="927"/>
      <c r="CS25" s="927"/>
      <c r="CT25" s="912" t="s">
        <v>7</v>
      </c>
      <c r="CU25" s="913"/>
      <c r="CV25" s="910">
        <f t="shared" si="4"/>
        <v>0</v>
      </c>
      <c r="CW25" s="911"/>
      <c r="CX25" s="911"/>
      <c r="CY25" s="911"/>
      <c r="CZ25" s="911"/>
      <c r="DA25" s="911"/>
      <c r="DB25" s="911"/>
      <c r="DC25" s="912" t="s">
        <v>7</v>
      </c>
      <c r="DD25" s="913"/>
      <c r="DE25" s="918">
        <f t="shared" si="0"/>
        <v>0</v>
      </c>
      <c r="DF25" s="919"/>
      <c r="DG25" s="919"/>
      <c r="DH25" s="919"/>
      <c r="DI25" s="919"/>
      <c r="DJ25" s="919"/>
      <c r="DK25" s="919"/>
      <c r="DL25" s="912" t="s">
        <v>7</v>
      </c>
      <c r="DM25" s="913"/>
      <c r="DN25" s="920">
        <f t="shared" ref="DN25:DN70" si="5">ROUNDDOWN(CM25/1.1,0)</f>
        <v>0</v>
      </c>
      <c r="DO25" s="921"/>
      <c r="DP25" s="921"/>
      <c r="DQ25" s="921"/>
      <c r="DR25" s="921"/>
      <c r="DS25" s="921"/>
      <c r="DT25" s="921"/>
      <c r="DU25" s="912" t="s">
        <v>7</v>
      </c>
      <c r="DV25" s="913"/>
      <c r="DW25" s="922">
        <f t="shared" si="2"/>
        <v>0</v>
      </c>
      <c r="DX25" s="923"/>
      <c r="DY25" s="923"/>
      <c r="DZ25" s="923"/>
      <c r="EA25" s="923"/>
      <c r="EB25" s="923"/>
      <c r="EC25" s="923"/>
      <c r="ED25" s="912" t="s">
        <v>7</v>
      </c>
      <c r="EE25" s="913"/>
      <c r="EF25" s="914"/>
      <c r="EG25" s="914"/>
      <c r="EH25" s="914"/>
      <c r="EI25" s="914"/>
      <c r="EM25" s="14" t="s">
        <v>701</v>
      </c>
    </row>
    <row r="26" spans="4:143" ht="30" customHeight="1">
      <c r="D26" s="837">
        <f t="shared" si="3"/>
        <v>6</v>
      </c>
      <c r="E26" s="837"/>
      <c r="F26" s="838"/>
      <c r="G26" s="839"/>
      <c r="H26" s="839"/>
      <c r="I26" s="839"/>
      <c r="J26" s="839"/>
      <c r="K26" s="839"/>
      <c r="L26" s="839"/>
      <c r="M26" s="840"/>
      <c r="N26" s="915"/>
      <c r="O26" s="916"/>
      <c r="P26" s="916"/>
      <c r="Q26" s="916"/>
      <c r="R26" s="916"/>
      <c r="S26" s="916"/>
      <c r="T26" s="916"/>
      <c r="U26" s="917"/>
      <c r="V26" s="915"/>
      <c r="W26" s="916"/>
      <c r="X26" s="916"/>
      <c r="Y26" s="916"/>
      <c r="Z26" s="916"/>
      <c r="AA26" s="916"/>
      <c r="AB26" s="916"/>
      <c r="AC26" s="917"/>
      <c r="AD26" s="915"/>
      <c r="AE26" s="916"/>
      <c r="AF26" s="916"/>
      <c r="AG26" s="916"/>
      <c r="AH26" s="916"/>
      <c r="AI26" s="916"/>
      <c r="AJ26" s="916"/>
      <c r="AK26" s="917"/>
      <c r="AL26" s="877"/>
      <c r="AM26" s="877"/>
      <c r="AN26" s="877"/>
      <c r="AO26" s="877"/>
      <c r="AP26" s="877"/>
      <c r="AQ26" s="877"/>
      <c r="AR26" s="877"/>
      <c r="AS26" s="877"/>
      <c r="AT26" s="877"/>
      <c r="AU26" s="877"/>
      <c r="AV26" s="877"/>
      <c r="AW26" s="877"/>
      <c r="AX26" s="877"/>
      <c r="AY26" s="877"/>
      <c r="AZ26" s="877"/>
      <c r="BA26" s="877"/>
      <c r="BB26" s="877"/>
      <c r="BC26" s="877"/>
      <c r="BD26" s="877"/>
      <c r="BE26" s="877"/>
      <c r="BF26" s="877"/>
      <c r="BG26" s="877"/>
      <c r="BH26" s="901"/>
      <c r="BI26" s="902"/>
      <c r="BJ26" s="902"/>
      <c r="BK26" s="902"/>
      <c r="BL26" s="902"/>
      <c r="BM26" s="902"/>
      <c r="BN26" s="902"/>
      <c r="BO26" s="902"/>
      <c r="BP26" s="902"/>
      <c r="BQ26" s="902"/>
      <c r="BR26" s="903"/>
      <c r="BS26" s="901"/>
      <c r="BT26" s="902"/>
      <c r="BU26" s="902"/>
      <c r="BV26" s="902"/>
      <c r="BW26" s="902"/>
      <c r="BX26" s="902"/>
      <c r="BY26" s="902"/>
      <c r="BZ26" s="902"/>
      <c r="CA26" s="902"/>
      <c r="CB26" s="902"/>
      <c r="CC26" s="903"/>
      <c r="CD26" s="924"/>
      <c r="CE26" s="925"/>
      <c r="CF26" s="925"/>
      <c r="CG26" s="925"/>
      <c r="CH26" s="925"/>
      <c r="CI26" s="925"/>
      <c r="CJ26" s="925"/>
      <c r="CK26" s="912" t="s">
        <v>7</v>
      </c>
      <c r="CL26" s="913"/>
      <c r="CM26" s="926"/>
      <c r="CN26" s="927"/>
      <c r="CO26" s="927"/>
      <c r="CP26" s="927"/>
      <c r="CQ26" s="927"/>
      <c r="CR26" s="927"/>
      <c r="CS26" s="927"/>
      <c r="CT26" s="941" t="s">
        <v>7</v>
      </c>
      <c r="CU26" s="942"/>
      <c r="CV26" s="910">
        <f>SUM(CD26,CM26)</f>
        <v>0</v>
      </c>
      <c r="CW26" s="911"/>
      <c r="CX26" s="911"/>
      <c r="CY26" s="911"/>
      <c r="CZ26" s="911"/>
      <c r="DA26" s="911"/>
      <c r="DB26" s="911"/>
      <c r="DC26" s="912" t="s">
        <v>7</v>
      </c>
      <c r="DD26" s="913"/>
      <c r="DE26" s="918">
        <f t="shared" si="0"/>
        <v>0</v>
      </c>
      <c r="DF26" s="919"/>
      <c r="DG26" s="919"/>
      <c r="DH26" s="919"/>
      <c r="DI26" s="919"/>
      <c r="DJ26" s="919"/>
      <c r="DK26" s="919"/>
      <c r="DL26" s="912" t="s">
        <v>7</v>
      </c>
      <c r="DM26" s="913"/>
      <c r="DN26" s="920">
        <f>ROUNDDOWN(CM26/1.1,0)</f>
        <v>0</v>
      </c>
      <c r="DO26" s="921"/>
      <c r="DP26" s="921"/>
      <c r="DQ26" s="921"/>
      <c r="DR26" s="921"/>
      <c r="DS26" s="921"/>
      <c r="DT26" s="921"/>
      <c r="DU26" s="912" t="s">
        <v>7</v>
      </c>
      <c r="DV26" s="913"/>
      <c r="DW26" s="922">
        <f t="shared" si="2"/>
        <v>0</v>
      </c>
      <c r="DX26" s="923"/>
      <c r="DY26" s="923"/>
      <c r="DZ26" s="923"/>
      <c r="EA26" s="923"/>
      <c r="EB26" s="923"/>
      <c r="EC26" s="923"/>
      <c r="ED26" s="912" t="s">
        <v>7</v>
      </c>
      <c r="EE26" s="913"/>
      <c r="EF26" s="914"/>
      <c r="EG26" s="914"/>
      <c r="EH26" s="914"/>
      <c r="EI26" s="914"/>
      <c r="EL26" s="28"/>
      <c r="EM26" s="28"/>
    </row>
    <row r="27" spans="4:143" ht="30" customHeight="1">
      <c r="D27" s="837">
        <f t="shared" si="3"/>
        <v>7</v>
      </c>
      <c r="E27" s="837"/>
      <c r="F27" s="838"/>
      <c r="G27" s="839"/>
      <c r="H27" s="839"/>
      <c r="I27" s="839"/>
      <c r="J27" s="839"/>
      <c r="K27" s="839"/>
      <c r="L27" s="839"/>
      <c r="M27" s="840"/>
      <c r="N27" s="915"/>
      <c r="O27" s="916"/>
      <c r="P27" s="916"/>
      <c r="Q27" s="916"/>
      <c r="R27" s="916"/>
      <c r="S27" s="916"/>
      <c r="T27" s="916"/>
      <c r="U27" s="917"/>
      <c r="V27" s="915"/>
      <c r="W27" s="916"/>
      <c r="X27" s="916"/>
      <c r="Y27" s="916"/>
      <c r="Z27" s="916"/>
      <c r="AA27" s="916"/>
      <c r="AB27" s="916"/>
      <c r="AC27" s="917"/>
      <c r="AD27" s="938"/>
      <c r="AE27" s="939"/>
      <c r="AF27" s="939"/>
      <c r="AG27" s="939"/>
      <c r="AH27" s="939"/>
      <c r="AI27" s="939"/>
      <c r="AJ27" s="939"/>
      <c r="AK27" s="940"/>
      <c r="AL27" s="884"/>
      <c r="AM27" s="884"/>
      <c r="AN27" s="884"/>
      <c r="AO27" s="884"/>
      <c r="AP27" s="884"/>
      <c r="AQ27" s="884"/>
      <c r="AR27" s="884"/>
      <c r="AS27" s="884"/>
      <c r="AT27" s="884"/>
      <c r="AU27" s="884"/>
      <c r="AV27" s="884"/>
      <c r="AW27" s="884"/>
      <c r="AX27" s="884"/>
      <c r="AY27" s="884"/>
      <c r="AZ27" s="884"/>
      <c r="BA27" s="884"/>
      <c r="BB27" s="884"/>
      <c r="BC27" s="884"/>
      <c r="BD27" s="884"/>
      <c r="BE27" s="884"/>
      <c r="BF27" s="884"/>
      <c r="BG27" s="884"/>
      <c r="BH27" s="901"/>
      <c r="BI27" s="902"/>
      <c r="BJ27" s="902"/>
      <c r="BK27" s="902"/>
      <c r="BL27" s="902"/>
      <c r="BM27" s="902"/>
      <c r="BN27" s="902"/>
      <c r="BO27" s="902"/>
      <c r="BP27" s="902"/>
      <c r="BQ27" s="902"/>
      <c r="BR27" s="903"/>
      <c r="BS27" s="901"/>
      <c r="BT27" s="902"/>
      <c r="BU27" s="902"/>
      <c r="BV27" s="902"/>
      <c r="BW27" s="902"/>
      <c r="BX27" s="902"/>
      <c r="BY27" s="902"/>
      <c r="BZ27" s="902"/>
      <c r="CA27" s="902"/>
      <c r="CB27" s="902"/>
      <c r="CC27" s="903"/>
      <c r="CD27" s="924"/>
      <c r="CE27" s="925"/>
      <c r="CF27" s="925"/>
      <c r="CG27" s="925"/>
      <c r="CH27" s="925"/>
      <c r="CI27" s="925"/>
      <c r="CJ27" s="925"/>
      <c r="CK27" s="912" t="s">
        <v>7</v>
      </c>
      <c r="CL27" s="913"/>
      <c r="CM27" s="926"/>
      <c r="CN27" s="927"/>
      <c r="CO27" s="927"/>
      <c r="CP27" s="927"/>
      <c r="CQ27" s="927"/>
      <c r="CR27" s="927"/>
      <c r="CS27" s="927"/>
      <c r="CT27" s="912" t="s">
        <v>7</v>
      </c>
      <c r="CU27" s="913"/>
      <c r="CV27" s="910">
        <f t="shared" si="4"/>
        <v>0</v>
      </c>
      <c r="CW27" s="911"/>
      <c r="CX27" s="911"/>
      <c r="CY27" s="911"/>
      <c r="CZ27" s="911"/>
      <c r="DA27" s="911"/>
      <c r="DB27" s="911"/>
      <c r="DC27" s="912" t="s">
        <v>7</v>
      </c>
      <c r="DD27" s="913"/>
      <c r="DE27" s="918">
        <f t="shared" ref="DE27:DE70" si="6">ROUNDDOWN(CD27/1.1,0)</f>
        <v>0</v>
      </c>
      <c r="DF27" s="919"/>
      <c r="DG27" s="919"/>
      <c r="DH27" s="919"/>
      <c r="DI27" s="919"/>
      <c r="DJ27" s="919"/>
      <c r="DK27" s="919"/>
      <c r="DL27" s="912" t="s">
        <v>7</v>
      </c>
      <c r="DM27" s="913"/>
      <c r="DN27" s="920">
        <f t="shared" si="5"/>
        <v>0</v>
      </c>
      <c r="DO27" s="921"/>
      <c r="DP27" s="921"/>
      <c r="DQ27" s="921"/>
      <c r="DR27" s="921"/>
      <c r="DS27" s="921"/>
      <c r="DT27" s="921"/>
      <c r="DU27" s="912" t="s">
        <v>7</v>
      </c>
      <c r="DV27" s="913"/>
      <c r="DW27" s="922">
        <f t="shared" si="2"/>
        <v>0</v>
      </c>
      <c r="DX27" s="923"/>
      <c r="DY27" s="923"/>
      <c r="DZ27" s="923"/>
      <c r="EA27" s="923"/>
      <c r="EB27" s="923"/>
      <c r="EC27" s="923"/>
      <c r="ED27" s="912" t="s">
        <v>7</v>
      </c>
      <c r="EE27" s="913"/>
      <c r="EF27" s="914"/>
      <c r="EG27" s="914"/>
      <c r="EH27" s="914"/>
      <c r="EI27" s="914"/>
      <c r="EL27" s="28"/>
      <c r="EM27" s="28"/>
    </row>
    <row r="28" spans="4:143" ht="30" customHeight="1">
      <c r="D28" s="837">
        <f t="shared" si="3"/>
        <v>8</v>
      </c>
      <c r="E28" s="837"/>
      <c r="F28" s="931"/>
      <c r="G28" s="932"/>
      <c r="H28" s="932"/>
      <c r="I28" s="932"/>
      <c r="J28" s="932"/>
      <c r="K28" s="932"/>
      <c r="L28" s="932"/>
      <c r="M28" s="933"/>
      <c r="N28" s="915"/>
      <c r="O28" s="916"/>
      <c r="P28" s="916"/>
      <c r="Q28" s="916"/>
      <c r="R28" s="916"/>
      <c r="S28" s="916"/>
      <c r="T28" s="916"/>
      <c r="U28" s="917"/>
      <c r="V28" s="915"/>
      <c r="W28" s="916"/>
      <c r="X28" s="916"/>
      <c r="Y28" s="916"/>
      <c r="Z28" s="916"/>
      <c r="AA28" s="916"/>
      <c r="AB28" s="916"/>
      <c r="AC28" s="917"/>
      <c r="AD28" s="915"/>
      <c r="AE28" s="916"/>
      <c r="AF28" s="916"/>
      <c r="AG28" s="916"/>
      <c r="AH28" s="916"/>
      <c r="AI28" s="916"/>
      <c r="AJ28" s="916"/>
      <c r="AK28" s="917"/>
      <c r="AL28" s="934"/>
      <c r="AM28" s="934"/>
      <c r="AN28" s="934"/>
      <c r="AO28" s="934"/>
      <c r="AP28" s="934"/>
      <c r="AQ28" s="934"/>
      <c r="AR28" s="934"/>
      <c r="AS28" s="934"/>
      <c r="AT28" s="934"/>
      <c r="AU28" s="934"/>
      <c r="AV28" s="934"/>
      <c r="AW28" s="934"/>
      <c r="AX28" s="934"/>
      <c r="AY28" s="934"/>
      <c r="AZ28" s="934"/>
      <c r="BA28" s="934"/>
      <c r="BB28" s="934"/>
      <c r="BC28" s="934"/>
      <c r="BD28" s="934"/>
      <c r="BE28" s="934"/>
      <c r="BF28" s="934"/>
      <c r="BG28" s="934"/>
      <c r="BH28" s="935"/>
      <c r="BI28" s="936"/>
      <c r="BJ28" s="936"/>
      <c r="BK28" s="936"/>
      <c r="BL28" s="936"/>
      <c r="BM28" s="936"/>
      <c r="BN28" s="936"/>
      <c r="BO28" s="936"/>
      <c r="BP28" s="936"/>
      <c r="BQ28" s="936"/>
      <c r="BR28" s="937"/>
      <c r="BS28" s="935"/>
      <c r="BT28" s="936"/>
      <c r="BU28" s="936"/>
      <c r="BV28" s="936"/>
      <c r="BW28" s="936"/>
      <c r="BX28" s="936"/>
      <c r="BY28" s="936"/>
      <c r="BZ28" s="936"/>
      <c r="CA28" s="936"/>
      <c r="CB28" s="936"/>
      <c r="CC28" s="937"/>
      <c r="CD28" s="924"/>
      <c r="CE28" s="925"/>
      <c r="CF28" s="925"/>
      <c r="CG28" s="925"/>
      <c r="CH28" s="925"/>
      <c r="CI28" s="925"/>
      <c r="CJ28" s="925"/>
      <c r="CK28" s="912" t="s">
        <v>7</v>
      </c>
      <c r="CL28" s="913"/>
      <c r="CM28" s="926"/>
      <c r="CN28" s="927"/>
      <c r="CO28" s="927"/>
      <c r="CP28" s="927"/>
      <c r="CQ28" s="927"/>
      <c r="CR28" s="927"/>
      <c r="CS28" s="927"/>
      <c r="CT28" s="912" t="s">
        <v>7</v>
      </c>
      <c r="CU28" s="913"/>
      <c r="CV28" s="910">
        <f t="shared" si="4"/>
        <v>0</v>
      </c>
      <c r="CW28" s="911"/>
      <c r="CX28" s="911"/>
      <c r="CY28" s="911"/>
      <c r="CZ28" s="911"/>
      <c r="DA28" s="911"/>
      <c r="DB28" s="911"/>
      <c r="DC28" s="912" t="s">
        <v>7</v>
      </c>
      <c r="DD28" s="913"/>
      <c r="DE28" s="918">
        <f t="shared" si="6"/>
        <v>0</v>
      </c>
      <c r="DF28" s="919"/>
      <c r="DG28" s="919"/>
      <c r="DH28" s="919"/>
      <c r="DI28" s="919"/>
      <c r="DJ28" s="919"/>
      <c r="DK28" s="919"/>
      <c r="DL28" s="912" t="s">
        <v>7</v>
      </c>
      <c r="DM28" s="913"/>
      <c r="DN28" s="920">
        <f t="shared" si="5"/>
        <v>0</v>
      </c>
      <c r="DO28" s="921"/>
      <c r="DP28" s="921"/>
      <c r="DQ28" s="921"/>
      <c r="DR28" s="921"/>
      <c r="DS28" s="921"/>
      <c r="DT28" s="921"/>
      <c r="DU28" s="912" t="s">
        <v>7</v>
      </c>
      <c r="DV28" s="913"/>
      <c r="DW28" s="922">
        <f t="shared" si="2"/>
        <v>0</v>
      </c>
      <c r="DX28" s="923"/>
      <c r="DY28" s="923"/>
      <c r="DZ28" s="923"/>
      <c r="EA28" s="923"/>
      <c r="EB28" s="923"/>
      <c r="EC28" s="923"/>
      <c r="ED28" s="912" t="s">
        <v>7</v>
      </c>
      <c r="EE28" s="913"/>
      <c r="EF28" s="914"/>
      <c r="EG28" s="914"/>
      <c r="EH28" s="914"/>
      <c r="EI28" s="914"/>
      <c r="EL28" s="28"/>
      <c r="EM28" s="28"/>
    </row>
    <row r="29" spans="4:143" ht="30" customHeight="1">
      <c r="D29" s="837">
        <f t="shared" si="3"/>
        <v>9</v>
      </c>
      <c r="E29" s="837"/>
      <c r="F29" s="931"/>
      <c r="G29" s="932"/>
      <c r="H29" s="932"/>
      <c r="I29" s="932"/>
      <c r="J29" s="932"/>
      <c r="K29" s="932"/>
      <c r="L29" s="932"/>
      <c r="M29" s="933"/>
      <c r="N29" s="915"/>
      <c r="O29" s="916"/>
      <c r="P29" s="916"/>
      <c r="Q29" s="916"/>
      <c r="R29" s="916"/>
      <c r="S29" s="916"/>
      <c r="T29" s="916"/>
      <c r="U29" s="917"/>
      <c r="V29" s="915"/>
      <c r="W29" s="916"/>
      <c r="X29" s="916"/>
      <c r="Y29" s="916"/>
      <c r="Z29" s="916"/>
      <c r="AA29" s="916"/>
      <c r="AB29" s="916"/>
      <c r="AC29" s="917"/>
      <c r="AD29" s="915"/>
      <c r="AE29" s="916"/>
      <c r="AF29" s="916"/>
      <c r="AG29" s="916"/>
      <c r="AH29" s="916"/>
      <c r="AI29" s="916"/>
      <c r="AJ29" s="916"/>
      <c r="AK29" s="917"/>
      <c r="AL29" s="901"/>
      <c r="AM29" s="902"/>
      <c r="AN29" s="902"/>
      <c r="AO29" s="902"/>
      <c r="AP29" s="902"/>
      <c r="AQ29" s="902"/>
      <c r="AR29" s="902"/>
      <c r="AS29" s="902"/>
      <c r="AT29" s="902"/>
      <c r="AU29" s="902"/>
      <c r="AV29" s="902"/>
      <c r="AW29" s="902"/>
      <c r="AX29" s="902"/>
      <c r="AY29" s="902"/>
      <c r="AZ29" s="902"/>
      <c r="BA29" s="902"/>
      <c r="BB29" s="902"/>
      <c r="BC29" s="902"/>
      <c r="BD29" s="902"/>
      <c r="BE29" s="902"/>
      <c r="BF29" s="902"/>
      <c r="BG29" s="903"/>
      <c r="BH29" s="901"/>
      <c r="BI29" s="902"/>
      <c r="BJ29" s="902"/>
      <c r="BK29" s="902"/>
      <c r="BL29" s="902"/>
      <c r="BM29" s="902"/>
      <c r="BN29" s="902"/>
      <c r="BO29" s="902"/>
      <c r="BP29" s="902"/>
      <c r="BQ29" s="902"/>
      <c r="BR29" s="903"/>
      <c r="BS29" s="901"/>
      <c r="BT29" s="902"/>
      <c r="BU29" s="902"/>
      <c r="BV29" s="902"/>
      <c r="BW29" s="902"/>
      <c r="BX29" s="902"/>
      <c r="BY29" s="902"/>
      <c r="BZ29" s="902"/>
      <c r="CA29" s="902"/>
      <c r="CB29" s="902"/>
      <c r="CC29" s="903"/>
      <c r="CD29" s="924"/>
      <c r="CE29" s="925"/>
      <c r="CF29" s="925"/>
      <c r="CG29" s="925"/>
      <c r="CH29" s="925"/>
      <c r="CI29" s="925"/>
      <c r="CJ29" s="925"/>
      <c r="CK29" s="912" t="s">
        <v>7</v>
      </c>
      <c r="CL29" s="913"/>
      <c r="CM29" s="926"/>
      <c r="CN29" s="927"/>
      <c r="CO29" s="927"/>
      <c r="CP29" s="927"/>
      <c r="CQ29" s="927"/>
      <c r="CR29" s="927"/>
      <c r="CS29" s="927"/>
      <c r="CT29" s="912" t="s">
        <v>7</v>
      </c>
      <c r="CU29" s="913"/>
      <c r="CV29" s="910">
        <f t="shared" si="4"/>
        <v>0</v>
      </c>
      <c r="CW29" s="911"/>
      <c r="CX29" s="911"/>
      <c r="CY29" s="911"/>
      <c r="CZ29" s="911"/>
      <c r="DA29" s="911"/>
      <c r="DB29" s="911"/>
      <c r="DC29" s="912" t="s">
        <v>7</v>
      </c>
      <c r="DD29" s="913"/>
      <c r="DE29" s="918">
        <f t="shared" si="6"/>
        <v>0</v>
      </c>
      <c r="DF29" s="919"/>
      <c r="DG29" s="919"/>
      <c r="DH29" s="919"/>
      <c r="DI29" s="919"/>
      <c r="DJ29" s="919"/>
      <c r="DK29" s="919"/>
      <c r="DL29" s="912" t="s">
        <v>7</v>
      </c>
      <c r="DM29" s="913"/>
      <c r="DN29" s="920">
        <f t="shared" si="5"/>
        <v>0</v>
      </c>
      <c r="DO29" s="921"/>
      <c r="DP29" s="921"/>
      <c r="DQ29" s="921"/>
      <c r="DR29" s="921"/>
      <c r="DS29" s="921"/>
      <c r="DT29" s="921"/>
      <c r="DU29" s="912" t="s">
        <v>7</v>
      </c>
      <c r="DV29" s="913"/>
      <c r="DW29" s="922">
        <f t="shared" si="2"/>
        <v>0</v>
      </c>
      <c r="DX29" s="923"/>
      <c r="DY29" s="923"/>
      <c r="DZ29" s="923"/>
      <c r="EA29" s="923"/>
      <c r="EB29" s="923"/>
      <c r="EC29" s="923"/>
      <c r="ED29" s="912" t="s">
        <v>7</v>
      </c>
      <c r="EE29" s="913"/>
      <c r="EF29" s="914"/>
      <c r="EG29" s="914"/>
      <c r="EH29" s="914"/>
      <c r="EI29" s="914"/>
    </row>
    <row r="30" spans="4:143" ht="30" customHeight="1">
      <c r="D30" s="837">
        <f t="shared" si="3"/>
        <v>10</v>
      </c>
      <c r="E30" s="837"/>
      <c r="F30" s="931"/>
      <c r="G30" s="932"/>
      <c r="H30" s="932"/>
      <c r="I30" s="932"/>
      <c r="J30" s="932"/>
      <c r="K30" s="932"/>
      <c r="L30" s="932"/>
      <c r="M30" s="933"/>
      <c r="N30" s="915"/>
      <c r="O30" s="916"/>
      <c r="P30" s="916"/>
      <c r="Q30" s="916"/>
      <c r="R30" s="916"/>
      <c r="S30" s="916"/>
      <c r="T30" s="916"/>
      <c r="U30" s="917"/>
      <c r="V30" s="915"/>
      <c r="W30" s="916"/>
      <c r="X30" s="916"/>
      <c r="Y30" s="916"/>
      <c r="Z30" s="916"/>
      <c r="AA30" s="916"/>
      <c r="AB30" s="916"/>
      <c r="AC30" s="917"/>
      <c r="AD30" s="915"/>
      <c r="AE30" s="916"/>
      <c r="AF30" s="916"/>
      <c r="AG30" s="916"/>
      <c r="AH30" s="916"/>
      <c r="AI30" s="916"/>
      <c r="AJ30" s="916"/>
      <c r="AK30" s="917"/>
      <c r="AL30" s="877"/>
      <c r="AM30" s="877"/>
      <c r="AN30" s="877"/>
      <c r="AO30" s="877"/>
      <c r="AP30" s="877"/>
      <c r="AQ30" s="877"/>
      <c r="AR30" s="877"/>
      <c r="AS30" s="877"/>
      <c r="AT30" s="877"/>
      <c r="AU30" s="877"/>
      <c r="AV30" s="877"/>
      <c r="AW30" s="877"/>
      <c r="AX30" s="877"/>
      <c r="AY30" s="877"/>
      <c r="AZ30" s="877"/>
      <c r="BA30" s="877"/>
      <c r="BB30" s="877"/>
      <c r="BC30" s="877"/>
      <c r="BD30" s="877"/>
      <c r="BE30" s="877"/>
      <c r="BF30" s="877"/>
      <c r="BG30" s="877"/>
      <c r="BH30" s="901"/>
      <c r="BI30" s="902"/>
      <c r="BJ30" s="902"/>
      <c r="BK30" s="902"/>
      <c r="BL30" s="902"/>
      <c r="BM30" s="902"/>
      <c r="BN30" s="902"/>
      <c r="BO30" s="902"/>
      <c r="BP30" s="902"/>
      <c r="BQ30" s="902"/>
      <c r="BR30" s="903"/>
      <c r="BS30" s="901"/>
      <c r="BT30" s="902"/>
      <c r="BU30" s="902"/>
      <c r="BV30" s="902"/>
      <c r="BW30" s="902"/>
      <c r="BX30" s="902"/>
      <c r="BY30" s="902"/>
      <c r="BZ30" s="902"/>
      <c r="CA30" s="902"/>
      <c r="CB30" s="902"/>
      <c r="CC30" s="903"/>
      <c r="CD30" s="924"/>
      <c r="CE30" s="925"/>
      <c r="CF30" s="925"/>
      <c r="CG30" s="925"/>
      <c r="CH30" s="925"/>
      <c r="CI30" s="925"/>
      <c r="CJ30" s="925"/>
      <c r="CK30" s="912" t="s">
        <v>7</v>
      </c>
      <c r="CL30" s="913"/>
      <c r="CM30" s="926"/>
      <c r="CN30" s="927"/>
      <c r="CO30" s="927"/>
      <c r="CP30" s="927"/>
      <c r="CQ30" s="927"/>
      <c r="CR30" s="927"/>
      <c r="CS30" s="927"/>
      <c r="CT30" s="912" t="s">
        <v>7</v>
      </c>
      <c r="CU30" s="913"/>
      <c r="CV30" s="910">
        <f t="shared" si="4"/>
        <v>0</v>
      </c>
      <c r="CW30" s="911"/>
      <c r="CX30" s="911"/>
      <c r="CY30" s="911"/>
      <c r="CZ30" s="911"/>
      <c r="DA30" s="911"/>
      <c r="DB30" s="911"/>
      <c r="DC30" s="912" t="s">
        <v>7</v>
      </c>
      <c r="DD30" s="913"/>
      <c r="DE30" s="918">
        <f t="shared" si="6"/>
        <v>0</v>
      </c>
      <c r="DF30" s="919"/>
      <c r="DG30" s="919"/>
      <c r="DH30" s="919"/>
      <c r="DI30" s="919"/>
      <c r="DJ30" s="919"/>
      <c r="DK30" s="919"/>
      <c r="DL30" s="912" t="s">
        <v>7</v>
      </c>
      <c r="DM30" s="913"/>
      <c r="DN30" s="920">
        <f t="shared" si="5"/>
        <v>0</v>
      </c>
      <c r="DO30" s="921"/>
      <c r="DP30" s="921"/>
      <c r="DQ30" s="921"/>
      <c r="DR30" s="921"/>
      <c r="DS30" s="921"/>
      <c r="DT30" s="921"/>
      <c r="DU30" s="912" t="s">
        <v>7</v>
      </c>
      <c r="DV30" s="913"/>
      <c r="DW30" s="922">
        <f t="shared" si="2"/>
        <v>0</v>
      </c>
      <c r="DX30" s="923"/>
      <c r="DY30" s="923"/>
      <c r="DZ30" s="923"/>
      <c r="EA30" s="923"/>
      <c r="EB30" s="923"/>
      <c r="EC30" s="923"/>
      <c r="ED30" s="912" t="s">
        <v>7</v>
      </c>
      <c r="EE30" s="913"/>
      <c r="EF30" s="914"/>
      <c r="EG30" s="914"/>
      <c r="EH30" s="914"/>
      <c r="EI30" s="914"/>
    </row>
    <row r="31" spans="4:143" ht="30" customHeight="1">
      <c r="D31" s="837">
        <f t="shared" si="3"/>
        <v>11</v>
      </c>
      <c r="E31" s="837"/>
      <c r="F31" s="931"/>
      <c r="G31" s="932"/>
      <c r="H31" s="932"/>
      <c r="I31" s="932"/>
      <c r="J31" s="932"/>
      <c r="K31" s="932"/>
      <c r="L31" s="932"/>
      <c r="M31" s="933"/>
      <c r="N31" s="915"/>
      <c r="O31" s="916"/>
      <c r="P31" s="916"/>
      <c r="Q31" s="916"/>
      <c r="R31" s="916"/>
      <c r="S31" s="916"/>
      <c r="T31" s="916"/>
      <c r="U31" s="917"/>
      <c r="V31" s="915"/>
      <c r="W31" s="916"/>
      <c r="X31" s="916"/>
      <c r="Y31" s="916"/>
      <c r="Z31" s="916"/>
      <c r="AA31" s="916"/>
      <c r="AB31" s="916"/>
      <c r="AC31" s="917"/>
      <c r="AD31" s="915"/>
      <c r="AE31" s="916"/>
      <c r="AF31" s="916"/>
      <c r="AG31" s="916"/>
      <c r="AH31" s="916"/>
      <c r="AI31" s="916"/>
      <c r="AJ31" s="916"/>
      <c r="AK31" s="917"/>
      <c r="AL31" s="877"/>
      <c r="AM31" s="877"/>
      <c r="AN31" s="877"/>
      <c r="AO31" s="877"/>
      <c r="AP31" s="877"/>
      <c r="AQ31" s="877"/>
      <c r="AR31" s="877"/>
      <c r="AS31" s="877"/>
      <c r="AT31" s="877"/>
      <c r="AU31" s="877"/>
      <c r="AV31" s="877"/>
      <c r="AW31" s="877"/>
      <c r="AX31" s="877"/>
      <c r="AY31" s="877"/>
      <c r="AZ31" s="877"/>
      <c r="BA31" s="877"/>
      <c r="BB31" s="877"/>
      <c r="BC31" s="877"/>
      <c r="BD31" s="877"/>
      <c r="BE31" s="877"/>
      <c r="BF31" s="877"/>
      <c r="BG31" s="877"/>
      <c r="BH31" s="901"/>
      <c r="BI31" s="902"/>
      <c r="BJ31" s="902"/>
      <c r="BK31" s="902"/>
      <c r="BL31" s="902"/>
      <c r="BM31" s="902"/>
      <c r="BN31" s="902"/>
      <c r="BO31" s="902"/>
      <c r="BP31" s="902"/>
      <c r="BQ31" s="902"/>
      <c r="BR31" s="903"/>
      <c r="BS31" s="901"/>
      <c r="BT31" s="902"/>
      <c r="BU31" s="902"/>
      <c r="BV31" s="902"/>
      <c r="BW31" s="902"/>
      <c r="BX31" s="902"/>
      <c r="BY31" s="902"/>
      <c r="BZ31" s="902"/>
      <c r="CA31" s="902"/>
      <c r="CB31" s="902"/>
      <c r="CC31" s="903"/>
      <c r="CD31" s="924"/>
      <c r="CE31" s="925"/>
      <c r="CF31" s="925"/>
      <c r="CG31" s="925"/>
      <c r="CH31" s="925"/>
      <c r="CI31" s="925"/>
      <c r="CJ31" s="925"/>
      <c r="CK31" s="912" t="s">
        <v>7</v>
      </c>
      <c r="CL31" s="913"/>
      <c r="CM31" s="926"/>
      <c r="CN31" s="927"/>
      <c r="CO31" s="927"/>
      <c r="CP31" s="927"/>
      <c r="CQ31" s="927"/>
      <c r="CR31" s="927"/>
      <c r="CS31" s="927"/>
      <c r="CT31" s="941" t="s">
        <v>7</v>
      </c>
      <c r="CU31" s="942"/>
      <c r="CV31" s="910">
        <f t="shared" si="4"/>
        <v>0</v>
      </c>
      <c r="CW31" s="911"/>
      <c r="CX31" s="911"/>
      <c r="CY31" s="911"/>
      <c r="CZ31" s="911"/>
      <c r="DA31" s="911"/>
      <c r="DB31" s="911"/>
      <c r="DC31" s="912" t="s">
        <v>7</v>
      </c>
      <c r="DD31" s="913"/>
      <c r="DE31" s="918">
        <f t="shared" si="6"/>
        <v>0</v>
      </c>
      <c r="DF31" s="919"/>
      <c r="DG31" s="919"/>
      <c r="DH31" s="919"/>
      <c r="DI31" s="919"/>
      <c r="DJ31" s="919"/>
      <c r="DK31" s="919"/>
      <c r="DL31" s="912" t="s">
        <v>7</v>
      </c>
      <c r="DM31" s="913"/>
      <c r="DN31" s="920">
        <f t="shared" si="5"/>
        <v>0</v>
      </c>
      <c r="DO31" s="921"/>
      <c r="DP31" s="921"/>
      <c r="DQ31" s="921"/>
      <c r="DR31" s="921"/>
      <c r="DS31" s="921"/>
      <c r="DT31" s="921"/>
      <c r="DU31" s="912" t="s">
        <v>7</v>
      </c>
      <c r="DV31" s="913"/>
      <c r="DW31" s="922">
        <f t="shared" si="2"/>
        <v>0</v>
      </c>
      <c r="DX31" s="923"/>
      <c r="DY31" s="923"/>
      <c r="DZ31" s="923"/>
      <c r="EA31" s="923"/>
      <c r="EB31" s="923"/>
      <c r="EC31" s="923"/>
      <c r="ED31" s="912" t="s">
        <v>7</v>
      </c>
      <c r="EE31" s="913"/>
      <c r="EF31" s="914"/>
      <c r="EG31" s="914"/>
      <c r="EH31" s="914"/>
      <c r="EI31" s="914"/>
    </row>
    <row r="32" spans="4:143" ht="30" customHeight="1">
      <c r="D32" s="837">
        <f t="shared" si="3"/>
        <v>12</v>
      </c>
      <c r="E32" s="837"/>
      <c r="F32" s="931"/>
      <c r="G32" s="932"/>
      <c r="H32" s="932"/>
      <c r="I32" s="932"/>
      <c r="J32" s="932"/>
      <c r="K32" s="932"/>
      <c r="L32" s="932"/>
      <c r="M32" s="933"/>
      <c r="N32" s="915"/>
      <c r="O32" s="916"/>
      <c r="P32" s="916"/>
      <c r="Q32" s="916"/>
      <c r="R32" s="916"/>
      <c r="S32" s="916"/>
      <c r="T32" s="916"/>
      <c r="U32" s="917"/>
      <c r="V32" s="915"/>
      <c r="W32" s="916"/>
      <c r="X32" s="916"/>
      <c r="Y32" s="916"/>
      <c r="Z32" s="916"/>
      <c r="AA32" s="916"/>
      <c r="AB32" s="916"/>
      <c r="AC32" s="917"/>
      <c r="AD32" s="915"/>
      <c r="AE32" s="916"/>
      <c r="AF32" s="916"/>
      <c r="AG32" s="916"/>
      <c r="AH32" s="916"/>
      <c r="AI32" s="916"/>
      <c r="AJ32" s="916"/>
      <c r="AK32" s="917"/>
      <c r="AL32" s="877"/>
      <c r="AM32" s="877"/>
      <c r="AN32" s="877"/>
      <c r="AO32" s="877"/>
      <c r="AP32" s="877"/>
      <c r="AQ32" s="877"/>
      <c r="AR32" s="877"/>
      <c r="AS32" s="877"/>
      <c r="AT32" s="877"/>
      <c r="AU32" s="877"/>
      <c r="AV32" s="877"/>
      <c r="AW32" s="877"/>
      <c r="AX32" s="877"/>
      <c r="AY32" s="877"/>
      <c r="AZ32" s="877"/>
      <c r="BA32" s="877"/>
      <c r="BB32" s="877"/>
      <c r="BC32" s="877"/>
      <c r="BD32" s="877"/>
      <c r="BE32" s="877"/>
      <c r="BF32" s="877"/>
      <c r="BG32" s="877"/>
      <c r="BH32" s="901"/>
      <c r="BI32" s="902"/>
      <c r="BJ32" s="902"/>
      <c r="BK32" s="902"/>
      <c r="BL32" s="902"/>
      <c r="BM32" s="902"/>
      <c r="BN32" s="902"/>
      <c r="BO32" s="902"/>
      <c r="BP32" s="902"/>
      <c r="BQ32" s="902"/>
      <c r="BR32" s="903"/>
      <c r="BS32" s="901"/>
      <c r="BT32" s="902"/>
      <c r="BU32" s="902"/>
      <c r="BV32" s="902"/>
      <c r="BW32" s="902"/>
      <c r="BX32" s="902"/>
      <c r="BY32" s="902"/>
      <c r="BZ32" s="902"/>
      <c r="CA32" s="902"/>
      <c r="CB32" s="902"/>
      <c r="CC32" s="903"/>
      <c r="CD32" s="924"/>
      <c r="CE32" s="925"/>
      <c r="CF32" s="925"/>
      <c r="CG32" s="925"/>
      <c r="CH32" s="925"/>
      <c r="CI32" s="925"/>
      <c r="CJ32" s="925"/>
      <c r="CK32" s="912" t="s">
        <v>7</v>
      </c>
      <c r="CL32" s="913"/>
      <c r="CM32" s="926"/>
      <c r="CN32" s="927"/>
      <c r="CO32" s="927"/>
      <c r="CP32" s="927"/>
      <c r="CQ32" s="927"/>
      <c r="CR32" s="927"/>
      <c r="CS32" s="927"/>
      <c r="CT32" s="941" t="s">
        <v>7</v>
      </c>
      <c r="CU32" s="942"/>
      <c r="CV32" s="910">
        <f t="shared" si="4"/>
        <v>0</v>
      </c>
      <c r="CW32" s="911"/>
      <c r="CX32" s="911"/>
      <c r="CY32" s="911"/>
      <c r="CZ32" s="911"/>
      <c r="DA32" s="911"/>
      <c r="DB32" s="911"/>
      <c r="DC32" s="912" t="s">
        <v>7</v>
      </c>
      <c r="DD32" s="913"/>
      <c r="DE32" s="918">
        <f t="shared" si="6"/>
        <v>0</v>
      </c>
      <c r="DF32" s="919"/>
      <c r="DG32" s="919"/>
      <c r="DH32" s="919"/>
      <c r="DI32" s="919"/>
      <c r="DJ32" s="919"/>
      <c r="DK32" s="919"/>
      <c r="DL32" s="912" t="s">
        <v>7</v>
      </c>
      <c r="DM32" s="913"/>
      <c r="DN32" s="920">
        <f t="shared" si="5"/>
        <v>0</v>
      </c>
      <c r="DO32" s="921"/>
      <c r="DP32" s="921"/>
      <c r="DQ32" s="921"/>
      <c r="DR32" s="921"/>
      <c r="DS32" s="921"/>
      <c r="DT32" s="921"/>
      <c r="DU32" s="912" t="s">
        <v>7</v>
      </c>
      <c r="DV32" s="913"/>
      <c r="DW32" s="922">
        <f t="shared" si="2"/>
        <v>0</v>
      </c>
      <c r="DX32" s="923"/>
      <c r="DY32" s="923"/>
      <c r="DZ32" s="923"/>
      <c r="EA32" s="923"/>
      <c r="EB32" s="923"/>
      <c r="EC32" s="923"/>
      <c r="ED32" s="912" t="s">
        <v>7</v>
      </c>
      <c r="EE32" s="913"/>
      <c r="EF32" s="914"/>
      <c r="EG32" s="914"/>
      <c r="EH32" s="914"/>
      <c r="EI32" s="914"/>
    </row>
    <row r="33" spans="4:139" ht="30" customHeight="1">
      <c r="D33" s="837">
        <f t="shared" si="3"/>
        <v>13</v>
      </c>
      <c r="E33" s="837"/>
      <c r="F33" s="931"/>
      <c r="G33" s="932"/>
      <c r="H33" s="932"/>
      <c r="I33" s="932"/>
      <c r="J33" s="932"/>
      <c r="K33" s="932"/>
      <c r="L33" s="932"/>
      <c r="M33" s="933"/>
      <c r="N33" s="915"/>
      <c r="O33" s="916"/>
      <c r="P33" s="916"/>
      <c r="Q33" s="916"/>
      <c r="R33" s="916"/>
      <c r="S33" s="916"/>
      <c r="T33" s="916"/>
      <c r="U33" s="917"/>
      <c r="V33" s="915"/>
      <c r="W33" s="916"/>
      <c r="X33" s="916"/>
      <c r="Y33" s="916"/>
      <c r="Z33" s="916"/>
      <c r="AA33" s="916"/>
      <c r="AB33" s="916"/>
      <c r="AC33" s="917"/>
      <c r="AD33" s="915"/>
      <c r="AE33" s="916"/>
      <c r="AF33" s="916"/>
      <c r="AG33" s="916"/>
      <c r="AH33" s="916"/>
      <c r="AI33" s="916"/>
      <c r="AJ33" s="916"/>
      <c r="AK33" s="917"/>
      <c r="AL33" s="877"/>
      <c r="AM33" s="877"/>
      <c r="AN33" s="877"/>
      <c r="AO33" s="877"/>
      <c r="AP33" s="877"/>
      <c r="AQ33" s="877"/>
      <c r="AR33" s="877"/>
      <c r="AS33" s="877"/>
      <c r="AT33" s="877"/>
      <c r="AU33" s="877"/>
      <c r="AV33" s="877"/>
      <c r="AW33" s="877"/>
      <c r="AX33" s="877"/>
      <c r="AY33" s="877"/>
      <c r="AZ33" s="877"/>
      <c r="BA33" s="877"/>
      <c r="BB33" s="877"/>
      <c r="BC33" s="877"/>
      <c r="BD33" s="877"/>
      <c r="BE33" s="877"/>
      <c r="BF33" s="877"/>
      <c r="BG33" s="877"/>
      <c r="BH33" s="901"/>
      <c r="BI33" s="902"/>
      <c r="BJ33" s="902"/>
      <c r="BK33" s="902"/>
      <c r="BL33" s="902"/>
      <c r="BM33" s="902"/>
      <c r="BN33" s="902"/>
      <c r="BO33" s="902"/>
      <c r="BP33" s="902"/>
      <c r="BQ33" s="902"/>
      <c r="BR33" s="903"/>
      <c r="BS33" s="901"/>
      <c r="BT33" s="902"/>
      <c r="BU33" s="902"/>
      <c r="BV33" s="902"/>
      <c r="BW33" s="902"/>
      <c r="BX33" s="902"/>
      <c r="BY33" s="902"/>
      <c r="BZ33" s="902"/>
      <c r="CA33" s="902"/>
      <c r="CB33" s="902"/>
      <c r="CC33" s="903"/>
      <c r="CD33" s="924"/>
      <c r="CE33" s="925"/>
      <c r="CF33" s="925"/>
      <c r="CG33" s="925"/>
      <c r="CH33" s="925"/>
      <c r="CI33" s="925"/>
      <c r="CJ33" s="925"/>
      <c r="CK33" s="912" t="s">
        <v>7</v>
      </c>
      <c r="CL33" s="913"/>
      <c r="CM33" s="926"/>
      <c r="CN33" s="927"/>
      <c r="CO33" s="927"/>
      <c r="CP33" s="927"/>
      <c r="CQ33" s="927"/>
      <c r="CR33" s="927"/>
      <c r="CS33" s="927"/>
      <c r="CT33" s="941" t="s">
        <v>7</v>
      </c>
      <c r="CU33" s="942"/>
      <c r="CV33" s="910">
        <f t="shared" si="4"/>
        <v>0</v>
      </c>
      <c r="CW33" s="911"/>
      <c r="CX33" s="911"/>
      <c r="CY33" s="911"/>
      <c r="CZ33" s="911"/>
      <c r="DA33" s="911"/>
      <c r="DB33" s="911"/>
      <c r="DC33" s="912" t="s">
        <v>7</v>
      </c>
      <c r="DD33" s="913"/>
      <c r="DE33" s="918">
        <f t="shared" si="6"/>
        <v>0</v>
      </c>
      <c r="DF33" s="919"/>
      <c r="DG33" s="919"/>
      <c r="DH33" s="919"/>
      <c r="DI33" s="919"/>
      <c r="DJ33" s="919"/>
      <c r="DK33" s="919"/>
      <c r="DL33" s="912" t="s">
        <v>7</v>
      </c>
      <c r="DM33" s="913"/>
      <c r="DN33" s="920">
        <f t="shared" si="5"/>
        <v>0</v>
      </c>
      <c r="DO33" s="921"/>
      <c r="DP33" s="921"/>
      <c r="DQ33" s="921"/>
      <c r="DR33" s="921"/>
      <c r="DS33" s="921"/>
      <c r="DT33" s="921"/>
      <c r="DU33" s="912" t="s">
        <v>7</v>
      </c>
      <c r="DV33" s="913"/>
      <c r="DW33" s="922">
        <f t="shared" si="2"/>
        <v>0</v>
      </c>
      <c r="DX33" s="923"/>
      <c r="DY33" s="923"/>
      <c r="DZ33" s="923"/>
      <c r="EA33" s="923"/>
      <c r="EB33" s="923"/>
      <c r="EC33" s="923"/>
      <c r="ED33" s="912" t="s">
        <v>7</v>
      </c>
      <c r="EE33" s="913"/>
      <c r="EF33" s="914"/>
      <c r="EG33" s="914"/>
      <c r="EH33" s="914"/>
      <c r="EI33" s="914"/>
    </row>
    <row r="34" spans="4:139" ht="30" customHeight="1">
      <c r="D34" s="837">
        <f t="shared" si="3"/>
        <v>14</v>
      </c>
      <c r="E34" s="837"/>
      <c r="F34" s="931"/>
      <c r="G34" s="932"/>
      <c r="H34" s="932"/>
      <c r="I34" s="932"/>
      <c r="J34" s="932"/>
      <c r="K34" s="932"/>
      <c r="L34" s="932"/>
      <c r="M34" s="933"/>
      <c r="N34" s="915"/>
      <c r="O34" s="916"/>
      <c r="P34" s="916"/>
      <c r="Q34" s="916"/>
      <c r="R34" s="916"/>
      <c r="S34" s="916"/>
      <c r="T34" s="916"/>
      <c r="U34" s="917"/>
      <c r="V34" s="915"/>
      <c r="W34" s="916"/>
      <c r="X34" s="916"/>
      <c r="Y34" s="916"/>
      <c r="Z34" s="916"/>
      <c r="AA34" s="916"/>
      <c r="AB34" s="916"/>
      <c r="AC34" s="917"/>
      <c r="AD34" s="915"/>
      <c r="AE34" s="916"/>
      <c r="AF34" s="916"/>
      <c r="AG34" s="916"/>
      <c r="AH34" s="916"/>
      <c r="AI34" s="916"/>
      <c r="AJ34" s="916"/>
      <c r="AK34" s="917"/>
      <c r="AL34" s="877"/>
      <c r="AM34" s="877"/>
      <c r="AN34" s="877"/>
      <c r="AO34" s="877"/>
      <c r="AP34" s="877"/>
      <c r="AQ34" s="877"/>
      <c r="AR34" s="877"/>
      <c r="AS34" s="877"/>
      <c r="AT34" s="877"/>
      <c r="AU34" s="877"/>
      <c r="AV34" s="877"/>
      <c r="AW34" s="877"/>
      <c r="AX34" s="877"/>
      <c r="AY34" s="877"/>
      <c r="AZ34" s="877"/>
      <c r="BA34" s="877"/>
      <c r="BB34" s="877"/>
      <c r="BC34" s="877"/>
      <c r="BD34" s="877"/>
      <c r="BE34" s="877"/>
      <c r="BF34" s="877"/>
      <c r="BG34" s="877"/>
      <c r="BH34" s="901"/>
      <c r="BI34" s="902"/>
      <c r="BJ34" s="902"/>
      <c r="BK34" s="902"/>
      <c r="BL34" s="902"/>
      <c r="BM34" s="902"/>
      <c r="BN34" s="902"/>
      <c r="BO34" s="902"/>
      <c r="BP34" s="902"/>
      <c r="BQ34" s="902"/>
      <c r="BR34" s="903"/>
      <c r="BS34" s="901"/>
      <c r="BT34" s="902"/>
      <c r="BU34" s="902"/>
      <c r="BV34" s="902"/>
      <c r="BW34" s="902"/>
      <c r="BX34" s="902"/>
      <c r="BY34" s="902"/>
      <c r="BZ34" s="902"/>
      <c r="CA34" s="902"/>
      <c r="CB34" s="902"/>
      <c r="CC34" s="903"/>
      <c r="CD34" s="924"/>
      <c r="CE34" s="925"/>
      <c r="CF34" s="925"/>
      <c r="CG34" s="925"/>
      <c r="CH34" s="925"/>
      <c r="CI34" s="925"/>
      <c r="CJ34" s="925"/>
      <c r="CK34" s="912" t="s">
        <v>7</v>
      </c>
      <c r="CL34" s="913"/>
      <c r="CM34" s="926"/>
      <c r="CN34" s="927"/>
      <c r="CO34" s="927"/>
      <c r="CP34" s="927"/>
      <c r="CQ34" s="927"/>
      <c r="CR34" s="927"/>
      <c r="CS34" s="927"/>
      <c r="CT34" s="941" t="s">
        <v>7</v>
      </c>
      <c r="CU34" s="942"/>
      <c r="CV34" s="910">
        <f t="shared" si="4"/>
        <v>0</v>
      </c>
      <c r="CW34" s="911"/>
      <c r="CX34" s="911"/>
      <c r="CY34" s="911"/>
      <c r="CZ34" s="911"/>
      <c r="DA34" s="911"/>
      <c r="DB34" s="911"/>
      <c r="DC34" s="912" t="s">
        <v>7</v>
      </c>
      <c r="DD34" s="913"/>
      <c r="DE34" s="918">
        <f t="shared" si="6"/>
        <v>0</v>
      </c>
      <c r="DF34" s="919"/>
      <c r="DG34" s="919"/>
      <c r="DH34" s="919"/>
      <c r="DI34" s="919"/>
      <c r="DJ34" s="919"/>
      <c r="DK34" s="919"/>
      <c r="DL34" s="912" t="s">
        <v>7</v>
      </c>
      <c r="DM34" s="913"/>
      <c r="DN34" s="920">
        <f t="shared" si="5"/>
        <v>0</v>
      </c>
      <c r="DO34" s="921"/>
      <c r="DP34" s="921"/>
      <c r="DQ34" s="921"/>
      <c r="DR34" s="921"/>
      <c r="DS34" s="921"/>
      <c r="DT34" s="921"/>
      <c r="DU34" s="912" t="s">
        <v>7</v>
      </c>
      <c r="DV34" s="913"/>
      <c r="DW34" s="922">
        <f t="shared" si="2"/>
        <v>0</v>
      </c>
      <c r="DX34" s="923"/>
      <c r="DY34" s="923"/>
      <c r="DZ34" s="923"/>
      <c r="EA34" s="923"/>
      <c r="EB34" s="923"/>
      <c r="EC34" s="923"/>
      <c r="ED34" s="912" t="s">
        <v>7</v>
      </c>
      <c r="EE34" s="913"/>
      <c r="EF34" s="914"/>
      <c r="EG34" s="914"/>
      <c r="EH34" s="914"/>
      <c r="EI34" s="914"/>
    </row>
    <row r="35" spans="4:139" ht="30" customHeight="1">
      <c r="D35" s="837">
        <f t="shared" si="3"/>
        <v>15</v>
      </c>
      <c r="E35" s="837"/>
      <c r="F35" s="931"/>
      <c r="G35" s="932"/>
      <c r="H35" s="932"/>
      <c r="I35" s="932"/>
      <c r="J35" s="932"/>
      <c r="K35" s="932"/>
      <c r="L35" s="932"/>
      <c r="M35" s="933"/>
      <c r="N35" s="915"/>
      <c r="O35" s="916"/>
      <c r="P35" s="916"/>
      <c r="Q35" s="916"/>
      <c r="R35" s="916"/>
      <c r="S35" s="916"/>
      <c r="T35" s="916"/>
      <c r="U35" s="917"/>
      <c r="V35" s="915"/>
      <c r="W35" s="916"/>
      <c r="X35" s="916"/>
      <c r="Y35" s="916"/>
      <c r="Z35" s="916"/>
      <c r="AA35" s="916"/>
      <c r="AB35" s="916"/>
      <c r="AC35" s="917"/>
      <c r="AD35" s="915"/>
      <c r="AE35" s="916"/>
      <c r="AF35" s="916"/>
      <c r="AG35" s="916"/>
      <c r="AH35" s="916"/>
      <c r="AI35" s="916"/>
      <c r="AJ35" s="916"/>
      <c r="AK35" s="917"/>
      <c r="AL35" s="877"/>
      <c r="AM35" s="877"/>
      <c r="AN35" s="877"/>
      <c r="AO35" s="877"/>
      <c r="AP35" s="877"/>
      <c r="AQ35" s="877"/>
      <c r="AR35" s="877"/>
      <c r="AS35" s="877"/>
      <c r="AT35" s="877"/>
      <c r="AU35" s="877"/>
      <c r="AV35" s="877"/>
      <c r="AW35" s="877"/>
      <c r="AX35" s="877"/>
      <c r="AY35" s="877"/>
      <c r="AZ35" s="877"/>
      <c r="BA35" s="877"/>
      <c r="BB35" s="877"/>
      <c r="BC35" s="877"/>
      <c r="BD35" s="877"/>
      <c r="BE35" s="877"/>
      <c r="BF35" s="877"/>
      <c r="BG35" s="877"/>
      <c r="BH35" s="901"/>
      <c r="BI35" s="902"/>
      <c r="BJ35" s="902"/>
      <c r="BK35" s="902"/>
      <c r="BL35" s="902"/>
      <c r="BM35" s="902"/>
      <c r="BN35" s="902"/>
      <c r="BO35" s="902"/>
      <c r="BP35" s="902"/>
      <c r="BQ35" s="902"/>
      <c r="BR35" s="903"/>
      <c r="BS35" s="901"/>
      <c r="BT35" s="902"/>
      <c r="BU35" s="902"/>
      <c r="BV35" s="902"/>
      <c r="BW35" s="902"/>
      <c r="BX35" s="902"/>
      <c r="BY35" s="902"/>
      <c r="BZ35" s="902"/>
      <c r="CA35" s="902"/>
      <c r="CB35" s="902"/>
      <c r="CC35" s="903"/>
      <c r="CD35" s="924"/>
      <c r="CE35" s="925"/>
      <c r="CF35" s="925"/>
      <c r="CG35" s="925"/>
      <c r="CH35" s="925"/>
      <c r="CI35" s="925"/>
      <c r="CJ35" s="925"/>
      <c r="CK35" s="912" t="s">
        <v>7</v>
      </c>
      <c r="CL35" s="913"/>
      <c r="CM35" s="926"/>
      <c r="CN35" s="927"/>
      <c r="CO35" s="927"/>
      <c r="CP35" s="927"/>
      <c r="CQ35" s="927"/>
      <c r="CR35" s="927"/>
      <c r="CS35" s="927"/>
      <c r="CT35" s="941" t="s">
        <v>7</v>
      </c>
      <c r="CU35" s="942"/>
      <c r="CV35" s="910">
        <f t="shared" si="4"/>
        <v>0</v>
      </c>
      <c r="CW35" s="911"/>
      <c r="CX35" s="911"/>
      <c r="CY35" s="911"/>
      <c r="CZ35" s="911"/>
      <c r="DA35" s="911"/>
      <c r="DB35" s="911"/>
      <c r="DC35" s="912" t="s">
        <v>7</v>
      </c>
      <c r="DD35" s="913"/>
      <c r="DE35" s="918">
        <f t="shared" si="6"/>
        <v>0</v>
      </c>
      <c r="DF35" s="919"/>
      <c r="DG35" s="919"/>
      <c r="DH35" s="919"/>
      <c r="DI35" s="919"/>
      <c r="DJ35" s="919"/>
      <c r="DK35" s="919"/>
      <c r="DL35" s="912" t="s">
        <v>7</v>
      </c>
      <c r="DM35" s="913"/>
      <c r="DN35" s="920">
        <f t="shared" si="5"/>
        <v>0</v>
      </c>
      <c r="DO35" s="921"/>
      <c r="DP35" s="921"/>
      <c r="DQ35" s="921"/>
      <c r="DR35" s="921"/>
      <c r="DS35" s="921"/>
      <c r="DT35" s="921"/>
      <c r="DU35" s="912" t="s">
        <v>7</v>
      </c>
      <c r="DV35" s="913"/>
      <c r="DW35" s="922">
        <f t="shared" si="2"/>
        <v>0</v>
      </c>
      <c r="DX35" s="923"/>
      <c r="DY35" s="923"/>
      <c r="DZ35" s="923"/>
      <c r="EA35" s="923"/>
      <c r="EB35" s="923"/>
      <c r="EC35" s="923"/>
      <c r="ED35" s="912" t="s">
        <v>7</v>
      </c>
      <c r="EE35" s="913"/>
      <c r="EF35" s="914"/>
      <c r="EG35" s="914"/>
      <c r="EH35" s="914"/>
      <c r="EI35" s="914"/>
    </row>
    <row r="36" spans="4:139" ht="30" customHeight="1">
      <c r="D36" s="837">
        <f t="shared" si="3"/>
        <v>16</v>
      </c>
      <c r="E36" s="837"/>
      <c r="F36" s="931"/>
      <c r="G36" s="932"/>
      <c r="H36" s="932"/>
      <c r="I36" s="932"/>
      <c r="J36" s="932"/>
      <c r="K36" s="932"/>
      <c r="L36" s="932"/>
      <c r="M36" s="933"/>
      <c r="N36" s="915"/>
      <c r="O36" s="916"/>
      <c r="P36" s="916"/>
      <c r="Q36" s="916"/>
      <c r="R36" s="916"/>
      <c r="S36" s="916"/>
      <c r="T36" s="916"/>
      <c r="U36" s="917"/>
      <c r="V36" s="915"/>
      <c r="W36" s="916"/>
      <c r="X36" s="916"/>
      <c r="Y36" s="916"/>
      <c r="Z36" s="916"/>
      <c r="AA36" s="916"/>
      <c r="AB36" s="916"/>
      <c r="AC36" s="917"/>
      <c r="AD36" s="915"/>
      <c r="AE36" s="916"/>
      <c r="AF36" s="916"/>
      <c r="AG36" s="916"/>
      <c r="AH36" s="916"/>
      <c r="AI36" s="916"/>
      <c r="AJ36" s="916"/>
      <c r="AK36" s="917"/>
      <c r="AL36" s="877"/>
      <c r="AM36" s="877"/>
      <c r="AN36" s="877"/>
      <c r="AO36" s="877"/>
      <c r="AP36" s="877"/>
      <c r="AQ36" s="877"/>
      <c r="AR36" s="877"/>
      <c r="AS36" s="877"/>
      <c r="AT36" s="877"/>
      <c r="AU36" s="877"/>
      <c r="AV36" s="877"/>
      <c r="AW36" s="877"/>
      <c r="AX36" s="877"/>
      <c r="AY36" s="877"/>
      <c r="AZ36" s="877"/>
      <c r="BA36" s="877"/>
      <c r="BB36" s="877"/>
      <c r="BC36" s="877"/>
      <c r="BD36" s="877"/>
      <c r="BE36" s="877"/>
      <c r="BF36" s="877"/>
      <c r="BG36" s="877"/>
      <c r="BH36" s="901"/>
      <c r="BI36" s="902"/>
      <c r="BJ36" s="902"/>
      <c r="BK36" s="902"/>
      <c r="BL36" s="902"/>
      <c r="BM36" s="902"/>
      <c r="BN36" s="902"/>
      <c r="BO36" s="902"/>
      <c r="BP36" s="902"/>
      <c r="BQ36" s="902"/>
      <c r="BR36" s="903"/>
      <c r="BS36" s="901"/>
      <c r="BT36" s="902"/>
      <c r="BU36" s="902"/>
      <c r="BV36" s="902"/>
      <c r="BW36" s="902"/>
      <c r="BX36" s="902"/>
      <c r="BY36" s="902"/>
      <c r="BZ36" s="902"/>
      <c r="CA36" s="902"/>
      <c r="CB36" s="902"/>
      <c r="CC36" s="903"/>
      <c r="CD36" s="924"/>
      <c r="CE36" s="925"/>
      <c r="CF36" s="925"/>
      <c r="CG36" s="925"/>
      <c r="CH36" s="925"/>
      <c r="CI36" s="925"/>
      <c r="CJ36" s="925"/>
      <c r="CK36" s="912" t="s">
        <v>7</v>
      </c>
      <c r="CL36" s="913"/>
      <c r="CM36" s="926"/>
      <c r="CN36" s="927"/>
      <c r="CO36" s="927"/>
      <c r="CP36" s="927"/>
      <c r="CQ36" s="927"/>
      <c r="CR36" s="927"/>
      <c r="CS36" s="927"/>
      <c r="CT36" s="941" t="s">
        <v>7</v>
      </c>
      <c r="CU36" s="942"/>
      <c r="CV36" s="910">
        <f t="shared" si="4"/>
        <v>0</v>
      </c>
      <c r="CW36" s="911"/>
      <c r="CX36" s="911"/>
      <c r="CY36" s="911"/>
      <c r="CZ36" s="911"/>
      <c r="DA36" s="911"/>
      <c r="DB36" s="911"/>
      <c r="DC36" s="912" t="s">
        <v>7</v>
      </c>
      <c r="DD36" s="913"/>
      <c r="DE36" s="918">
        <f t="shared" si="6"/>
        <v>0</v>
      </c>
      <c r="DF36" s="919"/>
      <c r="DG36" s="919"/>
      <c r="DH36" s="919"/>
      <c r="DI36" s="919"/>
      <c r="DJ36" s="919"/>
      <c r="DK36" s="919"/>
      <c r="DL36" s="912" t="s">
        <v>7</v>
      </c>
      <c r="DM36" s="913"/>
      <c r="DN36" s="920">
        <f t="shared" si="5"/>
        <v>0</v>
      </c>
      <c r="DO36" s="921"/>
      <c r="DP36" s="921"/>
      <c r="DQ36" s="921"/>
      <c r="DR36" s="921"/>
      <c r="DS36" s="921"/>
      <c r="DT36" s="921"/>
      <c r="DU36" s="912" t="s">
        <v>7</v>
      </c>
      <c r="DV36" s="913"/>
      <c r="DW36" s="922">
        <f t="shared" si="2"/>
        <v>0</v>
      </c>
      <c r="DX36" s="923"/>
      <c r="DY36" s="923"/>
      <c r="DZ36" s="923"/>
      <c r="EA36" s="923"/>
      <c r="EB36" s="923"/>
      <c r="EC36" s="923"/>
      <c r="ED36" s="912" t="s">
        <v>7</v>
      </c>
      <c r="EE36" s="913"/>
      <c r="EF36" s="914"/>
      <c r="EG36" s="914"/>
      <c r="EH36" s="914"/>
      <c r="EI36" s="914"/>
    </row>
    <row r="37" spans="4:139" ht="30" customHeight="1">
      <c r="D37" s="837">
        <f t="shared" si="3"/>
        <v>17</v>
      </c>
      <c r="E37" s="837"/>
      <c r="F37" s="931"/>
      <c r="G37" s="932"/>
      <c r="H37" s="932"/>
      <c r="I37" s="932"/>
      <c r="J37" s="932"/>
      <c r="K37" s="932"/>
      <c r="L37" s="932"/>
      <c r="M37" s="933"/>
      <c r="N37" s="915"/>
      <c r="O37" s="916"/>
      <c r="P37" s="916"/>
      <c r="Q37" s="916"/>
      <c r="R37" s="916"/>
      <c r="S37" s="916"/>
      <c r="T37" s="916"/>
      <c r="U37" s="917"/>
      <c r="V37" s="915"/>
      <c r="W37" s="916"/>
      <c r="X37" s="916"/>
      <c r="Y37" s="916"/>
      <c r="Z37" s="916"/>
      <c r="AA37" s="916"/>
      <c r="AB37" s="916"/>
      <c r="AC37" s="917"/>
      <c r="AD37" s="915"/>
      <c r="AE37" s="916"/>
      <c r="AF37" s="916"/>
      <c r="AG37" s="916"/>
      <c r="AH37" s="916"/>
      <c r="AI37" s="916"/>
      <c r="AJ37" s="916"/>
      <c r="AK37" s="917"/>
      <c r="AL37" s="877"/>
      <c r="AM37" s="877"/>
      <c r="AN37" s="877"/>
      <c r="AO37" s="877"/>
      <c r="AP37" s="877"/>
      <c r="AQ37" s="877"/>
      <c r="AR37" s="877"/>
      <c r="AS37" s="877"/>
      <c r="AT37" s="877"/>
      <c r="AU37" s="877"/>
      <c r="AV37" s="877"/>
      <c r="AW37" s="877"/>
      <c r="AX37" s="877"/>
      <c r="AY37" s="877"/>
      <c r="AZ37" s="877"/>
      <c r="BA37" s="877"/>
      <c r="BB37" s="877"/>
      <c r="BC37" s="877"/>
      <c r="BD37" s="877"/>
      <c r="BE37" s="877"/>
      <c r="BF37" s="877"/>
      <c r="BG37" s="877"/>
      <c r="BH37" s="901"/>
      <c r="BI37" s="902"/>
      <c r="BJ37" s="902"/>
      <c r="BK37" s="902"/>
      <c r="BL37" s="902"/>
      <c r="BM37" s="902"/>
      <c r="BN37" s="902"/>
      <c r="BO37" s="902"/>
      <c r="BP37" s="902"/>
      <c r="BQ37" s="902"/>
      <c r="BR37" s="903"/>
      <c r="BS37" s="901"/>
      <c r="BT37" s="902"/>
      <c r="BU37" s="902"/>
      <c r="BV37" s="902"/>
      <c r="BW37" s="902"/>
      <c r="BX37" s="902"/>
      <c r="BY37" s="902"/>
      <c r="BZ37" s="902"/>
      <c r="CA37" s="902"/>
      <c r="CB37" s="902"/>
      <c r="CC37" s="903"/>
      <c r="CD37" s="924"/>
      <c r="CE37" s="925"/>
      <c r="CF37" s="925"/>
      <c r="CG37" s="925"/>
      <c r="CH37" s="925"/>
      <c r="CI37" s="925"/>
      <c r="CJ37" s="925"/>
      <c r="CK37" s="912" t="s">
        <v>7</v>
      </c>
      <c r="CL37" s="913"/>
      <c r="CM37" s="926"/>
      <c r="CN37" s="927"/>
      <c r="CO37" s="927"/>
      <c r="CP37" s="927"/>
      <c r="CQ37" s="927"/>
      <c r="CR37" s="927"/>
      <c r="CS37" s="927"/>
      <c r="CT37" s="941" t="s">
        <v>7</v>
      </c>
      <c r="CU37" s="942"/>
      <c r="CV37" s="910">
        <f t="shared" si="4"/>
        <v>0</v>
      </c>
      <c r="CW37" s="911"/>
      <c r="CX37" s="911"/>
      <c r="CY37" s="911"/>
      <c r="CZ37" s="911"/>
      <c r="DA37" s="911"/>
      <c r="DB37" s="911"/>
      <c r="DC37" s="912" t="s">
        <v>7</v>
      </c>
      <c r="DD37" s="913"/>
      <c r="DE37" s="918">
        <f t="shared" si="6"/>
        <v>0</v>
      </c>
      <c r="DF37" s="919"/>
      <c r="DG37" s="919"/>
      <c r="DH37" s="919"/>
      <c r="DI37" s="919"/>
      <c r="DJ37" s="919"/>
      <c r="DK37" s="919"/>
      <c r="DL37" s="912" t="s">
        <v>7</v>
      </c>
      <c r="DM37" s="913"/>
      <c r="DN37" s="920">
        <f t="shared" si="5"/>
        <v>0</v>
      </c>
      <c r="DO37" s="921"/>
      <c r="DP37" s="921"/>
      <c r="DQ37" s="921"/>
      <c r="DR37" s="921"/>
      <c r="DS37" s="921"/>
      <c r="DT37" s="921"/>
      <c r="DU37" s="912" t="s">
        <v>7</v>
      </c>
      <c r="DV37" s="913"/>
      <c r="DW37" s="922">
        <f t="shared" si="2"/>
        <v>0</v>
      </c>
      <c r="DX37" s="923"/>
      <c r="DY37" s="923"/>
      <c r="DZ37" s="923"/>
      <c r="EA37" s="923"/>
      <c r="EB37" s="923"/>
      <c r="EC37" s="923"/>
      <c r="ED37" s="912" t="s">
        <v>7</v>
      </c>
      <c r="EE37" s="913"/>
      <c r="EF37" s="914"/>
      <c r="EG37" s="914"/>
      <c r="EH37" s="914"/>
      <c r="EI37" s="914"/>
    </row>
    <row r="38" spans="4:139" ht="30" customHeight="1">
      <c r="D38" s="837">
        <f t="shared" si="3"/>
        <v>18</v>
      </c>
      <c r="E38" s="837"/>
      <c r="F38" s="931"/>
      <c r="G38" s="932"/>
      <c r="H38" s="932"/>
      <c r="I38" s="932"/>
      <c r="J38" s="932"/>
      <c r="K38" s="932"/>
      <c r="L38" s="932"/>
      <c r="M38" s="933"/>
      <c r="N38" s="915"/>
      <c r="O38" s="916"/>
      <c r="P38" s="916"/>
      <c r="Q38" s="916"/>
      <c r="R38" s="916"/>
      <c r="S38" s="916"/>
      <c r="T38" s="916"/>
      <c r="U38" s="917"/>
      <c r="V38" s="915"/>
      <c r="W38" s="916"/>
      <c r="X38" s="916"/>
      <c r="Y38" s="916"/>
      <c r="Z38" s="916"/>
      <c r="AA38" s="916"/>
      <c r="AB38" s="916"/>
      <c r="AC38" s="917"/>
      <c r="AD38" s="915"/>
      <c r="AE38" s="916"/>
      <c r="AF38" s="916"/>
      <c r="AG38" s="916"/>
      <c r="AH38" s="916"/>
      <c r="AI38" s="916"/>
      <c r="AJ38" s="916"/>
      <c r="AK38" s="917"/>
      <c r="AL38" s="877"/>
      <c r="AM38" s="877"/>
      <c r="AN38" s="877"/>
      <c r="AO38" s="877"/>
      <c r="AP38" s="877"/>
      <c r="AQ38" s="877"/>
      <c r="AR38" s="877"/>
      <c r="AS38" s="877"/>
      <c r="AT38" s="877"/>
      <c r="AU38" s="877"/>
      <c r="AV38" s="877"/>
      <c r="AW38" s="877"/>
      <c r="AX38" s="877"/>
      <c r="AY38" s="877"/>
      <c r="AZ38" s="877"/>
      <c r="BA38" s="877"/>
      <c r="BB38" s="877"/>
      <c r="BC38" s="877"/>
      <c r="BD38" s="877"/>
      <c r="BE38" s="877"/>
      <c r="BF38" s="877"/>
      <c r="BG38" s="877"/>
      <c r="BH38" s="901"/>
      <c r="BI38" s="902"/>
      <c r="BJ38" s="902"/>
      <c r="BK38" s="902"/>
      <c r="BL38" s="902"/>
      <c r="BM38" s="902"/>
      <c r="BN38" s="902"/>
      <c r="BO38" s="902"/>
      <c r="BP38" s="902"/>
      <c r="BQ38" s="902"/>
      <c r="BR38" s="903"/>
      <c r="BS38" s="901"/>
      <c r="BT38" s="902"/>
      <c r="BU38" s="902"/>
      <c r="BV38" s="902"/>
      <c r="BW38" s="902"/>
      <c r="BX38" s="902"/>
      <c r="BY38" s="902"/>
      <c r="BZ38" s="902"/>
      <c r="CA38" s="902"/>
      <c r="CB38" s="902"/>
      <c r="CC38" s="903"/>
      <c r="CD38" s="924"/>
      <c r="CE38" s="925"/>
      <c r="CF38" s="925"/>
      <c r="CG38" s="925"/>
      <c r="CH38" s="925"/>
      <c r="CI38" s="925"/>
      <c r="CJ38" s="925"/>
      <c r="CK38" s="912" t="s">
        <v>7</v>
      </c>
      <c r="CL38" s="913"/>
      <c r="CM38" s="926"/>
      <c r="CN38" s="927"/>
      <c r="CO38" s="927"/>
      <c r="CP38" s="927"/>
      <c r="CQ38" s="927"/>
      <c r="CR38" s="927"/>
      <c r="CS38" s="927"/>
      <c r="CT38" s="941" t="s">
        <v>7</v>
      </c>
      <c r="CU38" s="942"/>
      <c r="CV38" s="910">
        <f t="shared" si="4"/>
        <v>0</v>
      </c>
      <c r="CW38" s="911"/>
      <c r="CX38" s="911"/>
      <c r="CY38" s="911"/>
      <c r="CZ38" s="911"/>
      <c r="DA38" s="911"/>
      <c r="DB38" s="911"/>
      <c r="DC38" s="912" t="s">
        <v>7</v>
      </c>
      <c r="DD38" s="913"/>
      <c r="DE38" s="918">
        <f t="shared" si="6"/>
        <v>0</v>
      </c>
      <c r="DF38" s="919"/>
      <c r="DG38" s="919"/>
      <c r="DH38" s="919"/>
      <c r="DI38" s="919"/>
      <c r="DJ38" s="919"/>
      <c r="DK38" s="919"/>
      <c r="DL38" s="912" t="s">
        <v>7</v>
      </c>
      <c r="DM38" s="913"/>
      <c r="DN38" s="920">
        <f t="shared" si="5"/>
        <v>0</v>
      </c>
      <c r="DO38" s="921"/>
      <c r="DP38" s="921"/>
      <c r="DQ38" s="921"/>
      <c r="DR38" s="921"/>
      <c r="DS38" s="921"/>
      <c r="DT38" s="921"/>
      <c r="DU38" s="912" t="s">
        <v>7</v>
      </c>
      <c r="DV38" s="913"/>
      <c r="DW38" s="922">
        <f t="shared" si="2"/>
        <v>0</v>
      </c>
      <c r="DX38" s="923"/>
      <c r="DY38" s="923"/>
      <c r="DZ38" s="923"/>
      <c r="EA38" s="923"/>
      <c r="EB38" s="923"/>
      <c r="EC38" s="923"/>
      <c r="ED38" s="912" t="s">
        <v>7</v>
      </c>
      <c r="EE38" s="913"/>
      <c r="EF38" s="914"/>
      <c r="EG38" s="914"/>
      <c r="EH38" s="914"/>
      <c r="EI38" s="914"/>
    </row>
    <row r="39" spans="4:139" ht="30" customHeight="1">
      <c r="D39" s="837">
        <f t="shared" si="3"/>
        <v>19</v>
      </c>
      <c r="E39" s="837"/>
      <c r="F39" s="931"/>
      <c r="G39" s="932"/>
      <c r="H39" s="932"/>
      <c r="I39" s="932"/>
      <c r="J39" s="932"/>
      <c r="K39" s="932"/>
      <c r="L39" s="932"/>
      <c r="M39" s="933"/>
      <c r="N39" s="943"/>
      <c r="O39" s="943"/>
      <c r="P39" s="943"/>
      <c r="Q39" s="943"/>
      <c r="R39" s="943"/>
      <c r="S39" s="943"/>
      <c r="T39" s="943"/>
      <c r="U39" s="943"/>
      <c r="V39" s="915"/>
      <c r="W39" s="916"/>
      <c r="X39" s="916"/>
      <c r="Y39" s="916"/>
      <c r="Z39" s="916"/>
      <c r="AA39" s="916"/>
      <c r="AB39" s="916"/>
      <c r="AC39" s="917"/>
      <c r="AD39" s="915"/>
      <c r="AE39" s="916"/>
      <c r="AF39" s="916"/>
      <c r="AG39" s="916"/>
      <c r="AH39" s="916"/>
      <c r="AI39" s="916"/>
      <c r="AJ39" s="916"/>
      <c r="AK39" s="917"/>
      <c r="AL39" s="877"/>
      <c r="AM39" s="877"/>
      <c r="AN39" s="877"/>
      <c r="AO39" s="877"/>
      <c r="AP39" s="877"/>
      <c r="AQ39" s="877"/>
      <c r="AR39" s="877"/>
      <c r="AS39" s="877"/>
      <c r="AT39" s="877"/>
      <c r="AU39" s="877"/>
      <c r="AV39" s="877"/>
      <c r="AW39" s="877"/>
      <c r="AX39" s="877"/>
      <c r="AY39" s="877"/>
      <c r="AZ39" s="877"/>
      <c r="BA39" s="877"/>
      <c r="BB39" s="877"/>
      <c r="BC39" s="877"/>
      <c r="BD39" s="877"/>
      <c r="BE39" s="877"/>
      <c r="BF39" s="877"/>
      <c r="BG39" s="877"/>
      <c r="BH39" s="901"/>
      <c r="BI39" s="902"/>
      <c r="BJ39" s="902"/>
      <c r="BK39" s="902"/>
      <c r="BL39" s="902"/>
      <c r="BM39" s="902"/>
      <c r="BN39" s="902"/>
      <c r="BO39" s="902"/>
      <c r="BP39" s="902"/>
      <c r="BQ39" s="902"/>
      <c r="BR39" s="903"/>
      <c r="BS39" s="877"/>
      <c r="BT39" s="877"/>
      <c r="BU39" s="877"/>
      <c r="BV39" s="877"/>
      <c r="BW39" s="877"/>
      <c r="BX39" s="877"/>
      <c r="BY39" s="877"/>
      <c r="BZ39" s="877"/>
      <c r="CA39" s="877"/>
      <c r="CB39" s="877"/>
      <c r="CC39" s="877"/>
      <c r="CD39" s="924"/>
      <c r="CE39" s="925"/>
      <c r="CF39" s="925"/>
      <c r="CG39" s="925"/>
      <c r="CH39" s="925"/>
      <c r="CI39" s="925"/>
      <c r="CJ39" s="925"/>
      <c r="CK39" s="912" t="s">
        <v>7</v>
      </c>
      <c r="CL39" s="913"/>
      <c r="CM39" s="926"/>
      <c r="CN39" s="927"/>
      <c r="CO39" s="927"/>
      <c r="CP39" s="927"/>
      <c r="CQ39" s="927"/>
      <c r="CR39" s="927"/>
      <c r="CS39" s="927"/>
      <c r="CT39" s="941" t="s">
        <v>7</v>
      </c>
      <c r="CU39" s="942"/>
      <c r="CV39" s="910">
        <f t="shared" si="4"/>
        <v>0</v>
      </c>
      <c r="CW39" s="911"/>
      <c r="CX39" s="911"/>
      <c r="CY39" s="911"/>
      <c r="CZ39" s="911"/>
      <c r="DA39" s="911"/>
      <c r="DB39" s="911"/>
      <c r="DC39" s="912" t="s">
        <v>7</v>
      </c>
      <c r="DD39" s="913"/>
      <c r="DE39" s="918">
        <f t="shared" si="6"/>
        <v>0</v>
      </c>
      <c r="DF39" s="919"/>
      <c r="DG39" s="919"/>
      <c r="DH39" s="919"/>
      <c r="DI39" s="919"/>
      <c r="DJ39" s="919"/>
      <c r="DK39" s="919"/>
      <c r="DL39" s="912" t="s">
        <v>7</v>
      </c>
      <c r="DM39" s="913"/>
      <c r="DN39" s="920">
        <f t="shared" si="5"/>
        <v>0</v>
      </c>
      <c r="DO39" s="921"/>
      <c r="DP39" s="921"/>
      <c r="DQ39" s="921"/>
      <c r="DR39" s="921"/>
      <c r="DS39" s="921"/>
      <c r="DT39" s="921"/>
      <c r="DU39" s="912" t="s">
        <v>7</v>
      </c>
      <c r="DV39" s="913"/>
      <c r="DW39" s="922">
        <f t="shared" si="2"/>
        <v>0</v>
      </c>
      <c r="DX39" s="923"/>
      <c r="DY39" s="923"/>
      <c r="DZ39" s="923"/>
      <c r="EA39" s="923"/>
      <c r="EB39" s="923"/>
      <c r="EC39" s="923"/>
      <c r="ED39" s="912" t="s">
        <v>7</v>
      </c>
      <c r="EE39" s="913"/>
      <c r="EF39" s="914"/>
      <c r="EG39" s="914"/>
      <c r="EH39" s="914"/>
      <c r="EI39" s="914"/>
    </row>
    <row r="40" spans="4:139" ht="30" customHeight="1">
      <c r="D40" s="837">
        <f t="shared" si="3"/>
        <v>20</v>
      </c>
      <c r="E40" s="837"/>
      <c r="F40" s="931"/>
      <c r="G40" s="932"/>
      <c r="H40" s="932"/>
      <c r="I40" s="932"/>
      <c r="J40" s="932"/>
      <c r="K40" s="932"/>
      <c r="L40" s="932"/>
      <c r="M40" s="933"/>
      <c r="N40" s="943"/>
      <c r="O40" s="943"/>
      <c r="P40" s="943"/>
      <c r="Q40" s="943"/>
      <c r="R40" s="943"/>
      <c r="S40" s="943"/>
      <c r="T40" s="943"/>
      <c r="U40" s="943"/>
      <c r="V40" s="915"/>
      <c r="W40" s="916"/>
      <c r="X40" s="916"/>
      <c r="Y40" s="916"/>
      <c r="Z40" s="916"/>
      <c r="AA40" s="916"/>
      <c r="AB40" s="916"/>
      <c r="AC40" s="917"/>
      <c r="AD40" s="915"/>
      <c r="AE40" s="916"/>
      <c r="AF40" s="916"/>
      <c r="AG40" s="916"/>
      <c r="AH40" s="916"/>
      <c r="AI40" s="916"/>
      <c r="AJ40" s="916"/>
      <c r="AK40" s="917"/>
      <c r="AL40" s="877"/>
      <c r="AM40" s="877"/>
      <c r="AN40" s="877"/>
      <c r="AO40" s="877"/>
      <c r="AP40" s="877"/>
      <c r="AQ40" s="877"/>
      <c r="AR40" s="877"/>
      <c r="AS40" s="877"/>
      <c r="AT40" s="877"/>
      <c r="AU40" s="877"/>
      <c r="AV40" s="877"/>
      <c r="AW40" s="877"/>
      <c r="AX40" s="877"/>
      <c r="AY40" s="877"/>
      <c r="AZ40" s="877"/>
      <c r="BA40" s="877"/>
      <c r="BB40" s="877"/>
      <c r="BC40" s="877"/>
      <c r="BD40" s="877"/>
      <c r="BE40" s="877"/>
      <c r="BF40" s="877"/>
      <c r="BG40" s="877"/>
      <c r="BH40" s="901"/>
      <c r="BI40" s="902"/>
      <c r="BJ40" s="902"/>
      <c r="BK40" s="902"/>
      <c r="BL40" s="902"/>
      <c r="BM40" s="902"/>
      <c r="BN40" s="902"/>
      <c r="BO40" s="902"/>
      <c r="BP40" s="902"/>
      <c r="BQ40" s="902"/>
      <c r="BR40" s="903"/>
      <c r="BS40" s="877"/>
      <c r="BT40" s="877"/>
      <c r="BU40" s="877"/>
      <c r="BV40" s="877"/>
      <c r="BW40" s="877"/>
      <c r="BX40" s="877"/>
      <c r="BY40" s="877"/>
      <c r="BZ40" s="877"/>
      <c r="CA40" s="877"/>
      <c r="CB40" s="877"/>
      <c r="CC40" s="877"/>
      <c r="CD40" s="924"/>
      <c r="CE40" s="925"/>
      <c r="CF40" s="925"/>
      <c r="CG40" s="925"/>
      <c r="CH40" s="925"/>
      <c r="CI40" s="925"/>
      <c r="CJ40" s="925"/>
      <c r="CK40" s="912" t="s">
        <v>7</v>
      </c>
      <c r="CL40" s="913"/>
      <c r="CM40" s="926"/>
      <c r="CN40" s="927"/>
      <c r="CO40" s="927"/>
      <c r="CP40" s="927"/>
      <c r="CQ40" s="927"/>
      <c r="CR40" s="927"/>
      <c r="CS40" s="927"/>
      <c r="CT40" s="941" t="s">
        <v>7</v>
      </c>
      <c r="CU40" s="942"/>
      <c r="CV40" s="910">
        <f t="shared" si="4"/>
        <v>0</v>
      </c>
      <c r="CW40" s="911"/>
      <c r="CX40" s="911"/>
      <c r="CY40" s="911"/>
      <c r="CZ40" s="911"/>
      <c r="DA40" s="911"/>
      <c r="DB40" s="911"/>
      <c r="DC40" s="912" t="s">
        <v>7</v>
      </c>
      <c r="DD40" s="913"/>
      <c r="DE40" s="918">
        <f t="shared" si="6"/>
        <v>0</v>
      </c>
      <c r="DF40" s="919"/>
      <c r="DG40" s="919"/>
      <c r="DH40" s="919"/>
      <c r="DI40" s="919"/>
      <c r="DJ40" s="919"/>
      <c r="DK40" s="919"/>
      <c r="DL40" s="912" t="s">
        <v>7</v>
      </c>
      <c r="DM40" s="913"/>
      <c r="DN40" s="920">
        <f t="shared" si="5"/>
        <v>0</v>
      </c>
      <c r="DO40" s="921"/>
      <c r="DP40" s="921"/>
      <c r="DQ40" s="921"/>
      <c r="DR40" s="921"/>
      <c r="DS40" s="921"/>
      <c r="DT40" s="921"/>
      <c r="DU40" s="912" t="s">
        <v>7</v>
      </c>
      <c r="DV40" s="913"/>
      <c r="DW40" s="922">
        <f t="shared" si="2"/>
        <v>0</v>
      </c>
      <c r="DX40" s="923"/>
      <c r="DY40" s="923"/>
      <c r="DZ40" s="923"/>
      <c r="EA40" s="923"/>
      <c r="EB40" s="923"/>
      <c r="EC40" s="923"/>
      <c r="ED40" s="912" t="s">
        <v>7</v>
      </c>
      <c r="EE40" s="913"/>
      <c r="EF40" s="914"/>
      <c r="EG40" s="914"/>
      <c r="EH40" s="914"/>
      <c r="EI40" s="914"/>
    </row>
    <row r="41" spans="4:139" ht="30" customHeight="1">
      <c r="D41" s="837">
        <f t="shared" si="3"/>
        <v>21</v>
      </c>
      <c r="E41" s="837"/>
      <c r="F41" s="931"/>
      <c r="G41" s="932"/>
      <c r="H41" s="932"/>
      <c r="I41" s="932"/>
      <c r="J41" s="932"/>
      <c r="K41" s="932"/>
      <c r="L41" s="932"/>
      <c r="M41" s="933"/>
      <c r="N41" s="943"/>
      <c r="O41" s="943"/>
      <c r="P41" s="943"/>
      <c r="Q41" s="943"/>
      <c r="R41" s="943"/>
      <c r="S41" s="943"/>
      <c r="T41" s="943"/>
      <c r="U41" s="943"/>
      <c r="V41" s="915"/>
      <c r="W41" s="916"/>
      <c r="X41" s="916"/>
      <c r="Y41" s="916"/>
      <c r="Z41" s="916"/>
      <c r="AA41" s="916"/>
      <c r="AB41" s="916"/>
      <c r="AC41" s="917"/>
      <c r="AD41" s="915"/>
      <c r="AE41" s="916"/>
      <c r="AF41" s="916"/>
      <c r="AG41" s="916"/>
      <c r="AH41" s="916"/>
      <c r="AI41" s="916"/>
      <c r="AJ41" s="916"/>
      <c r="AK41" s="917"/>
      <c r="AL41" s="877"/>
      <c r="AM41" s="877"/>
      <c r="AN41" s="877"/>
      <c r="AO41" s="877"/>
      <c r="AP41" s="877"/>
      <c r="AQ41" s="877"/>
      <c r="AR41" s="877"/>
      <c r="AS41" s="877"/>
      <c r="AT41" s="877"/>
      <c r="AU41" s="877"/>
      <c r="AV41" s="877"/>
      <c r="AW41" s="877"/>
      <c r="AX41" s="877"/>
      <c r="AY41" s="877"/>
      <c r="AZ41" s="877"/>
      <c r="BA41" s="877"/>
      <c r="BB41" s="877"/>
      <c r="BC41" s="877"/>
      <c r="BD41" s="877"/>
      <c r="BE41" s="877"/>
      <c r="BF41" s="877"/>
      <c r="BG41" s="877"/>
      <c r="BH41" s="901"/>
      <c r="BI41" s="902"/>
      <c r="BJ41" s="902"/>
      <c r="BK41" s="902"/>
      <c r="BL41" s="902"/>
      <c r="BM41" s="902"/>
      <c r="BN41" s="902"/>
      <c r="BO41" s="902"/>
      <c r="BP41" s="902"/>
      <c r="BQ41" s="902"/>
      <c r="BR41" s="903"/>
      <c r="BS41" s="877"/>
      <c r="BT41" s="877"/>
      <c r="BU41" s="877"/>
      <c r="BV41" s="877"/>
      <c r="BW41" s="877"/>
      <c r="BX41" s="877"/>
      <c r="BY41" s="877"/>
      <c r="BZ41" s="877"/>
      <c r="CA41" s="877"/>
      <c r="CB41" s="877"/>
      <c r="CC41" s="877"/>
      <c r="CD41" s="924"/>
      <c r="CE41" s="925"/>
      <c r="CF41" s="925"/>
      <c r="CG41" s="925"/>
      <c r="CH41" s="925"/>
      <c r="CI41" s="925"/>
      <c r="CJ41" s="925"/>
      <c r="CK41" s="912" t="s">
        <v>7</v>
      </c>
      <c r="CL41" s="913"/>
      <c r="CM41" s="926"/>
      <c r="CN41" s="927"/>
      <c r="CO41" s="927"/>
      <c r="CP41" s="927"/>
      <c r="CQ41" s="927"/>
      <c r="CR41" s="927"/>
      <c r="CS41" s="927"/>
      <c r="CT41" s="941" t="s">
        <v>7</v>
      </c>
      <c r="CU41" s="942"/>
      <c r="CV41" s="910">
        <f t="shared" si="4"/>
        <v>0</v>
      </c>
      <c r="CW41" s="911"/>
      <c r="CX41" s="911"/>
      <c r="CY41" s="911"/>
      <c r="CZ41" s="911"/>
      <c r="DA41" s="911"/>
      <c r="DB41" s="911"/>
      <c r="DC41" s="912" t="s">
        <v>7</v>
      </c>
      <c r="DD41" s="913"/>
      <c r="DE41" s="918">
        <f t="shared" si="6"/>
        <v>0</v>
      </c>
      <c r="DF41" s="919"/>
      <c r="DG41" s="919"/>
      <c r="DH41" s="919"/>
      <c r="DI41" s="919"/>
      <c r="DJ41" s="919"/>
      <c r="DK41" s="919"/>
      <c r="DL41" s="912" t="s">
        <v>7</v>
      </c>
      <c r="DM41" s="913"/>
      <c r="DN41" s="920">
        <f t="shared" si="5"/>
        <v>0</v>
      </c>
      <c r="DO41" s="921"/>
      <c r="DP41" s="921"/>
      <c r="DQ41" s="921"/>
      <c r="DR41" s="921"/>
      <c r="DS41" s="921"/>
      <c r="DT41" s="921"/>
      <c r="DU41" s="912" t="s">
        <v>7</v>
      </c>
      <c r="DV41" s="913"/>
      <c r="DW41" s="922">
        <f t="shared" si="2"/>
        <v>0</v>
      </c>
      <c r="DX41" s="923"/>
      <c r="DY41" s="923"/>
      <c r="DZ41" s="923"/>
      <c r="EA41" s="923"/>
      <c r="EB41" s="923"/>
      <c r="EC41" s="923"/>
      <c r="ED41" s="912" t="s">
        <v>7</v>
      </c>
      <c r="EE41" s="913"/>
      <c r="EF41" s="914"/>
      <c r="EG41" s="914"/>
      <c r="EH41" s="914"/>
      <c r="EI41" s="914"/>
    </row>
    <row r="42" spans="4:139" ht="30" customHeight="1">
      <c r="D42" s="837">
        <f t="shared" si="3"/>
        <v>22</v>
      </c>
      <c r="E42" s="837"/>
      <c r="F42" s="931"/>
      <c r="G42" s="932"/>
      <c r="H42" s="932"/>
      <c r="I42" s="932"/>
      <c r="J42" s="932"/>
      <c r="K42" s="932"/>
      <c r="L42" s="932"/>
      <c r="M42" s="933"/>
      <c r="N42" s="943"/>
      <c r="O42" s="943"/>
      <c r="P42" s="943"/>
      <c r="Q42" s="943"/>
      <c r="R42" s="943"/>
      <c r="S42" s="943"/>
      <c r="T42" s="943"/>
      <c r="U42" s="943"/>
      <c r="V42" s="915"/>
      <c r="W42" s="916"/>
      <c r="X42" s="916"/>
      <c r="Y42" s="916"/>
      <c r="Z42" s="916"/>
      <c r="AA42" s="916"/>
      <c r="AB42" s="916"/>
      <c r="AC42" s="917"/>
      <c r="AD42" s="915"/>
      <c r="AE42" s="916"/>
      <c r="AF42" s="916"/>
      <c r="AG42" s="916"/>
      <c r="AH42" s="916"/>
      <c r="AI42" s="916"/>
      <c r="AJ42" s="916"/>
      <c r="AK42" s="917"/>
      <c r="AL42" s="877"/>
      <c r="AM42" s="877"/>
      <c r="AN42" s="877"/>
      <c r="AO42" s="877"/>
      <c r="AP42" s="877"/>
      <c r="AQ42" s="877"/>
      <c r="AR42" s="877"/>
      <c r="AS42" s="877"/>
      <c r="AT42" s="877"/>
      <c r="AU42" s="877"/>
      <c r="AV42" s="877"/>
      <c r="AW42" s="877"/>
      <c r="AX42" s="877"/>
      <c r="AY42" s="877"/>
      <c r="AZ42" s="877"/>
      <c r="BA42" s="877"/>
      <c r="BB42" s="877"/>
      <c r="BC42" s="877"/>
      <c r="BD42" s="877"/>
      <c r="BE42" s="877"/>
      <c r="BF42" s="877"/>
      <c r="BG42" s="877"/>
      <c r="BH42" s="901"/>
      <c r="BI42" s="902"/>
      <c r="BJ42" s="902"/>
      <c r="BK42" s="902"/>
      <c r="BL42" s="902"/>
      <c r="BM42" s="902"/>
      <c r="BN42" s="902"/>
      <c r="BO42" s="902"/>
      <c r="BP42" s="902"/>
      <c r="BQ42" s="902"/>
      <c r="BR42" s="903"/>
      <c r="BS42" s="877"/>
      <c r="BT42" s="877"/>
      <c r="BU42" s="877"/>
      <c r="BV42" s="877"/>
      <c r="BW42" s="877"/>
      <c r="BX42" s="877"/>
      <c r="BY42" s="877"/>
      <c r="BZ42" s="877"/>
      <c r="CA42" s="877"/>
      <c r="CB42" s="877"/>
      <c r="CC42" s="877"/>
      <c r="CD42" s="924"/>
      <c r="CE42" s="925"/>
      <c r="CF42" s="925"/>
      <c r="CG42" s="925"/>
      <c r="CH42" s="925"/>
      <c r="CI42" s="925"/>
      <c r="CJ42" s="925"/>
      <c r="CK42" s="912" t="s">
        <v>7</v>
      </c>
      <c r="CL42" s="913"/>
      <c r="CM42" s="926"/>
      <c r="CN42" s="927"/>
      <c r="CO42" s="927"/>
      <c r="CP42" s="927"/>
      <c r="CQ42" s="927"/>
      <c r="CR42" s="927"/>
      <c r="CS42" s="927"/>
      <c r="CT42" s="941" t="s">
        <v>7</v>
      </c>
      <c r="CU42" s="942"/>
      <c r="CV42" s="910">
        <f t="shared" si="4"/>
        <v>0</v>
      </c>
      <c r="CW42" s="911"/>
      <c r="CX42" s="911"/>
      <c r="CY42" s="911"/>
      <c r="CZ42" s="911"/>
      <c r="DA42" s="911"/>
      <c r="DB42" s="911"/>
      <c r="DC42" s="912" t="s">
        <v>7</v>
      </c>
      <c r="DD42" s="913"/>
      <c r="DE42" s="918">
        <f t="shared" si="6"/>
        <v>0</v>
      </c>
      <c r="DF42" s="919"/>
      <c r="DG42" s="919"/>
      <c r="DH42" s="919"/>
      <c r="DI42" s="919"/>
      <c r="DJ42" s="919"/>
      <c r="DK42" s="919"/>
      <c r="DL42" s="912" t="s">
        <v>7</v>
      </c>
      <c r="DM42" s="913"/>
      <c r="DN42" s="920">
        <f t="shared" si="5"/>
        <v>0</v>
      </c>
      <c r="DO42" s="921"/>
      <c r="DP42" s="921"/>
      <c r="DQ42" s="921"/>
      <c r="DR42" s="921"/>
      <c r="DS42" s="921"/>
      <c r="DT42" s="921"/>
      <c r="DU42" s="912" t="s">
        <v>7</v>
      </c>
      <c r="DV42" s="913"/>
      <c r="DW42" s="922">
        <f t="shared" si="2"/>
        <v>0</v>
      </c>
      <c r="DX42" s="923"/>
      <c r="DY42" s="923"/>
      <c r="DZ42" s="923"/>
      <c r="EA42" s="923"/>
      <c r="EB42" s="923"/>
      <c r="EC42" s="923"/>
      <c r="ED42" s="912" t="s">
        <v>7</v>
      </c>
      <c r="EE42" s="913"/>
      <c r="EF42" s="914"/>
      <c r="EG42" s="914"/>
      <c r="EH42" s="914"/>
      <c r="EI42" s="914"/>
    </row>
    <row r="43" spans="4:139" ht="30" customHeight="1">
      <c r="D43" s="837">
        <f t="shared" si="3"/>
        <v>23</v>
      </c>
      <c r="E43" s="837"/>
      <c r="F43" s="931"/>
      <c r="G43" s="932"/>
      <c r="H43" s="932"/>
      <c r="I43" s="932"/>
      <c r="J43" s="932"/>
      <c r="K43" s="932"/>
      <c r="L43" s="932"/>
      <c r="M43" s="933"/>
      <c r="N43" s="943"/>
      <c r="O43" s="943"/>
      <c r="P43" s="943"/>
      <c r="Q43" s="943"/>
      <c r="R43" s="943"/>
      <c r="S43" s="943"/>
      <c r="T43" s="943"/>
      <c r="U43" s="943"/>
      <c r="V43" s="915"/>
      <c r="W43" s="916"/>
      <c r="X43" s="916"/>
      <c r="Y43" s="916"/>
      <c r="Z43" s="916"/>
      <c r="AA43" s="916"/>
      <c r="AB43" s="916"/>
      <c r="AC43" s="917"/>
      <c r="AD43" s="915"/>
      <c r="AE43" s="916"/>
      <c r="AF43" s="916"/>
      <c r="AG43" s="916"/>
      <c r="AH43" s="916"/>
      <c r="AI43" s="916"/>
      <c r="AJ43" s="916"/>
      <c r="AK43" s="917"/>
      <c r="AL43" s="877"/>
      <c r="AM43" s="877"/>
      <c r="AN43" s="877"/>
      <c r="AO43" s="877"/>
      <c r="AP43" s="877"/>
      <c r="AQ43" s="877"/>
      <c r="AR43" s="877"/>
      <c r="AS43" s="877"/>
      <c r="AT43" s="877"/>
      <c r="AU43" s="877"/>
      <c r="AV43" s="877"/>
      <c r="AW43" s="877"/>
      <c r="AX43" s="877"/>
      <c r="AY43" s="877"/>
      <c r="AZ43" s="877"/>
      <c r="BA43" s="877"/>
      <c r="BB43" s="877"/>
      <c r="BC43" s="877"/>
      <c r="BD43" s="877"/>
      <c r="BE43" s="877"/>
      <c r="BF43" s="877"/>
      <c r="BG43" s="877"/>
      <c r="BH43" s="901"/>
      <c r="BI43" s="902"/>
      <c r="BJ43" s="902"/>
      <c r="BK43" s="902"/>
      <c r="BL43" s="902"/>
      <c r="BM43" s="902"/>
      <c r="BN43" s="902"/>
      <c r="BO43" s="902"/>
      <c r="BP43" s="902"/>
      <c r="BQ43" s="902"/>
      <c r="BR43" s="903"/>
      <c r="BS43" s="877"/>
      <c r="BT43" s="877"/>
      <c r="BU43" s="877"/>
      <c r="BV43" s="877"/>
      <c r="BW43" s="877"/>
      <c r="BX43" s="877"/>
      <c r="BY43" s="877"/>
      <c r="BZ43" s="877"/>
      <c r="CA43" s="877"/>
      <c r="CB43" s="877"/>
      <c r="CC43" s="877"/>
      <c r="CD43" s="924"/>
      <c r="CE43" s="925"/>
      <c r="CF43" s="925"/>
      <c r="CG43" s="925"/>
      <c r="CH43" s="925"/>
      <c r="CI43" s="925"/>
      <c r="CJ43" s="925"/>
      <c r="CK43" s="912" t="s">
        <v>7</v>
      </c>
      <c r="CL43" s="913"/>
      <c r="CM43" s="926"/>
      <c r="CN43" s="927"/>
      <c r="CO43" s="927"/>
      <c r="CP43" s="927"/>
      <c r="CQ43" s="927"/>
      <c r="CR43" s="927"/>
      <c r="CS43" s="927"/>
      <c r="CT43" s="941" t="s">
        <v>7</v>
      </c>
      <c r="CU43" s="942"/>
      <c r="CV43" s="910">
        <f t="shared" si="4"/>
        <v>0</v>
      </c>
      <c r="CW43" s="911"/>
      <c r="CX43" s="911"/>
      <c r="CY43" s="911"/>
      <c r="CZ43" s="911"/>
      <c r="DA43" s="911"/>
      <c r="DB43" s="911"/>
      <c r="DC43" s="912" t="s">
        <v>7</v>
      </c>
      <c r="DD43" s="913"/>
      <c r="DE43" s="918">
        <f t="shared" si="6"/>
        <v>0</v>
      </c>
      <c r="DF43" s="919"/>
      <c r="DG43" s="919"/>
      <c r="DH43" s="919"/>
      <c r="DI43" s="919"/>
      <c r="DJ43" s="919"/>
      <c r="DK43" s="919"/>
      <c r="DL43" s="912" t="s">
        <v>7</v>
      </c>
      <c r="DM43" s="913"/>
      <c r="DN43" s="920">
        <f t="shared" si="5"/>
        <v>0</v>
      </c>
      <c r="DO43" s="921"/>
      <c r="DP43" s="921"/>
      <c r="DQ43" s="921"/>
      <c r="DR43" s="921"/>
      <c r="DS43" s="921"/>
      <c r="DT43" s="921"/>
      <c r="DU43" s="912" t="s">
        <v>7</v>
      </c>
      <c r="DV43" s="913"/>
      <c r="DW43" s="922">
        <f t="shared" si="2"/>
        <v>0</v>
      </c>
      <c r="DX43" s="923"/>
      <c r="DY43" s="923"/>
      <c r="DZ43" s="923"/>
      <c r="EA43" s="923"/>
      <c r="EB43" s="923"/>
      <c r="EC43" s="923"/>
      <c r="ED43" s="912" t="s">
        <v>7</v>
      </c>
      <c r="EE43" s="913"/>
      <c r="EF43" s="914"/>
      <c r="EG43" s="914"/>
      <c r="EH43" s="914"/>
      <c r="EI43" s="914"/>
    </row>
    <row r="44" spans="4:139" ht="30" customHeight="1">
      <c r="D44" s="837">
        <f t="shared" si="3"/>
        <v>24</v>
      </c>
      <c r="E44" s="837"/>
      <c r="F44" s="931"/>
      <c r="G44" s="932"/>
      <c r="H44" s="932"/>
      <c r="I44" s="932"/>
      <c r="J44" s="932"/>
      <c r="K44" s="932"/>
      <c r="L44" s="932"/>
      <c r="M44" s="933"/>
      <c r="N44" s="943"/>
      <c r="O44" s="943"/>
      <c r="P44" s="943"/>
      <c r="Q44" s="943"/>
      <c r="R44" s="943"/>
      <c r="S44" s="943"/>
      <c r="T44" s="943"/>
      <c r="U44" s="943"/>
      <c r="V44" s="915"/>
      <c r="W44" s="916"/>
      <c r="X44" s="916"/>
      <c r="Y44" s="916"/>
      <c r="Z44" s="916"/>
      <c r="AA44" s="916"/>
      <c r="AB44" s="916"/>
      <c r="AC44" s="917"/>
      <c r="AD44" s="915"/>
      <c r="AE44" s="916"/>
      <c r="AF44" s="916"/>
      <c r="AG44" s="916"/>
      <c r="AH44" s="916"/>
      <c r="AI44" s="916"/>
      <c r="AJ44" s="916"/>
      <c r="AK44" s="917"/>
      <c r="AL44" s="877"/>
      <c r="AM44" s="877"/>
      <c r="AN44" s="877"/>
      <c r="AO44" s="877"/>
      <c r="AP44" s="877"/>
      <c r="AQ44" s="877"/>
      <c r="AR44" s="877"/>
      <c r="AS44" s="877"/>
      <c r="AT44" s="877"/>
      <c r="AU44" s="877"/>
      <c r="AV44" s="877"/>
      <c r="AW44" s="877"/>
      <c r="AX44" s="877"/>
      <c r="AY44" s="877"/>
      <c r="AZ44" s="877"/>
      <c r="BA44" s="877"/>
      <c r="BB44" s="877"/>
      <c r="BC44" s="877"/>
      <c r="BD44" s="877"/>
      <c r="BE44" s="877"/>
      <c r="BF44" s="877"/>
      <c r="BG44" s="877"/>
      <c r="BH44" s="901"/>
      <c r="BI44" s="902"/>
      <c r="BJ44" s="902"/>
      <c r="BK44" s="902"/>
      <c r="BL44" s="902"/>
      <c r="BM44" s="902"/>
      <c r="BN44" s="902"/>
      <c r="BO44" s="902"/>
      <c r="BP44" s="902"/>
      <c r="BQ44" s="902"/>
      <c r="BR44" s="903"/>
      <c r="BS44" s="877"/>
      <c r="BT44" s="877"/>
      <c r="BU44" s="877"/>
      <c r="BV44" s="877"/>
      <c r="BW44" s="877"/>
      <c r="BX44" s="877"/>
      <c r="BY44" s="877"/>
      <c r="BZ44" s="877"/>
      <c r="CA44" s="877"/>
      <c r="CB44" s="877"/>
      <c r="CC44" s="877"/>
      <c r="CD44" s="924"/>
      <c r="CE44" s="925"/>
      <c r="CF44" s="925"/>
      <c r="CG44" s="925"/>
      <c r="CH44" s="925"/>
      <c r="CI44" s="925"/>
      <c r="CJ44" s="925"/>
      <c r="CK44" s="912" t="s">
        <v>7</v>
      </c>
      <c r="CL44" s="913"/>
      <c r="CM44" s="926"/>
      <c r="CN44" s="927"/>
      <c r="CO44" s="927"/>
      <c r="CP44" s="927"/>
      <c r="CQ44" s="927"/>
      <c r="CR44" s="927"/>
      <c r="CS44" s="927"/>
      <c r="CT44" s="941" t="s">
        <v>7</v>
      </c>
      <c r="CU44" s="942"/>
      <c r="CV44" s="910">
        <f t="shared" si="4"/>
        <v>0</v>
      </c>
      <c r="CW44" s="911"/>
      <c r="CX44" s="911"/>
      <c r="CY44" s="911"/>
      <c r="CZ44" s="911"/>
      <c r="DA44" s="911"/>
      <c r="DB44" s="911"/>
      <c r="DC44" s="912" t="s">
        <v>7</v>
      </c>
      <c r="DD44" s="913"/>
      <c r="DE44" s="918">
        <f t="shared" si="6"/>
        <v>0</v>
      </c>
      <c r="DF44" s="919"/>
      <c r="DG44" s="919"/>
      <c r="DH44" s="919"/>
      <c r="DI44" s="919"/>
      <c r="DJ44" s="919"/>
      <c r="DK44" s="919"/>
      <c r="DL44" s="912" t="s">
        <v>7</v>
      </c>
      <c r="DM44" s="913"/>
      <c r="DN44" s="920">
        <f t="shared" si="5"/>
        <v>0</v>
      </c>
      <c r="DO44" s="921"/>
      <c r="DP44" s="921"/>
      <c r="DQ44" s="921"/>
      <c r="DR44" s="921"/>
      <c r="DS44" s="921"/>
      <c r="DT44" s="921"/>
      <c r="DU44" s="912" t="s">
        <v>7</v>
      </c>
      <c r="DV44" s="913"/>
      <c r="DW44" s="922">
        <f t="shared" si="2"/>
        <v>0</v>
      </c>
      <c r="DX44" s="923"/>
      <c r="DY44" s="923"/>
      <c r="DZ44" s="923"/>
      <c r="EA44" s="923"/>
      <c r="EB44" s="923"/>
      <c r="EC44" s="923"/>
      <c r="ED44" s="912" t="s">
        <v>7</v>
      </c>
      <c r="EE44" s="913"/>
      <c r="EF44" s="914"/>
      <c r="EG44" s="914"/>
      <c r="EH44" s="914"/>
      <c r="EI44" s="914"/>
    </row>
    <row r="45" spans="4:139" ht="30" customHeight="1">
      <c r="D45" s="837">
        <f t="shared" si="3"/>
        <v>25</v>
      </c>
      <c r="E45" s="837"/>
      <c r="F45" s="931"/>
      <c r="G45" s="932"/>
      <c r="H45" s="932"/>
      <c r="I45" s="932"/>
      <c r="J45" s="932"/>
      <c r="K45" s="932"/>
      <c r="L45" s="932"/>
      <c r="M45" s="933"/>
      <c r="N45" s="943"/>
      <c r="O45" s="943"/>
      <c r="P45" s="943"/>
      <c r="Q45" s="943"/>
      <c r="R45" s="943"/>
      <c r="S45" s="943"/>
      <c r="T45" s="943"/>
      <c r="U45" s="943"/>
      <c r="V45" s="915"/>
      <c r="W45" s="916"/>
      <c r="X45" s="916"/>
      <c r="Y45" s="916"/>
      <c r="Z45" s="916"/>
      <c r="AA45" s="916"/>
      <c r="AB45" s="916"/>
      <c r="AC45" s="917"/>
      <c r="AD45" s="915"/>
      <c r="AE45" s="916"/>
      <c r="AF45" s="916"/>
      <c r="AG45" s="916"/>
      <c r="AH45" s="916"/>
      <c r="AI45" s="916"/>
      <c r="AJ45" s="916"/>
      <c r="AK45" s="917"/>
      <c r="AL45" s="877"/>
      <c r="AM45" s="877"/>
      <c r="AN45" s="877"/>
      <c r="AO45" s="877"/>
      <c r="AP45" s="877"/>
      <c r="AQ45" s="877"/>
      <c r="AR45" s="877"/>
      <c r="AS45" s="877"/>
      <c r="AT45" s="877"/>
      <c r="AU45" s="877"/>
      <c r="AV45" s="877"/>
      <c r="AW45" s="877"/>
      <c r="AX45" s="877"/>
      <c r="AY45" s="877"/>
      <c r="AZ45" s="877"/>
      <c r="BA45" s="877"/>
      <c r="BB45" s="877"/>
      <c r="BC45" s="877"/>
      <c r="BD45" s="877"/>
      <c r="BE45" s="877"/>
      <c r="BF45" s="877"/>
      <c r="BG45" s="877"/>
      <c r="BH45" s="901"/>
      <c r="BI45" s="902"/>
      <c r="BJ45" s="902"/>
      <c r="BK45" s="902"/>
      <c r="BL45" s="902"/>
      <c r="BM45" s="902"/>
      <c r="BN45" s="902"/>
      <c r="BO45" s="902"/>
      <c r="BP45" s="902"/>
      <c r="BQ45" s="902"/>
      <c r="BR45" s="903"/>
      <c r="BS45" s="877"/>
      <c r="BT45" s="877"/>
      <c r="BU45" s="877"/>
      <c r="BV45" s="877"/>
      <c r="BW45" s="877"/>
      <c r="BX45" s="877"/>
      <c r="BY45" s="877"/>
      <c r="BZ45" s="877"/>
      <c r="CA45" s="877"/>
      <c r="CB45" s="877"/>
      <c r="CC45" s="877"/>
      <c r="CD45" s="924"/>
      <c r="CE45" s="925"/>
      <c r="CF45" s="925"/>
      <c r="CG45" s="925"/>
      <c r="CH45" s="925"/>
      <c r="CI45" s="925"/>
      <c r="CJ45" s="925"/>
      <c r="CK45" s="912" t="s">
        <v>7</v>
      </c>
      <c r="CL45" s="913"/>
      <c r="CM45" s="926"/>
      <c r="CN45" s="927"/>
      <c r="CO45" s="927"/>
      <c r="CP45" s="927"/>
      <c r="CQ45" s="927"/>
      <c r="CR45" s="927"/>
      <c r="CS45" s="927"/>
      <c r="CT45" s="941" t="s">
        <v>7</v>
      </c>
      <c r="CU45" s="942"/>
      <c r="CV45" s="910">
        <f t="shared" si="4"/>
        <v>0</v>
      </c>
      <c r="CW45" s="911"/>
      <c r="CX45" s="911"/>
      <c r="CY45" s="911"/>
      <c r="CZ45" s="911"/>
      <c r="DA45" s="911"/>
      <c r="DB45" s="911"/>
      <c r="DC45" s="912" t="s">
        <v>7</v>
      </c>
      <c r="DD45" s="913"/>
      <c r="DE45" s="918">
        <f t="shared" si="6"/>
        <v>0</v>
      </c>
      <c r="DF45" s="919"/>
      <c r="DG45" s="919"/>
      <c r="DH45" s="919"/>
      <c r="DI45" s="919"/>
      <c r="DJ45" s="919"/>
      <c r="DK45" s="919"/>
      <c r="DL45" s="912" t="s">
        <v>7</v>
      </c>
      <c r="DM45" s="913"/>
      <c r="DN45" s="920">
        <f t="shared" si="5"/>
        <v>0</v>
      </c>
      <c r="DO45" s="921"/>
      <c r="DP45" s="921"/>
      <c r="DQ45" s="921"/>
      <c r="DR45" s="921"/>
      <c r="DS45" s="921"/>
      <c r="DT45" s="921"/>
      <c r="DU45" s="912" t="s">
        <v>7</v>
      </c>
      <c r="DV45" s="913"/>
      <c r="DW45" s="922">
        <f t="shared" si="2"/>
        <v>0</v>
      </c>
      <c r="DX45" s="923"/>
      <c r="DY45" s="923"/>
      <c r="DZ45" s="923"/>
      <c r="EA45" s="923"/>
      <c r="EB45" s="923"/>
      <c r="EC45" s="923"/>
      <c r="ED45" s="912" t="s">
        <v>7</v>
      </c>
      <c r="EE45" s="913"/>
      <c r="EF45" s="914"/>
      <c r="EG45" s="914"/>
      <c r="EH45" s="914"/>
      <c r="EI45" s="914"/>
    </row>
    <row r="46" spans="4:139" ht="30" customHeight="1">
      <c r="D46" s="837">
        <f t="shared" si="3"/>
        <v>26</v>
      </c>
      <c r="E46" s="837"/>
      <c r="F46" s="931"/>
      <c r="G46" s="932"/>
      <c r="H46" s="932"/>
      <c r="I46" s="932"/>
      <c r="J46" s="932"/>
      <c r="K46" s="932"/>
      <c r="L46" s="932"/>
      <c r="M46" s="933"/>
      <c r="N46" s="943"/>
      <c r="O46" s="943"/>
      <c r="P46" s="943"/>
      <c r="Q46" s="943"/>
      <c r="R46" s="943"/>
      <c r="S46" s="943"/>
      <c r="T46" s="943"/>
      <c r="U46" s="943"/>
      <c r="V46" s="915"/>
      <c r="W46" s="916"/>
      <c r="X46" s="916"/>
      <c r="Y46" s="916"/>
      <c r="Z46" s="916"/>
      <c r="AA46" s="916"/>
      <c r="AB46" s="916"/>
      <c r="AC46" s="917"/>
      <c r="AD46" s="915"/>
      <c r="AE46" s="916"/>
      <c r="AF46" s="916"/>
      <c r="AG46" s="916"/>
      <c r="AH46" s="916"/>
      <c r="AI46" s="916"/>
      <c r="AJ46" s="916"/>
      <c r="AK46" s="917"/>
      <c r="AL46" s="877"/>
      <c r="AM46" s="877"/>
      <c r="AN46" s="877"/>
      <c r="AO46" s="877"/>
      <c r="AP46" s="877"/>
      <c r="AQ46" s="877"/>
      <c r="AR46" s="877"/>
      <c r="AS46" s="877"/>
      <c r="AT46" s="877"/>
      <c r="AU46" s="877"/>
      <c r="AV46" s="877"/>
      <c r="AW46" s="877"/>
      <c r="AX46" s="877"/>
      <c r="AY46" s="877"/>
      <c r="AZ46" s="877"/>
      <c r="BA46" s="877"/>
      <c r="BB46" s="877"/>
      <c r="BC46" s="877"/>
      <c r="BD46" s="877"/>
      <c r="BE46" s="877"/>
      <c r="BF46" s="877"/>
      <c r="BG46" s="877"/>
      <c r="BH46" s="901"/>
      <c r="BI46" s="902"/>
      <c r="BJ46" s="902"/>
      <c r="BK46" s="902"/>
      <c r="BL46" s="902"/>
      <c r="BM46" s="902"/>
      <c r="BN46" s="902"/>
      <c r="BO46" s="902"/>
      <c r="BP46" s="902"/>
      <c r="BQ46" s="902"/>
      <c r="BR46" s="903"/>
      <c r="BS46" s="877"/>
      <c r="BT46" s="877"/>
      <c r="BU46" s="877"/>
      <c r="BV46" s="877"/>
      <c r="BW46" s="877"/>
      <c r="BX46" s="877"/>
      <c r="BY46" s="877"/>
      <c r="BZ46" s="877"/>
      <c r="CA46" s="877"/>
      <c r="CB46" s="877"/>
      <c r="CC46" s="877"/>
      <c r="CD46" s="924"/>
      <c r="CE46" s="925"/>
      <c r="CF46" s="925"/>
      <c r="CG46" s="925"/>
      <c r="CH46" s="925"/>
      <c r="CI46" s="925"/>
      <c r="CJ46" s="925"/>
      <c r="CK46" s="912" t="s">
        <v>7</v>
      </c>
      <c r="CL46" s="913"/>
      <c r="CM46" s="926"/>
      <c r="CN46" s="927"/>
      <c r="CO46" s="927"/>
      <c r="CP46" s="927"/>
      <c r="CQ46" s="927"/>
      <c r="CR46" s="927"/>
      <c r="CS46" s="927"/>
      <c r="CT46" s="941" t="s">
        <v>7</v>
      </c>
      <c r="CU46" s="942"/>
      <c r="CV46" s="910">
        <f t="shared" si="4"/>
        <v>0</v>
      </c>
      <c r="CW46" s="911"/>
      <c r="CX46" s="911"/>
      <c r="CY46" s="911"/>
      <c r="CZ46" s="911"/>
      <c r="DA46" s="911"/>
      <c r="DB46" s="911"/>
      <c r="DC46" s="912" t="s">
        <v>7</v>
      </c>
      <c r="DD46" s="913"/>
      <c r="DE46" s="918">
        <f t="shared" si="6"/>
        <v>0</v>
      </c>
      <c r="DF46" s="919"/>
      <c r="DG46" s="919"/>
      <c r="DH46" s="919"/>
      <c r="DI46" s="919"/>
      <c r="DJ46" s="919"/>
      <c r="DK46" s="919"/>
      <c r="DL46" s="912" t="s">
        <v>7</v>
      </c>
      <c r="DM46" s="913"/>
      <c r="DN46" s="920">
        <f t="shared" si="5"/>
        <v>0</v>
      </c>
      <c r="DO46" s="921"/>
      <c r="DP46" s="921"/>
      <c r="DQ46" s="921"/>
      <c r="DR46" s="921"/>
      <c r="DS46" s="921"/>
      <c r="DT46" s="921"/>
      <c r="DU46" s="912" t="s">
        <v>7</v>
      </c>
      <c r="DV46" s="913"/>
      <c r="DW46" s="922">
        <f t="shared" si="2"/>
        <v>0</v>
      </c>
      <c r="DX46" s="923"/>
      <c r="DY46" s="923"/>
      <c r="DZ46" s="923"/>
      <c r="EA46" s="923"/>
      <c r="EB46" s="923"/>
      <c r="EC46" s="923"/>
      <c r="ED46" s="912" t="s">
        <v>7</v>
      </c>
      <c r="EE46" s="913"/>
      <c r="EF46" s="914"/>
      <c r="EG46" s="914"/>
      <c r="EH46" s="914"/>
      <c r="EI46" s="914"/>
    </row>
    <row r="47" spans="4:139" ht="30" customHeight="1">
      <c r="D47" s="837">
        <f t="shared" si="3"/>
        <v>27</v>
      </c>
      <c r="E47" s="837"/>
      <c r="F47" s="931"/>
      <c r="G47" s="932"/>
      <c r="H47" s="932"/>
      <c r="I47" s="932"/>
      <c r="J47" s="932"/>
      <c r="K47" s="932"/>
      <c r="L47" s="932"/>
      <c r="M47" s="933"/>
      <c r="N47" s="943"/>
      <c r="O47" s="943"/>
      <c r="P47" s="943"/>
      <c r="Q47" s="943"/>
      <c r="R47" s="943"/>
      <c r="S47" s="943"/>
      <c r="T47" s="943"/>
      <c r="U47" s="943"/>
      <c r="V47" s="915"/>
      <c r="W47" s="916"/>
      <c r="X47" s="916"/>
      <c r="Y47" s="916"/>
      <c r="Z47" s="916"/>
      <c r="AA47" s="916"/>
      <c r="AB47" s="916"/>
      <c r="AC47" s="917"/>
      <c r="AD47" s="915"/>
      <c r="AE47" s="916"/>
      <c r="AF47" s="916"/>
      <c r="AG47" s="916"/>
      <c r="AH47" s="916"/>
      <c r="AI47" s="916"/>
      <c r="AJ47" s="916"/>
      <c r="AK47" s="917"/>
      <c r="AL47" s="877"/>
      <c r="AM47" s="877"/>
      <c r="AN47" s="877"/>
      <c r="AO47" s="877"/>
      <c r="AP47" s="877"/>
      <c r="AQ47" s="877"/>
      <c r="AR47" s="877"/>
      <c r="AS47" s="877"/>
      <c r="AT47" s="877"/>
      <c r="AU47" s="877"/>
      <c r="AV47" s="877"/>
      <c r="AW47" s="877"/>
      <c r="AX47" s="877"/>
      <c r="AY47" s="877"/>
      <c r="AZ47" s="877"/>
      <c r="BA47" s="877"/>
      <c r="BB47" s="877"/>
      <c r="BC47" s="877"/>
      <c r="BD47" s="877"/>
      <c r="BE47" s="877"/>
      <c r="BF47" s="877"/>
      <c r="BG47" s="877"/>
      <c r="BH47" s="901"/>
      <c r="BI47" s="902"/>
      <c r="BJ47" s="902"/>
      <c r="BK47" s="902"/>
      <c r="BL47" s="902"/>
      <c r="BM47" s="902"/>
      <c r="BN47" s="902"/>
      <c r="BO47" s="902"/>
      <c r="BP47" s="902"/>
      <c r="BQ47" s="902"/>
      <c r="BR47" s="903"/>
      <c r="BS47" s="877"/>
      <c r="BT47" s="877"/>
      <c r="BU47" s="877"/>
      <c r="BV47" s="877"/>
      <c r="BW47" s="877"/>
      <c r="BX47" s="877"/>
      <c r="BY47" s="877"/>
      <c r="BZ47" s="877"/>
      <c r="CA47" s="877"/>
      <c r="CB47" s="877"/>
      <c r="CC47" s="877"/>
      <c r="CD47" s="924"/>
      <c r="CE47" s="925"/>
      <c r="CF47" s="925"/>
      <c r="CG47" s="925"/>
      <c r="CH47" s="925"/>
      <c r="CI47" s="925"/>
      <c r="CJ47" s="925"/>
      <c r="CK47" s="912" t="s">
        <v>7</v>
      </c>
      <c r="CL47" s="913"/>
      <c r="CM47" s="926"/>
      <c r="CN47" s="927"/>
      <c r="CO47" s="927"/>
      <c r="CP47" s="927"/>
      <c r="CQ47" s="927"/>
      <c r="CR47" s="927"/>
      <c r="CS47" s="927"/>
      <c r="CT47" s="941" t="s">
        <v>7</v>
      </c>
      <c r="CU47" s="942"/>
      <c r="CV47" s="910">
        <f t="shared" si="4"/>
        <v>0</v>
      </c>
      <c r="CW47" s="911"/>
      <c r="CX47" s="911"/>
      <c r="CY47" s="911"/>
      <c r="CZ47" s="911"/>
      <c r="DA47" s="911"/>
      <c r="DB47" s="911"/>
      <c r="DC47" s="912" t="s">
        <v>7</v>
      </c>
      <c r="DD47" s="913"/>
      <c r="DE47" s="918">
        <f t="shared" si="6"/>
        <v>0</v>
      </c>
      <c r="DF47" s="919"/>
      <c r="DG47" s="919"/>
      <c r="DH47" s="919"/>
      <c r="DI47" s="919"/>
      <c r="DJ47" s="919"/>
      <c r="DK47" s="919"/>
      <c r="DL47" s="912" t="s">
        <v>7</v>
      </c>
      <c r="DM47" s="913"/>
      <c r="DN47" s="920">
        <f t="shared" si="5"/>
        <v>0</v>
      </c>
      <c r="DO47" s="921"/>
      <c r="DP47" s="921"/>
      <c r="DQ47" s="921"/>
      <c r="DR47" s="921"/>
      <c r="DS47" s="921"/>
      <c r="DT47" s="921"/>
      <c r="DU47" s="912" t="s">
        <v>7</v>
      </c>
      <c r="DV47" s="913"/>
      <c r="DW47" s="922">
        <f t="shared" si="2"/>
        <v>0</v>
      </c>
      <c r="DX47" s="923"/>
      <c r="DY47" s="923"/>
      <c r="DZ47" s="923"/>
      <c r="EA47" s="923"/>
      <c r="EB47" s="923"/>
      <c r="EC47" s="923"/>
      <c r="ED47" s="912" t="s">
        <v>7</v>
      </c>
      <c r="EE47" s="913"/>
      <c r="EF47" s="914"/>
      <c r="EG47" s="914"/>
      <c r="EH47" s="914"/>
      <c r="EI47" s="914"/>
    </row>
    <row r="48" spans="4:139" ht="30" customHeight="1">
      <c r="D48" s="837">
        <f t="shared" si="3"/>
        <v>28</v>
      </c>
      <c r="E48" s="837"/>
      <c r="F48" s="931"/>
      <c r="G48" s="932"/>
      <c r="H48" s="932"/>
      <c r="I48" s="932"/>
      <c r="J48" s="932"/>
      <c r="K48" s="932"/>
      <c r="L48" s="932"/>
      <c r="M48" s="933"/>
      <c r="N48" s="943"/>
      <c r="O48" s="943"/>
      <c r="P48" s="943"/>
      <c r="Q48" s="943"/>
      <c r="R48" s="943"/>
      <c r="S48" s="943"/>
      <c r="T48" s="943"/>
      <c r="U48" s="943"/>
      <c r="V48" s="915"/>
      <c r="W48" s="916"/>
      <c r="X48" s="916"/>
      <c r="Y48" s="916"/>
      <c r="Z48" s="916"/>
      <c r="AA48" s="916"/>
      <c r="AB48" s="916"/>
      <c r="AC48" s="917"/>
      <c r="AD48" s="915"/>
      <c r="AE48" s="916"/>
      <c r="AF48" s="916"/>
      <c r="AG48" s="916"/>
      <c r="AH48" s="916"/>
      <c r="AI48" s="916"/>
      <c r="AJ48" s="916"/>
      <c r="AK48" s="917"/>
      <c r="AL48" s="877"/>
      <c r="AM48" s="877"/>
      <c r="AN48" s="877"/>
      <c r="AO48" s="877"/>
      <c r="AP48" s="877"/>
      <c r="AQ48" s="877"/>
      <c r="AR48" s="877"/>
      <c r="AS48" s="877"/>
      <c r="AT48" s="877"/>
      <c r="AU48" s="877"/>
      <c r="AV48" s="877"/>
      <c r="AW48" s="877"/>
      <c r="AX48" s="877"/>
      <c r="AY48" s="877"/>
      <c r="AZ48" s="877"/>
      <c r="BA48" s="877"/>
      <c r="BB48" s="877"/>
      <c r="BC48" s="877"/>
      <c r="BD48" s="877"/>
      <c r="BE48" s="877"/>
      <c r="BF48" s="877"/>
      <c r="BG48" s="877"/>
      <c r="BH48" s="901"/>
      <c r="BI48" s="902"/>
      <c r="BJ48" s="902"/>
      <c r="BK48" s="902"/>
      <c r="BL48" s="902"/>
      <c r="BM48" s="902"/>
      <c r="BN48" s="902"/>
      <c r="BO48" s="902"/>
      <c r="BP48" s="902"/>
      <c r="BQ48" s="902"/>
      <c r="BR48" s="903"/>
      <c r="BS48" s="877"/>
      <c r="BT48" s="877"/>
      <c r="BU48" s="877"/>
      <c r="BV48" s="877"/>
      <c r="BW48" s="877"/>
      <c r="BX48" s="877"/>
      <c r="BY48" s="877"/>
      <c r="BZ48" s="877"/>
      <c r="CA48" s="877"/>
      <c r="CB48" s="877"/>
      <c r="CC48" s="877"/>
      <c r="CD48" s="924"/>
      <c r="CE48" s="925"/>
      <c r="CF48" s="925"/>
      <c r="CG48" s="925"/>
      <c r="CH48" s="925"/>
      <c r="CI48" s="925"/>
      <c r="CJ48" s="925"/>
      <c r="CK48" s="912" t="s">
        <v>7</v>
      </c>
      <c r="CL48" s="913"/>
      <c r="CM48" s="926"/>
      <c r="CN48" s="927"/>
      <c r="CO48" s="927"/>
      <c r="CP48" s="927"/>
      <c r="CQ48" s="927"/>
      <c r="CR48" s="927"/>
      <c r="CS48" s="927"/>
      <c r="CT48" s="941" t="s">
        <v>7</v>
      </c>
      <c r="CU48" s="942"/>
      <c r="CV48" s="910">
        <f t="shared" si="4"/>
        <v>0</v>
      </c>
      <c r="CW48" s="911"/>
      <c r="CX48" s="911"/>
      <c r="CY48" s="911"/>
      <c r="CZ48" s="911"/>
      <c r="DA48" s="911"/>
      <c r="DB48" s="911"/>
      <c r="DC48" s="912" t="s">
        <v>7</v>
      </c>
      <c r="DD48" s="913"/>
      <c r="DE48" s="918">
        <f t="shared" si="6"/>
        <v>0</v>
      </c>
      <c r="DF48" s="919"/>
      <c r="DG48" s="919"/>
      <c r="DH48" s="919"/>
      <c r="DI48" s="919"/>
      <c r="DJ48" s="919"/>
      <c r="DK48" s="919"/>
      <c r="DL48" s="912" t="s">
        <v>7</v>
      </c>
      <c r="DM48" s="913"/>
      <c r="DN48" s="920">
        <f t="shared" si="5"/>
        <v>0</v>
      </c>
      <c r="DO48" s="921"/>
      <c r="DP48" s="921"/>
      <c r="DQ48" s="921"/>
      <c r="DR48" s="921"/>
      <c r="DS48" s="921"/>
      <c r="DT48" s="921"/>
      <c r="DU48" s="912" t="s">
        <v>7</v>
      </c>
      <c r="DV48" s="913"/>
      <c r="DW48" s="922">
        <f t="shared" si="2"/>
        <v>0</v>
      </c>
      <c r="DX48" s="923"/>
      <c r="DY48" s="923"/>
      <c r="DZ48" s="923"/>
      <c r="EA48" s="923"/>
      <c r="EB48" s="923"/>
      <c r="EC48" s="923"/>
      <c r="ED48" s="912" t="s">
        <v>7</v>
      </c>
      <c r="EE48" s="913"/>
      <c r="EF48" s="914"/>
      <c r="EG48" s="914"/>
      <c r="EH48" s="914"/>
      <c r="EI48" s="914"/>
    </row>
    <row r="49" spans="4:139" ht="30" customHeight="1">
      <c r="D49" s="837">
        <f t="shared" si="3"/>
        <v>29</v>
      </c>
      <c r="E49" s="837"/>
      <c r="F49" s="931"/>
      <c r="G49" s="932"/>
      <c r="H49" s="932"/>
      <c r="I49" s="932"/>
      <c r="J49" s="932"/>
      <c r="K49" s="932"/>
      <c r="L49" s="932"/>
      <c r="M49" s="933"/>
      <c r="N49" s="943"/>
      <c r="O49" s="943"/>
      <c r="P49" s="943"/>
      <c r="Q49" s="943"/>
      <c r="R49" s="943"/>
      <c r="S49" s="943"/>
      <c r="T49" s="943"/>
      <c r="U49" s="943"/>
      <c r="V49" s="915"/>
      <c r="W49" s="916"/>
      <c r="X49" s="916"/>
      <c r="Y49" s="916"/>
      <c r="Z49" s="916"/>
      <c r="AA49" s="916"/>
      <c r="AB49" s="916"/>
      <c r="AC49" s="917"/>
      <c r="AD49" s="915"/>
      <c r="AE49" s="916"/>
      <c r="AF49" s="916"/>
      <c r="AG49" s="916"/>
      <c r="AH49" s="916"/>
      <c r="AI49" s="916"/>
      <c r="AJ49" s="916"/>
      <c r="AK49" s="917"/>
      <c r="AL49" s="877"/>
      <c r="AM49" s="877"/>
      <c r="AN49" s="877"/>
      <c r="AO49" s="877"/>
      <c r="AP49" s="877"/>
      <c r="AQ49" s="877"/>
      <c r="AR49" s="877"/>
      <c r="AS49" s="877"/>
      <c r="AT49" s="877"/>
      <c r="AU49" s="877"/>
      <c r="AV49" s="877"/>
      <c r="AW49" s="877"/>
      <c r="AX49" s="877"/>
      <c r="AY49" s="877"/>
      <c r="AZ49" s="877"/>
      <c r="BA49" s="877"/>
      <c r="BB49" s="877"/>
      <c r="BC49" s="877"/>
      <c r="BD49" s="877"/>
      <c r="BE49" s="877"/>
      <c r="BF49" s="877"/>
      <c r="BG49" s="877"/>
      <c r="BH49" s="901"/>
      <c r="BI49" s="902"/>
      <c r="BJ49" s="902"/>
      <c r="BK49" s="902"/>
      <c r="BL49" s="902"/>
      <c r="BM49" s="902"/>
      <c r="BN49" s="902"/>
      <c r="BO49" s="902"/>
      <c r="BP49" s="902"/>
      <c r="BQ49" s="902"/>
      <c r="BR49" s="903"/>
      <c r="BS49" s="877"/>
      <c r="BT49" s="877"/>
      <c r="BU49" s="877"/>
      <c r="BV49" s="877"/>
      <c r="BW49" s="877"/>
      <c r="BX49" s="877"/>
      <c r="BY49" s="877"/>
      <c r="BZ49" s="877"/>
      <c r="CA49" s="877"/>
      <c r="CB49" s="877"/>
      <c r="CC49" s="877"/>
      <c r="CD49" s="924"/>
      <c r="CE49" s="925"/>
      <c r="CF49" s="925"/>
      <c r="CG49" s="925"/>
      <c r="CH49" s="925"/>
      <c r="CI49" s="925"/>
      <c r="CJ49" s="925"/>
      <c r="CK49" s="912" t="s">
        <v>7</v>
      </c>
      <c r="CL49" s="913"/>
      <c r="CM49" s="926"/>
      <c r="CN49" s="927"/>
      <c r="CO49" s="927"/>
      <c r="CP49" s="927"/>
      <c r="CQ49" s="927"/>
      <c r="CR49" s="927"/>
      <c r="CS49" s="927"/>
      <c r="CT49" s="941" t="s">
        <v>7</v>
      </c>
      <c r="CU49" s="942"/>
      <c r="CV49" s="910">
        <f t="shared" si="4"/>
        <v>0</v>
      </c>
      <c r="CW49" s="911"/>
      <c r="CX49" s="911"/>
      <c r="CY49" s="911"/>
      <c r="CZ49" s="911"/>
      <c r="DA49" s="911"/>
      <c r="DB49" s="911"/>
      <c r="DC49" s="912" t="s">
        <v>7</v>
      </c>
      <c r="DD49" s="913"/>
      <c r="DE49" s="918">
        <f t="shared" si="6"/>
        <v>0</v>
      </c>
      <c r="DF49" s="919"/>
      <c r="DG49" s="919"/>
      <c r="DH49" s="919"/>
      <c r="DI49" s="919"/>
      <c r="DJ49" s="919"/>
      <c r="DK49" s="919"/>
      <c r="DL49" s="912" t="s">
        <v>7</v>
      </c>
      <c r="DM49" s="913"/>
      <c r="DN49" s="920">
        <f t="shared" si="5"/>
        <v>0</v>
      </c>
      <c r="DO49" s="921"/>
      <c r="DP49" s="921"/>
      <c r="DQ49" s="921"/>
      <c r="DR49" s="921"/>
      <c r="DS49" s="921"/>
      <c r="DT49" s="921"/>
      <c r="DU49" s="912" t="s">
        <v>7</v>
      </c>
      <c r="DV49" s="913"/>
      <c r="DW49" s="922">
        <f t="shared" si="2"/>
        <v>0</v>
      </c>
      <c r="DX49" s="923"/>
      <c r="DY49" s="923"/>
      <c r="DZ49" s="923"/>
      <c r="EA49" s="923"/>
      <c r="EB49" s="923"/>
      <c r="EC49" s="923"/>
      <c r="ED49" s="912" t="s">
        <v>7</v>
      </c>
      <c r="EE49" s="913"/>
      <c r="EF49" s="914"/>
      <c r="EG49" s="914"/>
      <c r="EH49" s="914"/>
      <c r="EI49" s="914"/>
    </row>
    <row r="50" spans="4:139" ht="30" customHeight="1">
      <c r="D50" s="837">
        <f t="shared" si="3"/>
        <v>30</v>
      </c>
      <c r="E50" s="837"/>
      <c r="F50" s="931"/>
      <c r="G50" s="932"/>
      <c r="H50" s="932"/>
      <c r="I50" s="932"/>
      <c r="J50" s="932"/>
      <c r="K50" s="932"/>
      <c r="L50" s="932"/>
      <c r="M50" s="933"/>
      <c r="N50" s="943"/>
      <c r="O50" s="943"/>
      <c r="P50" s="943"/>
      <c r="Q50" s="943"/>
      <c r="R50" s="943"/>
      <c r="S50" s="943"/>
      <c r="T50" s="943"/>
      <c r="U50" s="943"/>
      <c r="V50" s="915"/>
      <c r="W50" s="916"/>
      <c r="X50" s="916"/>
      <c r="Y50" s="916"/>
      <c r="Z50" s="916"/>
      <c r="AA50" s="916"/>
      <c r="AB50" s="916"/>
      <c r="AC50" s="917"/>
      <c r="AD50" s="915"/>
      <c r="AE50" s="916"/>
      <c r="AF50" s="916"/>
      <c r="AG50" s="916"/>
      <c r="AH50" s="916"/>
      <c r="AI50" s="916"/>
      <c r="AJ50" s="916"/>
      <c r="AK50" s="917"/>
      <c r="AL50" s="877"/>
      <c r="AM50" s="877"/>
      <c r="AN50" s="877"/>
      <c r="AO50" s="877"/>
      <c r="AP50" s="877"/>
      <c r="AQ50" s="877"/>
      <c r="AR50" s="877"/>
      <c r="AS50" s="877"/>
      <c r="AT50" s="877"/>
      <c r="AU50" s="877"/>
      <c r="AV50" s="877"/>
      <c r="AW50" s="877"/>
      <c r="AX50" s="877"/>
      <c r="AY50" s="877"/>
      <c r="AZ50" s="877"/>
      <c r="BA50" s="877"/>
      <c r="BB50" s="877"/>
      <c r="BC50" s="877"/>
      <c r="BD50" s="877"/>
      <c r="BE50" s="877"/>
      <c r="BF50" s="877"/>
      <c r="BG50" s="877"/>
      <c r="BH50" s="901"/>
      <c r="BI50" s="902"/>
      <c r="BJ50" s="902"/>
      <c r="BK50" s="902"/>
      <c r="BL50" s="902"/>
      <c r="BM50" s="902"/>
      <c r="BN50" s="902"/>
      <c r="BO50" s="902"/>
      <c r="BP50" s="902"/>
      <c r="BQ50" s="902"/>
      <c r="BR50" s="903"/>
      <c r="BS50" s="877"/>
      <c r="BT50" s="877"/>
      <c r="BU50" s="877"/>
      <c r="BV50" s="877"/>
      <c r="BW50" s="877"/>
      <c r="BX50" s="877"/>
      <c r="BY50" s="877"/>
      <c r="BZ50" s="877"/>
      <c r="CA50" s="877"/>
      <c r="CB50" s="877"/>
      <c r="CC50" s="877"/>
      <c r="CD50" s="924"/>
      <c r="CE50" s="925"/>
      <c r="CF50" s="925"/>
      <c r="CG50" s="925"/>
      <c r="CH50" s="925"/>
      <c r="CI50" s="925"/>
      <c r="CJ50" s="925"/>
      <c r="CK50" s="912" t="s">
        <v>7</v>
      </c>
      <c r="CL50" s="913"/>
      <c r="CM50" s="926"/>
      <c r="CN50" s="927"/>
      <c r="CO50" s="927"/>
      <c r="CP50" s="927"/>
      <c r="CQ50" s="927"/>
      <c r="CR50" s="927"/>
      <c r="CS50" s="927"/>
      <c r="CT50" s="941" t="s">
        <v>7</v>
      </c>
      <c r="CU50" s="942"/>
      <c r="CV50" s="910">
        <f t="shared" si="4"/>
        <v>0</v>
      </c>
      <c r="CW50" s="911"/>
      <c r="CX50" s="911"/>
      <c r="CY50" s="911"/>
      <c r="CZ50" s="911"/>
      <c r="DA50" s="911"/>
      <c r="DB50" s="911"/>
      <c r="DC50" s="912" t="s">
        <v>7</v>
      </c>
      <c r="DD50" s="913"/>
      <c r="DE50" s="918">
        <f t="shared" si="6"/>
        <v>0</v>
      </c>
      <c r="DF50" s="919"/>
      <c r="DG50" s="919"/>
      <c r="DH50" s="919"/>
      <c r="DI50" s="919"/>
      <c r="DJ50" s="919"/>
      <c r="DK50" s="919"/>
      <c r="DL50" s="912" t="s">
        <v>7</v>
      </c>
      <c r="DM50" s="913"/>
      <c r="DN50" s="920">
        <f t="shared" si="5"/>
        <v>0</v>
      </c>
      <c r="DO50" s="921"/>
      <c r="DP50" s="921"/>
      <c r="DQ50" s="921"/>
      <c r="DR50" s="921"/>
      <c r="DS50" s="921"/>
      <c r="DT50" s="921"/>
      <c r="DU50" s="912" t="s">
        <v>7</v>
      </c>
      <c r="DV50" s="913"/>
      <c r="DW50" s="922">
        <f t="shared" si="2"/>
        <v>0</v>
      </c>
      <c r="DX50" s="923"/>
      <c r="DY50" s="923"/>
      <c r="DZ50" s="923"/>
      <c r="EA50" s="923"/>
      <c r="EB50" s="923"/>
      <c r="EC50" s="923"/>
      <c r="ED50" s="912" t="s">
        <v>7</v>
      </c>
      <c r="EE50" s="913"/>
      <c r="EF50" s="914"/>
      <c r="EG50" s="914"/>
      <c r="EH50" s="914"/>
      <c r="EI50" s="914"/>
    </row>
    <row r="51" spans="4:139" ht="30" customHeight="1">
      <c r="D51" s="837">
        <f t="shared" si="3"/>
        <v>31</v>
      </c>
      <c r="E51" s="837"/>
      <c r="F51" s="931"/>
      <c r="G51" s="932"/>
      <c r="H51" s="932"/>
      <c r="I51" s="932"/>
      <c r="J51" s="932"/>
      <c r="K51" s="932"/>
      <c r="L51" s="932"/>
      <c r="M51" s="933"/>
      <c r="N51" s="943"/>
      <c r="O51" s="943"/>
      <c r="P51" s="943"/>
      <c r="Q51" s="943"/>
      <c r="R51" s="943"/>
      <c r="S51" s="943"/>
      <c r="T51" s="943"/>
      <c r="U51" s="943"/>
      <c r="V51" s="915"/>
      <c r="W51" s="916"/>
      <c r="X51" s="916"/>
      <c r="Y51" s="916"/>
      <c r="Z51" s="916"/>
      <c r="AA51" s="916"/>
      <c r="AB51" s="916"/>
      <c r="AC51" s="917"/>
      <c r="AD51" s="915"/>
      <c r="AE51" s="916"/>
      <c r="AF51" s="916"/>
      <c r="AG51" s="916"/>
      <c r="AH51" s="916"/>
      <c r="AI51" s="916"/>
      <c r="AJ51" s="916"/>
      <c r="AK51" s="917"/>
      <c r="AL51" s="877"/>
      <c r="AM51" s="877"/>
      <c r="AN51" s="877"/>
      <c r="AO51" s="877"/>
      <c r="AP51" s="877"/>
      <c r="AQ51" s="877"/>
      <c r="AR51" s="877"/>
      <c r="AS51" s="877"/>
      <c r="AT51" s="877"/>
      <c r="AU51" s="877"/>
      <c r="AV51" s="877"/>
      <c r="AW51" s="877"/>
      <c r="AX51" s="877"/>
      <c r="AY51" s="877"/>
      <c r="AZ51" s="877"/>
      <c r="BA51" s="877"/>
      <c r="BB51" s="877"/>
      <c r="BC51" s="877"/>
      <c r="BD51" s="877"/>
      <c r="BE51" s="877"/>
      <c r="BF51" s="877"/>
      <c r="BG51" s="877"/>
      <c r="BH51" s="901"/>
      <c r="BI51" s="902"/>
      <c r="BJ51" s="902"/>
      <c r="BK51" s="902"/>
      <c r="BL51" s="902"/>
      <c r="BM51" s="902"/>
      <c r="BN51" s="902"/>
      <c r="BO51" s="902"/>
      <c r="BP51" s="902"/>
      <c r="BQ51" s="902"/>
      <c r="BR51" s="903"/>
      <c r="BS51" s="877"/>
      <c r="BT51" s="877"/>
      <c r="BU51" s="877"/>
      <c r="BV51" s="877"/>
      <c r="BW51" s="877"/>
      <c r="BX51" s="877"/>
      <c r="BY51" s="877"/>
      <c r="BZ51" s="877"/>
      <c r="CA51" s="877"/>
      <c r="CB51" s="877"/>
      <c r="CC51" s="877"/>
      <c r="CD51" s="924"/>
      <c r="CE51" s="925"/>
      <c r="CF51" s="925"/>
      <c r="CG51" s="925"/>
      <c r="CH51" s="925"/>
      <c r="CI51" s="925"/>
      <c r="CJ51" s="925"/>
      <c r="CK51" s="912" t="s">
        <v>7</v>
      </c>
      <c r="CL51" s="913"/>
      <c r="CM51" s="926"/>
      <c r="CN51" s="927"/>
      <c r="CO51" s="927"/>
      <c r="CP51" s="927"/>
      <c r="CQ51" s="927"/>
      <c r="CR51" s="927"/>
      <c r="CS51" s="927"/>
      <c r="CT51" s="941" t="s">
        <v>7</v>
      </c>
      <c r="CU51" s="942"/>
      <c r="CV51" s="910">
        <f t="shared" si="4"/>
        <v>0</v>
      </c>
      <c r="CW51" s="911"/>
      <c r="CX51" s="911"/>
      <c r="CY51" s="911"/>
      <c r="CZ51" s="911"/>
      <c r="DA51" s="911"/>
      <c r="DB51" s="911"/>
      <c r="DC51" s="912" t="s">
        <v>7</v>
      </c>
      <c r="DD51" s="913"/>
      <c r="DE51" s="918">
        <f t="shared" si="6"/>
        <v>0</v>
      </c>
      <c r="DF51" s="919"/>
      <c r="DG51" s="919"/>
      <c r="DH51" s="919"/>
      <c r="DI51" s="919"/>
      <c r="DJ51" s="919"/>
      <c r="DK51" s="919"/>
      <c r="DL51" s="912" t="s">
        <v>7</v>
      </c>
      <c r="DM51" s="913"/>
      <c r="DN51" s="920">
        <f t="shared" si="5"/>
        <v>0</v>
      </c>
      <c r="DO51" s="921"/>
      <c r="DP51" s="921"/>
      <c r="DQ51" s="921"/>
      <c r="DR51" s="921"/>
      <c r="DS51" s="921"/>
      <c r="DT51" s="921"/>
      <c r="DU51" s="912" t="s">
        <v>7</v>
      </c>
      <c r="DV51" s="913"/>
      <c r="DW51" s="922">
        <f t="shared" si="2"/>
        <v>0</v>
      </c>
      <c r="DX51" s="923"/>
      <c r="DY51" s="923"/>
      <c r="DZ51" s="923"/>
      <c r="EA51" s="923"/>
      <c r="EB51" s="923"/>
      <c r="EC51" s="923"/>
      <c r="ED51" s="912" t="s">
        <v>7</v>
      </c>
      <c r="EE51" s="913"/>
      <c r="EF51" s="914"/>
      <c r="EG51" s="914"/>
      <c r="EH51" s="914"/>
      <c r="EI51" s="914"/>
    </row>
    <row r="52" spans="4:139" ht="30" customHeight="1">
      <c r="D52" s="837">
        <f t="shared" si="3"/>
        <v>32</v>
      </c>
      <c r="E52" s="837"/>
      <c r="F52" s="931"/>
      <c r="G52" s="932"/>
      <c r="H52" s="932"/>
      <c r="I52" s="932"/>
      <c r="J52" s="932"/>
      <c r="K52" s="932"/>
      <c r="L52" s="932"/>
      <c r="M52" s="933"/>
      <c r="N52" s="943"/>
      <c r="O52" s="943"/>
      <c r="P52" s="943"/>
      <c r="Q52" s="943"/>
      <c r="R52" s="943"/>
      <c r="S52" s="943"/>
      <c r="T52" s="943"/>
      <c r="U52" s="943"/>
      <c r="V52" s="915"/>
      <c r="W52" s="916"/>
      <c r="X52" s="916"/>
      <c r="Y52" s="916"/>
      <c r="Z52" s="916"/>
      <c r="AA52" s="916"/>
      <c r="AB52" s="916"/>
      <c r="AC52" s="917"/>
      <c r="AD52" s="915"/>
      <c r="AE52" s="916"/>
      <c r="AF52" s="916"/>
      <c r="AG52" s="916"/>
      <c r="AH52" s="916"/>
      <c r="AI52" s="916"/>
      <c r="AJ52" s="916"/>
      <c r="AK52" s="917"/>
      <c r="AL52" s="877"/>
      <c r="AM52" s="877"/>
      <c r="AN52" s="877"/>
      <c r="AO52" s="877"/>
      <c r="AP52" s="877"/>
      <c r="AQ52" s="877"/>
      <c r="AR52" s="877"/>
      <c r="AS52" s="877"/>
      <c r="AT52" s="877"/>
      <c r="AU52" s="877"/>
      <c r="AV52" s="877"/>
      <c r="AW52" s="877"/>
      <c r="AX52" s="877"/>
      <c r="AY52" s="877"/>
      <c r="AZ52" s="877"/>
      <c r="BA52" s="877"/>
      <c r="BB52" s="877"/>
      <c r="BC52" s="877"/>
      <c r="BD52" s="877"/>
      <c r="BE52" s="877"/>
      <c r="BF52" s="877"/>
      <c r="BG52" s="877"/>
      <c r="BH52" s="901"/>
      <c r="BI52" s="902"/>
      <c r="BJ52" s="902"/>
      <c r="BK52" s="902"/>
      <c r="BL52" s="902"/>
      <c r="BM52" s="902"/>
      <c r="BN52" s="902"/>
      <c r="BO52" s="902"/>
      <c r="BP52" s="902"/>
      <c r="BQ52" s="902"/>
      <c r="BR52" s="903"/>
      <c r="BS52" s="877"/>
      <c r="BT52" s="877"/>
      <c r="BU52" s="877"/>
      <c r="BV52" s="877"/>
      <c r="BW52" s="877"/>
      <c r="BX52" s="877"/>
      <c r="BY52" s="877"/>
      <c r="BZ52" s="877"/>
      <c r="CA52" s="877"/>
      <c r="CB52" s="877"/>
      <c r="CC52" s="877"/>
      <c r="CD52" s="924"/>
      <c r="CE52" s="925"/>
      <c r="CF52" s="925"/>
      <c r="CG52" s="925"/>
      <c r="CH52" s="925"/>
      <c r="CI52" s="925"/>
      <c r="CJ52" s="925"/>
      <c r="CK52" s="912" t="s">
        <v>7</v>
      </c>
      <c r="CL52" s="913"/>
      <c r="CM52" s="926"/>
      <c r="CN52" s="927"/>
      <c r="CO52" s="927"/>
      <c r="CP52" s="927"/>
      <c r="CQ52" s="927"/>
      <c r="CR52" s="927"/>
      <c r="CS52" s="927"/>
      <c r="CT52" s="941" t="s">
        <v>7</v>
      </c>
      <c r="CU52" s="942"/>
      <c r="CV52" s="910">
        <f t="shared" si="4"/>
        <v>0</v>
      </c>
      <c r="CW52" s="911"/>
      <c r="CX52" s="911"/>
      <c r="CY52" s="911"/>
      <c r="CZ52" s="911"/>
      <c r="DA52" s="911"/>
      <c r="DB52" s="911"/>
      <c r="DC52" s="912" t="s">
        <v>7</v>
      </c>
      <c r="DD52" s="913"/>
      <c r="DE52" s="918">
        <f t="shared" si="6"/>
        <v>0</v>
      </c>
      <c r="DF52" s="919"/>
      <c r="DG52" s="919"/>
      <c r="DH52" s="919"/>
      <c r="DI52" s="919"/>
      <c r="DJ52" s="919"/>
      <c r="DK52" s="919"/>
      <c r="DL52" s="912" t="s">
        <v>7</v>
      </c>
      <c r="DM52" s="913"/>
      <c r="DN52" s="920">
        <f t="shared" si="5"/>
        <v>0</v>
      </c>
      <c r="DO52" s="921"/>
      <c r="DP52" s="921"/>
      <c r="DQ52" s="921"/>
      <c r="DR52" s="921"/>
      <c r="DS52" s="921"/>
      <c r="DT52" s="921"/>
      <c r="DU52" s="912" t="s">
        <v>7</v>
      </c>
      <c r="DV52" s="913"/>
      <c r="DW52" s="922">
        <f t="shared" si="2"/>
        <v>0</v>
      </c>
      <c r="DX52" s="923"/>
      <c r="DY52" s="923"/>
      <c r="DZ52" s="923"/>
      <c r="EA52" s="923"/>
      <c r="EB52" s="923"/>
      <c r="EC52" s="923"/>
      <c r="ED52" s="912" t="s">
        <v>7</v>
      </c>
      <c r="EE52" s="913"/>
      <c r="EF52" s="914"/>
      <c r="EG52" s="914"/>
      <c r="EH52" s="914"/>
      <c r="EI52" s="914"/>
    </row>
    <row r="53" spans="4:139" ht="30" customHeight="1">
      <c r="D53" s="837">
        <f t="shared" si="3"/>
        <v>33</v>
      </c>
      <c r="E53" s="837"/>
      <c r="F53" s="931"/>
      <c r="G53" s="932"/>
      <c r="H53" s="932"/>
      <c r="I53" s="932"/>
      <c r="J53" s="932"/>
      <c r="K53" s="932"/>
      <c r="L53" s="932"/>
      <c r="M53" s="933"/>
      <c r="N53" s="943"/>
      <c r="O53" s="943"/>
      <c r="P53" s="943"/>
      <c r="Q53" s="943"/>
      <c r="R53" s="943"/>
      <c r="S53" s="943"/>
      <c r="T53" s="943"/>
      <c r="U53" s="943"/>
      <c r="V53" s="915"/>
      <c r="W53" s="916"/>
      <c r="X53" s="916"/>
      <c r="Y53" s="916"/>
      <c r="Z53" s="916"/>
      <c r="AA53" s="916"/>
      <c r="AB53" s="916"/>
      <c r="AC53" s="917"/>
      <c r="AD53" s="915"/>
      <c r="AE53" s="916"/>
      <c r="AF53" s="916"/>
      <c r="AG53" s="916"/>
      <c r="AH53" s="916"/>
      <c r="AI53" s="916"/>
      <c r="AJ53" s="916"/>
      <c r="AK53" s="917"/>
      <c r="AL53" s="877"/>
      <c r="AM53" s="877"/>
      <c r="AN53" s="877"/>
      <c r="AO53" s="877"/>
      <c r="AP53" s="877"/>
      <c r="AQ53" s="877"/>
      <c r="AR53" s="877"/>
      <c r="AS53" s="877"/>
      <c r="AT53" s="877"/>
      <c r="AU53" s="877"/>
      <c r="AV53" s="877"/>
      <c r="AW53" s="877"/>
      <c r="AX53" s="877"/>
      <c r="AY53" s="877"/>
      <c r="AZ53" s="877"/>
      <c r="BA53" s="877"/>
      <c r="BB53" s="877"/>
      <c r="BC53" s="877"/>
      <c r="BD53" s="877"/>
      <c r="BE53" s="877"/>
      <c r="BF53" s="877"/>
      <c r="BG53" s="877"/>
      <c r="BH53" s="901"/>
      <c r="BI53" s="902"/>
      <c r="BJ53" s="902"/>
      <c r="BK53" s="902"/>
      <c r="BL53" s="902"/>
      <c r="BM53" s="902"/>
      <c r="BN53" s="902"/>
      <c r="BO53" s="902"/>
      <c r="BP53" s="902"/>
      <c r="BQ53" s="902"/>
      <c r="BR53" s="903"/>
      <c r="BS53" s="877"/>
      <c r="BT53" s="877"/>
      <c r="BU53" s="877"/>
      <c r="BV53" s="877"/>
      <c r="BW53" s="877"/>
      <c r="BX53" s="877"/>
      <c r="BY53" s="877"/>
      <c r="BZ53" s="877"/>
      <c r="CA53" s="877"/>
      <c r="CB53" s="877"/>
      <c r="CC53" s="877"/>
      <c r="CD53" s="924"/>
      <c r="CE53" s="925"/>
      <c r="CF53" s="925"/>
      <c r="CG53" s="925"/>
      <c r="CH53" s="925"/>
      <c r="CI53" s="925"/>
      <c r="CJ53" s="925"/>
      <c r="CK53" s="912" t="s">
        <v>7</v>
      </c>
      <c r="CL53" s="913"/>
      <c r="CM53" s="926"/>
      <c r="CN53" s="927"/>
      <c r="CO53" s="927"/>
      <c r="CP53" s="927"/>
      <c r="CQ53" s="927"/>
      <c r="CR53" s="927"/>
      <c r="CS53" s="927"/>
      <c r="CT53" s="941" t="s">
        <v>7</v>
      </c>
      <c r="CU53" s="942"/>
      <c r="CV53" s="910">
        <f t="shared" si="4"/>
        <v>0</v>
      </c>
      <c r="CW53" s="911"/>
      <c r="CX53" s="911"/>
      <c r="CY53" s="911"/>
      <c r="CZ53" s="911"/>
      <c r="DA53" s="911"/>
      <c r="DB53" s="911"/>
      <c r="DC53" s="912" t="s">
        <v>7</v>
      </c>
      <c r="DD53" s="913"/>
      <c r="DE53" s="918">
        <f t="shared" si="6"/>
        <v>0</v>
      </c>
      <c r="DF53" s="919"/>
      <c r="DG53" s="919"/>
      <c r="DH53" s="919"/>
      <c r="DI53" s="919"/>
      <c r="DJ53" s="919"/>
      <c r="DK53" s="919"/>
      <c r="DL53" s="912" t="s">
        <v>7</v>
      </c>
      <c r="DM53" s="913"/>
      <c r="DN53" s="920">
        <f t="shared" si="5"/>
        <v>0</v>
      </c>
      <c r="DO53" s="921"/>
      <c r="DP53" s="921"/>
      <c r="DQ53" s="921"/>
      <c r="DR53" s="921"/>
      <c r="DS53" s="921"/>
      <c r="DT53" s="921"/>
      <c r="DU53" s="912" t="s">
        <v>7</v>
      </c>
      <c r="DV53" s="913"/>
      <c r="DW53" s="922">
        <f t="shared" si="2"/>
        <v>0</v>
      </c>
      <c r="DX53" s="923"/>
      <c r="DY53" s="923"/>
      <c r="DZ53" s="923"/>
      <c r="EA53" s="923"/>
      <c r="EB53" s="923"/>
      <c r="EC53" s="923"/>
      <c r="ED53" s="912" t="s">
        <v>7</v>
      </c>
      <c r="EE53" s="913"/>
      <c r="EF53" s="914"/>
      <c r="EG53" s="914"/>
      <c r="EH53" s="914"/>
      <c r="EI53" s="914"/>
    </row>
    <row r="54" spans="4:139" ht="30" customHeight="1">
      <c r="D54" s="837">
        <f t="shared" si="3"/>
        <v>34</v>
      </c>
      <c r="E54" s="837"/>
      <c r="F54" s="931"/>
      <c r="G54" s="932"/>
      <c r="H54" s="932"/>
      <c r="I54" s="932"/>
      <c r="J54" s="932"/>
      <c r="K54" s="932"/>
      <c r="L54" s="932"/>
      <c r="M54" s="933"/>
      <c r="N54" s="943"/>
      <c r="O54" s="943"/>
      <c r="P54" s="943"/>
      <c r="Q54" s="943"/>
      <c r="R54" s="943"/>
      <c r="S54" s="943"/>
      <c r="T54" s="943"/>
      <c r="U54" s="943"/>
      <c r="V54" s="915"/>
      <c r="W54" s="916"/>
      <c r="X54" s="916"/>
      <c r="Y54" s="916"/>
      <c r="Z54" s="916"/>
      <c r="AA54" s="916"/>
      <c r="AB54" s="916"/>
      <c r="AC54" s="917"/>
      <c r="AD54" s="915"/>
      <c r="AE54" s="916"/>
      <c r="AF54" s="916"/>
      <c r="AG54" s="916"/>
      <c r="AH54" s="916"/>
      <c r="AI54" s="916"/>
      <c r="AJ54" s="916"/>
      <c r="AK54" s="917"/>
      <c r="AL54" s="877"/>
      <c r="AM54" s="877"/>
      <c r="AN54" s="877"/>
      <c r="AO54" s="877"/>
      <c r="AP54" s="877"/>
      <c r="AQ54" s="877"/>
      <c r="AR54" s="877"/>
      <c r="AS54" s="877"/>
      <c r="AT54" s="877"/>
      <c r="AU54" s="877"/>
      <c r="AV54" s="877"/>
      <c r="AW54" s="877"/>
      <c r="AX54" s="877"/>
      <c r="AY54" s="877"/>
      <c r="AZ54" s="877"/>
      <c r="BA54" s="877"/>
      <c r="BB54" s="877"/>
      <c r="BC54" s="877"/>
      <c r="BD54" s="877"/>
      <c r="BE54" s="877"/>
      <c r="BF54" s="877"/>
      <c r="BG54" s="877"/>
      <c r="BH54" s="901"/>
      <c r="BI54" s="902"/>
      <c r="BJ54" s="902"/>
      <c r="BK54" s="902"/>
      <c r="BL54" s="902"/>
      <c r="BM54" s="902"/>
      <c r="BN54" s="902"/>
      <c r="BO54" s="902"/>
      <c r="BP54" s="902"/>
      <c r="BQ54" s="902"/>
      <c r="BR54" s="903"/>
      <c r="BS54" s="877"/>
      <c r="BT54" s="877"/>
      <c r="BU54" s="877"/>
      <c r="BV54" s="877"/>
      <c r="BW54" s="877"/>
      <c r="BX54" s="877"/>
      <c r="BY54" s="877"/>
      <c r="BZ54" s="877"/>
      <c r="CA54" s="877"/>
      <c r="CB54" s="877"/>
      <c r="CC54" s="877"/>
      <c r="CD54" s="924"/>
      <c r="CE54" s="925"/>
      <c r="CF54" s="925"/>
      <c r="CG54" s="925"/>
      <c r="CH54" s="925"/>
      <c r="CI54" s="925"/>
      <c r="CJ54" s="925"/>
      <c r="CK54" s="912" t="s">
        <v>7</v>
      </c>
      <c r="CL54" s="913"/>
      <c r="CM54" s="926"/>
      <c r="CN54" s="927"/>
      <c r="CO54" s="927"/>
      <c r="CP54" s="927"/>
      <c r="CQ54" s="927"/>
      <c r="CR54" s="927"/>
      <c r="CS54" s="927"/>
      <c r="CT54" s="941" t="s">
        <v>7</v>
      </c>
      <c r="CU54" s="942"/>
      <c r="CV54" s="910">
        <f t="shared" si="4"/>
        <v>0</v>
      </c>
      <c r="CW54" s="911"/>
      <c r="CX54" s="911"/>
      <c r="CY54" s="911"/>
      <c r="CZ54" s="911"/>
      <c r="DA54" s="911"/>
      <c r="DB54" s="911"/>
      <c r="DC54" s="912" t="s">
        <v>7</v>
      </c>
      <c r="DD54" s="913"/>
      <c r="DE54" s="918">
        <f t="shared" si="6"/>
        <v>0</v>
      </c>
      <c r="DF54" s="919"/>
      <c r="DG54" s="919"/>
      <c r="DH54" s="919"/>
      <c r="DI54" s="919"/>
      <c r="DJ54" s="919"/>
      <c r="DK54" s="919"/>
      <c r="DL54" s="912" t="s">
        <v>7</v>
      </c>
      <c r="DM54" s="913"/>
      <c r="DN54" s="920">
        <f t="shared" si="5"/>
        <v>0</v>
      </c>
      <c r="DO54" s="921"/>
      <c r="DP54" s="921"/>
      <c r="DQ54" s="921"/>
      <c r="DR54" s="921"/>
      <c r="DS54" s="921"/>
      <c r="DT54" s="921"/>
      <c r="DU54" s="912" t="s">
        <v>7</v>
      </c>
      <c r="DV54" s="913"/>
      <c r="DW54" s="922">
        <f t="shared" si="2"/>
        <v>0</v>
      </c>
      <c r="DX54" s="923"/>
      <c r="DY54" s="923"/>
      <c r="DZ54" s="923"/>
      <c r="EA54" s="923"/>
      <c r="EB54" s="923"/>
      <c r="EC54" s="923"/>
      <c r="ED54" s="912" t="s">
        <v>7</v>
      </c>
      <c r="EE54" s="913"/>
      <c r="EF54" s="914"/>
      <c r="EG54" s="914"/>
      <c r="EH54" s="914"/>
      <c r="EI54" s="914"/>
    </row>
    <row r="55" spans="4:139" ht="30" customHeight="1">
      <c r="D55" s="837">
        <f t="shared" si="3"/>
        <v>35</v>
      </c>
      <c r="E55" s="837"/>
      <c r="F55" s="931"/>
      <c r="G55" s="932"/>
      <c r="H55" s="932"/>
      <c r="I55" s="932"/>
      <c r="J55" s="932"/>
      <c r="K55" s="932"/>
      <c r="L55" s="932"/>
      <c r="M55" s="933"/>
      <c r="N55" s="943"/>
      <c r="O55" s="943"/>
      <c r="P55" s="943"/>
      <c r="Q55" s="943"/>
      <c r="R55" s="943"/>
      <c r="S55" s="943"/>
      <c r="T55" s="943"/>
      <c r="U55" s="943"/>
      <c r="V55" s="915"/>
      <c r="W55" s="916"/>
      <c r="X55" s="916"/>
      <c r="Y55" s="916"/>
      <c r="Z55" s="916"/>
      <c r="AA55" s="916"/>
      <c r="AB55" s="916"/>
      <c r="AC55" s="917"/>
      <c r="AD55" s="915"/>
      <c r="AE55" s="916"/>
      <c r="AF55" s="916"/>
      <c r="AG55" s="916"/>
      <c r="AH55" s="916"/>
      <c r="AI55" s="916"/>
      <c r="AJ55" s="916"/>
      <c r="AK55" s="917"/>
      <c r="AL55" s="877"/>
      <c r="AM55" s="877"/>
      <c r="AN55" s="877"/>
      <c r="AO55" s="877"/>
      <c r="AP55" s="877"/>
      <c r="AQ55" s="877"/>
      <c r="AR55" s="877"/>
      <c r="AS55" s="877"/>
      <c r="AT55" s="877"/>
      <c r="AU55" s="877"/>
      <c r="AV55" s="877"/>
      <c r="AW55" s="877"/>
      <c r="AX55" s="877"/>
      <c r="AY55" s="877"/>
      <c r="AZ55" s="877"/>
      <c r="BA55" s="877"/>
      <c r="BB55" s="877"/>
      <c r="BC55" s="877"/>
      <c r="BD55" s="877"/>
      <c r="BE55" s="877"/>
      <c r="BF55" s="877"/>
      <c r="BG55" s="877"/>
      <c r="BH55" s="901"/>
      <c r="BI55" s="902"/>
      <c r="BJ55" s="902"/>
      <c r="BK55" s="902"/>
      <c r="BL55" s="902"/>
      <c r="BM55" s="902"/>
      <c r="BN55" s="902"/>
      <c r="BO55" s="902"/>
      <c r="BP55" s="902"/>
      <c r="BQ55" s="902"/>
      <c r="BR55" s="903"/>
      <c r="BS55" s="877"/>
      <c r="BT55" s="877"/>
      <c r="BU55" s="877"/>
      <c r="BV55" s="877"/>
      <c r="BW55" s="877"/>
      <c r="BX55" s="877"/>
      <c r="BY55" s="877"/>
      <c r="BZ55" s="877"/>
      <c r="CA55" s="877"/>
      <c r="CB55" s="877"/>
      <c r="CC55" s="877"/>
      <c r="CD55" s="924"/>
      <c r="CE55" s="925"/>
      <c r="CF55" s="925"/>
      <c r="CG55" s="925"/>
      <c r="CH55" s="925"/>
      <c r="CI55" s="925"/>
      <c r="CJ55" s="925"/>
      <c r="CK55" s="912" t="s">
        <v>7</v>
      </c>
      <c r="CL55" s="913"/>
      <c r="CM55" s="926"/>
      <c r="CN55" s="927"/>
      <c r="CO55" s="927"/>
      <c r="CP55" s="927"/>
      <c r="CQ55" s="927"/>
      <c r="CR55" s="927"/>
      <c r="CS55" s="927"/>
      <c r="CT55" s="941" t="s">
        <v>7</v>
      </c>
      <c r="CU55" s="942"/>
      <c r="CV55" s="910">
        <f t="shared" si="4"/>
        <v>0</v>
      </c>
      <c r="CW55" s="911"/>
      <c r="CX55" s="911"/>
      <c r="CY55" s="911"/>
      <c r="CZ55" s="911"/>
      <c r="DA55" s="911"/>
      <c r="DB55" s="911"/>
      <c r="DC55" s="912" t="s">
        <v>7</v>
      </c>
      <c r="DD55" s="913"/>
      <c r="DE55" s="918">
        <f t="shared" si="6"/>
        <v>0</v>
      </c>
      <c r="DF55" s="919"/>
      <c r="DG55" s="919"/>
      <c r="DH55" s="919"/>
      <c r="DI55" s="919"/>
      <c r="DJ55" s="919"/>
      <c r="DK55" s="919"/>
      <c r="DL55" s="912" t="s">
        <v>7</v>
      </c>
      <c r="DM55" s="913"/>
      <c r="DN55" s="920">
        <f t="shared" si="5"/>
        <v>0</v>
      </c>
      <c r="DO55" s="921"/>
      <c r="DP55" s="921"/>
      <c r="DQ55" s="921"/>
      <c r="DR55" s="921"/>
      <c r="DS55" s="921"/>
      <c r="DT55" s="921"/>
      <c r="DU55" s="912" t="s">
        <v>7</v>
      </c>
      <c r="DV55" s="913"/>
      <c r="DW55" s="922">
        <f t="shared" si="2"/>
        <v>0</v>
      </c>
      <c r="DX55" s="923"/>
      <c r="DY55" s="923"/>
      <c r="DZ55" s="923"/>
      <c r="EA55" s="923"/>
      <c r="EB55" s="923"/>
      <c r="EC55" s="923"/>
      <c r="ED55" s="912" t="s">
        <v>7</v>
      </c>
      <c r="EE55" s="913"/>
      <c r="EF55" s="914"/>
      <c r="EG55" s="914"/>
      <c r="EH55" s="914"/>
      <c r="EI55" s="914"/>
    </row>
    <row r="56" spans="4:139" ht="30" customHeight="1">
      <c r="D56" s="837">
        <f t="shared" si="3"/>
        <v>36</v>
      </c>
      <c r="E56" s="837"/>
      <c r="F56" s="931"/>
      <c r="G56" s="932"/>
      <c r="H56" s="932"/>
      <c r="I56" s="932"/>
      <c r="J56" s="932"/>
      <c r="K56" s="932"/>
      <c r="L56" s="932"/>
      <c r="M56" s="933"/>
      <c r="N56" s="943"/>
      <c r="O56" s="943"/>
      <c r="P56" s="943"/>
      <c r="Q56" s="943"/>
      <c r="R56" s="943"/>
      <c r="S56" s="943"/>
      <c r="T56" s="943"/>
      <c r="U56" s="943"/>
      <c r="V56" s="915"/>
      <c r="W56" s="916"/>
      <c r="X56" s="916"/>
      <c r="Y56" s="916"/>
      <c r="Z56" s="916"/>
      <c r="AA56" s="916"/>
      <c r="AB56" s="916"/>
      <c r="AC56" s="917"/>
      <c r="AD56" s="915"/>
      <c r="AE56" s="916"/>
      <c r="AF56" s="916"/>
      <c r="AG56" s="916"/>
      <c r="AH56" s="916"/>
      <c r="AI56" s="916"/>
      <c r="AJ56" s="916"/>
      <c r="AK56" s="917"/>
      <c r="AL56" s="877"/>
      <c r="AM56" s="877"/>
      <c r="AN56" s="877"/>
      <c r="AO56" s="877"/>
      <c r="AP56" s="877"/>
      <c r="AQ56" s="877"/>
      <c r="AR56" s="877"/>
      <c r="AS56" s="877"/>
      <c r="AT56" s="877"/>
      <c r="AU56" s="877"/>
      <c r="AV56" s="877"/>
      <c r="AW56" s="877"/>
      <c r="AX56" s="877"/>
      <c r="AY56" s="877"/>
      <c r="AZ56" s="877"/>
      <c r="BA56" s="877"/>
      <c r="BB56" s="877"/>
      <c r="BC56" s="877"/>
      <c r="BD56" s="877"/>
      <c r="BE56" s="877"/>
      <c r="BF56" s="877"/>
      <c r="BG56" s="877"/>
      <c r="BH56" s="901"/>
      <c r="BI56" s="902"/>
      <c r="BJ56" s="902"/>
      <c r="BK56" s="902"/>
      <c r="BL56" s="902"/>
      <c r="BM56" s="902"/>
      <c r="BN56" s="902"/>
      <c r="BO56" s="902"/>
      <c r="BP56" s="902"/>
      <c r="BQ56" s="902"/>
      <c r="BR56" s="903"/>
      <c r="BS56" s="877"/>
      <c r="BT56" s="877"/>
      <c r="BU56" s="877"/>
      <c r="BV56" s="877"/>
      <c r="BW56" s="877"/>
      <c r="BX56" s="877"/>
      <c r="BY56" s="877"/>
      <c r="BZ56" s="877"/>
      <c r="CA56" s="877"/>
      <c r="CB56" s="877"/>
      <c r="CC56" s="877"/>
      <c r="CD56" s="924"/>
      <c r="CE56" s="925"/>
      <c r="CF56" s="925"/>
      <c r="CG56" s="925"/>
      <c r="CH56" s="925"/>
      <c r="CI56" s="925"/>
      <c r="CJ56" s="925"/>
      <c r="CK56" s="912" t="s">
        <v>7</v>
      </c>
      <c r="CL56" s="913"/>
      <c r="CM56" s="926"/>
      <c r="CN56" s="927"/>
      <c r="CO56" s="927"/>
      <c r="CP56" s="927"/>
      <c r="CQ56" s="927"/>
      <c r="CR56" s="927"/>
      <c r="CS56" s="927"/>
      <c r="CT56" s="941" t="s">
        <v>7</v>
      </c>
      <c r="CU56" s="942"/>
      <c r="CV56" s="910">
        <f t="shared" si="4"/>
        <v>0</v>
      </c>
      <c r="CW56" s="911"/>
      <c r="CX56" s="911"/>
      <c r="CY56" s="911"/>
      <c r="CZ56" s="911"/>
      <c r="DA56" s="911"/>
      <c r="DB56" s="911"/>
      <c r="DC56" s="912" t="s">
        <v>7</v>
      </c>
      <c r="DD56" s="913"/>
      <c r="DE56" s="918">
        <f t="shared" si="6"/>
        <v>0</v>
      </c>
      <c r="DF56" s="919"/>
      <c r="DG56" s="919"/>
      <c r="DH56" s="919"/>
      <c r="DI56" s="919"/>
      <c r="DJ56" s="919"/>
      <c r="DK56" s="919"/>
      <c r="DL56" s="912" t="s">
        <v>7</v>
      </c>
      <c r="DM56" s="913"/>
      <c r="DN56" s="920">
        <f t="shared" si="5"/>
        <v>0</v>
      </c>
      <c r="DO56" s="921"/>
      <c r="DP56" s="921"/>
      <c r="DQ56" s="921"/>
      <c r="DR56" s="921"/>
      <c r="DS56" s="921"/>
      <c r="DT56" s="921"/>
      <c r="DU56" s="912" t="s">
        <v>7</v>
      </c>
      <c r="DV56" s="913"/>
      <c r="DW56" s="922">
        <f t="shared" si="2"/>
        <v>0</v>
      </c>
      <c r="DX56" s="923"/>
      <c r="DY56" s="923"/>
      <c r="DZ56" s="923"/>
      <c r="EA56" s="923"/>
      <c r="EB56" s="923"/>
      <c r="EC56" s="923"/>
      <c r="ED56" s="912" t="s">
        <v>7</v>
      </c>
      <c r="EE56" s="913"/>
      <c r="EF56" s="914"/>
      <c r="EG56" s="914"/>
      <c r="EH56" s="914"/>
      <c r="EI56" s="914"/>
    </row>
    <row r="57" spans="4:139" ht="30" customHeight="1">
      <c r="D57" s="837">
        <f t="shared" si="3"/>
        <v>37</v>
      </c>
      <c r="E57" s="837"/>
      <c r="F57" s="931"/>
      <c r="G57" s="932"/>
      <c r="H57" s="932"/>
      <c r="I57" s="932"/>
      <c r="J57" s="932"/>
      <c r="K57" s="932"/>
      <c r="L57" s="932"/>
      <c r="M57" s="933"/>
      <c r="N57" s="943"/>
      <c r="O57" s="943"/>
      <c r="P57" s="943"/>
      <c r="Q57" s="943"/>
      <c r="R57" s="943"/>
      <c r="S57" s="943"/>
      <c r="T57" s="943"/>
      <c r="U57" s="943"/>
      <c r="V57" s="915"/>
      <c r="W57" s="916"/>
      <c r="X57" s="916"/>
      <c r="Y57" s="916"/>
      <c r="Z57" s="916"/>
      <c r="AA57" s="916"/>
      <c r="AB57" s="916"/>
      <c r="AC57" s="917"/>
      <c r="AD57" s="915"/>
      <c r="AE57" s="916"/>
      <c r="AF57" s="916"/>
      <c r="AG57" s="916"/>
      <c r="AH57" s="916"/>
      <c r="AI57" s="916"/>
      <c r="AJ57" s="916"/>
      <c r="AK57" s="917"/>
      <c r="AL57" s="877"/>
      <c r="AM57" s="877"/>
      <c r="AN57" s="877"/>
      <c r="AO57" s="877"/>
      <c r="AP57" s="877"/>
      <c r="AQ57" s="877"/>
      <c r="AR57" s="877"/>
      <c r="AS57" s="877"/>
      <c r="AT57" s="877"/>
      <c r="AU57" s="877"/>
      <c r="AV57" s="877"/>
      <c r="AW57" s="877"/>
      <c r="AX57" s="877"/>
      <c r="AY57" s="877"/>
      <c r="AZ57" s="877"/>
      <c r="BA57" s="877"/>
      <c r="BB57" s="877"/>
      <c r="BC57" s="877"/>
      <c r="BD57" s="877"/>
      <c r="BE57" s="877"/>
      <c r="BF57" s="877"/>
      <c r="BG57" s="877"/>
      <c r="BH57" s="901"/>
      <c r="BI57" s="902"/>
      <c r="BJ57" s="902"/>
      <c r="BK57" s="902"/>
      <c r="BL57" s="902"/>
      <c r="BM57" s="902"/>
      <c r="BN57" s="902"/>
      <c r="BO57" s="902"/>
      <c r="BP57" s="902"/>
      <c r="BQ57" s="902"/>
      <c r="BR57" s="903"/>
      <c r="BS57" s="877"/>
      <c r="BT57" s="877"/>
      <c r="BU57" s="877"/>
      <c r="BV57" s="877"/>
      <c r="BW57" s="877"/>
      <c r="BX57" s="877"/>
      <c r="BY57" s="877"/>
      <c r="BZ57" s="877"/>
      <c r="CA57" s="877"/>
      <c r="CB57" s="877"/>
      <c r="CC57" s="877"/>
      <c r="CD57" s="924"/>
      <c r="CE57" s="925"/>
      <c r="CF57" s="925"/>
      <c r="CG57" s="925"/>
      <c r="CH57" s="925"/>
      <c r="CI57" s="925"/>
      <c r="CJ57" s="925"/>
      <c r="CK57" s="912" t="s">
        <v>7</v>
      </c>
      <c r="CL57" s="913"/>
      <c r="CM57" s="926"/>
      <c r="CN57" s="927"/>
      <c r="CO57" s="927"/>
      <c r="CP57" s="927"/>
      <c r="CQ57" s="927"/>
      <c r="CR57" s="927"/>
      <c r="CS57" s="927"/>
      <c r="CT57" s="941" t="s">
        <v>7</v>
      </c>
      <c r="CU57" s="942"/>
      <c r="CV57" s="910">
        <f t="shared" si="4"/>
        <v>0</v>
      </c>
      <c r="CW57" s="911"/>
      <c r="CX57" s="911"/>
      <c r="CY57" s="911"/>
      <c r="CZ57" s="911"/>
      <c r="DA57" s="911"/>
      <c r="DB57" s="911"/>
      <c r="DC57" s="912" t="s">
        <v>7</v>
      </c>
      <c r="DD57" s="913"/>
      <c r="DE57" s="918">
        <f t="shared" si="6"/>
        <v>0</v>
      </c>
      <c r="DF57" s="919"/>
      <c r="DG57" s="919"/>
      <c r="DH57" s="919"/>
      <c r="DI57" s="919"/>
      <c r="DJ57" s="919"/>
      <c r="DK57" s="919"/>
      <c r="DL57" s="912" t="s">
        <v>7</v>
      </c>
      <c r="DM57" s="913"/>
      <c r="DN57" s="920">
        <f t="shared" si="5"/>
        <v>0</v>
      </c>
      <c r="DO57" s="921"/>
      <c r="DP57" s="921"/>
      <c r="DQ57" s="921"/>
      <c r="DR57" s="921"/>
      <c r="DS57" s="921"/>
      <c r="DT57" s="921"/>
      <c r="DU57" s="912" t="s">
        <v>7</v>
      </c>
      <c r="DV57" s="913"/>
      <c r="DW57" s="922">
        <f t="shared" si="2"/>
        <v>0</v>
      </c>
      <c r="DX57" s="923"/>
      <c r="DY57" s="923"/>
      <c r="DZ57" s="923"/>
      <c r="EA57" s="923"/>
      <c r="EB57" s="923"/>
      <c r="EC57" s="923"/>
      <c r="ED57" s="912" t="s">
        <v>7</v>
      </c>
      <c r="EE57" s="913"/>
      <c r="EF57" s="914"/>
      <c r="EG57" s="914"/>
      <c r="EH57" s="914"/>
      <c r="EI57" s="914"/>
    </row>
    <row r="58" spans="4:139" ht="30" customHeight="1">
      <c r="D58" s="837">
        <f t="shared" si="3"/>
        <v>38</v>
      </c>
      <c r="E58" s="837"/>
      <c r="F58" s="931"/>
      <c r="G58" s="932"/>
      <c r="H58" s="932"/>
      <c r="I58" s="932"/>
      <c r="J58" s="932"/>
      <c r="K58" s="932"/>
      <c r="L58" s="932"/>
      <c r="M58" s="933"/>
      <c r="N58" s="943"/>
      <c r="O58" s="943"/>
      <c r="P58" s="943"/>
      <c r="Q58" s="943"/>
      <c r="R58" s="943"/>
      <c r="S58" s="943"/>
      <c r="T58" s="943"/>
      <c r="U58" s="943"/>
      <c r="V58" s="915"/>
      <c r="W58" s="916"/>
      <c r="X58" s="916"/>
      <c r="Y58" s="916"/>
      <c r="Z58" s="916"/>
      <c r="AA58" s="916"/>
      <c r="AB58" s="916"/>
      <c r="AC58" s="917"/>
      <c r="AD58" s="915"/>
      <c r="AE58" s="916"/>
      <c r="AF58" s="916"/>
      <c r="AG58" s="916"/>
      <c r="AH58" s="916"/>
      <c r="AI58" s="916"/>
      <c r="AJ58" s="916"/>
      <c r="AK58" s="917"/>
      <c r="AL58" s="877"/>
      <c r="AM58" s="877"/>
      <c r="AN58" s="877"/>
      <c r="AO58" s="877"/>
      <c r="AP58" s="877"/>
      <c r="AQ58" s="877"/>
      <c r="AR58" s="877"/>
      <c r="AS58" s="877"/>
      <c r="AT58" s="877"/>
      <c r="AU58" s="877"/>
      <c r="AV58" s="877"/>
      <c r="AW58" s="877"/>
      <c r="AX58" s="877"/>
      <c r="AY58" s="877"/>
      <c r="AZ58" s="877"/>
      <c r="BA58" s="877"/>
      <c r="BB58" s="877"/>
      <c r="BC58" s="877"/>
      <c r="BD58" s="877"/>
      <c r="BE58" s="877"/>
      <c r="BF58" s="877"/>
      <c r="BG58" s="877"/>
      <c r="BH58" s="901"/>
      <c r="BI58" s="902"/>
      <c r="BJ58" s="902"/>
      <c r="BK58" s="902"/>
      <c r="BL58" s="902"/>
      <c r="BM58" s="902"/>
      <c r="BN58" s="902"/>
      <c r="BO58" s="902"/>
      <c r="BP58" s="902"/>
      <c r="BQ58" s="902"/>
      <c r="BR58" s="903"/>
      <c r="BS58" s="877"/>
      <c r="BT58" s="877"/>
      <c r="BU58" s="877"/>
      <c r="BV58" s="877"/>
      <c r="BW58" s="877"/>
      <c r="BX58" s="877"/>
      <c r="BY58" s="877"/>
      <c r="BZ58" s="877"/>
      <c r="CA58" s="877"/>
      <c r="CB58" s="877"/>
      <c r="CC58" s="877"/>
      <c r="CD58" s="924"/>
      <c r="CE58" s="925"/>
      <c r="CF58" s="925"/>
      <c r="CG58" s="925"/>
      <c r="CH58" s="925"/>
      <c r="CI58" s="925"/>
      <c r="CJ58" s="925"/>
      <c r="CK58" s="912" t="s">
        <v>7</v>
      </c>
      <c r="CL58" s="913"/>
      <c r="CM58" s="926"/>
      <c r="CN58" s="927"/>
      <c r="CO58" s="927"/>
      <c r="CP58" s="927"/>
      <c r="CQ58" s="927"/>
      <c r="CR58" s="927"/>
      <c r="CS58" s="927"/>
      <c r="CT58" s="941" t="s">
        <v>7</v>
      </c>
      <c r="CU58" s="942"/>
      <c r="CV58" s="910">
        <f t="shared" si="4"/>
        <v>0</v>
      </c>
      <c r="CW58" s="911"/>
      <c r="CX58" s="911"/>
      <c r="CY58" s="911"/>
      <c r="CZ58" s="911"/>
      <c r="DA58" s="911"/>
      <c r="DB58" s="911"/>
      <c r="DC58" s="912" t="s">
        <v>7</v>
      </c>
      <c r="DD58" s="913"/>
      <c r="DE58" s="918">
        <f t="shared" si="6"/>
        <v>0</v>
      </c>
      <c r="DF58" s="919"/>
      <c r="DG58" s="919"/>
      <c r="DH58" s="919"/>
      <c r="DI58" s="919"/>
      <c r="DJ58" s="919"/>
      <c r="DK58" s="919"/>
      <c r="DL58" s="912" t="s">
        <v>7</v>
      </c>
      <c r="DM58" s="913"/>
      <c r="DN58" s="920">
        <f t="shared" si="5"/>
        <v>0</v>
      </c>
      <c r="DO58" s="921"/>
      <c r="DP58" s="921"/>
      <c r="DQ58" s="921"/>
      <c r="DR58" s="921"/>
      <c r="DS58" s="921"/>
      <c r="DT58" s="921"/>
      <c r="DU58" s="912" t="s">
        <v>7</v>
      </c>
      <c r="DV58" s="913"/>
      <c r="DW58" s="922">
        <f t="shared" si="2"/>
        <v>0</v>
      </c>
      <c r="DX58" s="923"/>
      <c r="DY58" s="923"/>
      <c r="DZ58" s="923"/>
      <c r="EA58" s="923"/>
      <c r="EB58" s="923"/>
      <c r="EC58" s="923"/>
      <c r="ED58" s="912" t="s">
        <v>7</v>
      </c>
      <c r="EE58" s="913"/>
      <c r="EF58" s="914"/>
      <c r="EG58" s="914"/>
      <c r="EH58" s="914"/>
      <c r="EI58" s="914"/>
    </row>
    <row r="59" spans="4:139" ht="30" customHeight="1">
      <c r="D59" s="837">
        <f t="shared" si="3"/>
        <v>39</v>
      </c>
      <c r="E59" s="837"/>
      <c r="F59" s="931"/>
      <c r="G59" s="932"/>
      <c r="H59" s="932"/>
      <c r="I59" s="932"/>
      <c r="J59" s="932"/>
      <c r="K59" s="932"/>
      <c r="L59" s="932"/>
      <c r="M59" s="933"/>
      <c r="N59" s="943"/>
      <c r="O59" s="943"/>
      <c r="P59" s="943"/>
      <c r="Q59" s="943"/>
      <c r="R59" s="943"/>
      <c r="S59" s="943"/>
      <c r="T59" s="943"/>
      <c r="U59" s="943"/>
      <c r="V59" s="915"/>
      <c r="W59" s="916"/>
      <c r="X59" s="916"/>
      <c r="Y59" s="916"/>
      <c r="Z59" s="916"/>
      <c r="AA59" s="916"/>
      <c r="AB59" s="916"/>
      <c r="AC59" s="917"/>
      <c r="AD59" s="915"/>
      <c r="AE59" s="916"/>
      <c r="AF59" s="916"/>
      <c r="AG59" s="916"/>
      <c r="AH59" s="916"/>
      <c r="AI59" s="916"/>
      <c r="AJ59" s="916"/>
      <c r="AK59" s="917"/>
      <c r="AL59" s="877"/>
      <c r="AM59" s="877"/>
      <c r="AN59" s="877"/>
      <c r="AO59" s="877"/>
      <c r="AP59" s="877"/>
      <c r="AQ59" s="877"/>
      <c r="AR59" s="877"/>
      <c r="AS59" s="877"/>
      <c r="AT59" s="877"/>
      <c r="AU59" s="877"/>
      <c r="AV59" s="877"/>
      <c r="AW59" s="877"/>
      <c r="AX59" s="877"/>
      <c r="AY59" s="877"/>
      <c r="AZ59" s="877"/>
      <c r="BA59" s="877"/>
      <c r="BB59" s="877"/>
      <c r="BC59" s="877"/>
      <c r="BD59" s="877"/>
      <c r="BE59" s="877"/>
      <c r="BF59" s="877"/>
      <c r="BG59" s="877"/>
      <c r="BH59" s="901"/>
      <c r="BI59" s="902"/>
      <c r="BJ59" s="902"/>
      <c r="BK59" s="902"/>
      <c r="BL59" s="902"/>
      <c r="BM59" s="902"/>
      <c r="BN59" s="902"/>
      <c r="BO59" s="902"/>
      <c r="BP59" s="902"/>
      <c r="BQ59" s="902"/>
      <c r="BR59" s="903"/>
      <c r="BS59" s="877"/>
      <c r="BT59" s="877"/>
      <c r="BU59" s="877"/>
      <c r="BV59" s="877"/>
      <c r="BW59" s="877"/>
      <c r="BX59" s="877"/>
      <c r="BY59" s="877"/>
      <c r="BZ59" s="877"/>
      <c r="CA59" s="877"/>
      <c r="CB59" s="877"/>
      <c r="CC59" s="877"/>
      <c r="CD59" s="924"/>
      <c r="CE59" s="925"/>
      <c r="CF59" s="925"/>
      <c r="CG59" s="925"/>
      <c r="CH59" s="925"/>
      <c r="CI59" s="925"/>
      <c r="CJ59" s="925"/>
      <c r="CK59" s="912" t="s">
        <v>7</v>
      </c>
      <c r="CL59" s="913"/>
      <c r="CM59" s="926"/>
      <c r="CN59" s="927"/>
      <c r="CO59" s="927"/>
      <c r="CP59" s="927"/>
      <c r="CQ59" s="927"/>
      <c r="CR59" s="927"/>
      <c r="CS59" s="927"/>
      <c r="CT59" s="941" t="s">
        <v>7</v>
      </c>
      <c r="CU59" s="942"/>
      <c r="CV59" s="910">
        <f t="shared" si="4"/>
        <v>0</v>
      </c>
      <c r="CW59" s="911"/>
      <c r="CX59" s="911"/>
      <c r="CY59" s="911"/>
      <c r="CZ59" s="911"/>
      <c r="DA59" s="911"/>
      <c r="DB59" s="911"/>
      <c r="DC59" s="912" t="s">
        <v>7</v>
      </c>
      <c r="DD59" s="913"/>
      <c r="DE59" s="918">
        <f t="shared" si="6"/>
        <v>0</v>
      </c>
      <c r="DF59" s="919"/>
      <c r="DG59" s="919"/>
      <c r="DH59" s="919"/>
      <c r="DI59" s="919"/>
      <c r="DJ59" s="919"/>
      <c r="DK59" s="919"/>
      <c r="DL59" s="912" t="s">
        <v>7</v>
      </c>
      <c r="DM59" s="913"/>
      <c r="DN59" s="920">
        <f t="shared" si="5"/>
        <v>0</v>
      </c>
      <c r="DO59" s="921"/>
      <c r="DP59" s="921"/>
      <c r="DQ59" s="921"/>
      <c r="DR59" s="921"/>
      <c r="DS59" s="921"/>
      <c r="DT59" s="921"/>
      <c r="DU59" s="912" t="s">
        <v>7</v>
      </c>
      <c r="DV59" s="913"/>
      <c r="DW59" s="922">
        <f t="shared" si="2"/>
        <v>0</v>
      </c>
      <c r="DX59" s="923"/>
      <c r="DY59" s="923"/>
      <c r="DZ59" s="923"/>
      <c r="EA59" s="923"/>
      <c r="EB59" s="923"/>
      <c r="EC59" s="923"/>
      <c r="ED59" s="912" t="s">
        <v>7</v>
      </c>
      <c r="EE59" s="913"/>
      <c r="EF59" s="914"/>
      <c r="EG59" s="914"/>
      <c r="EH59" s="914"/>
      <c r="EI59" s="914"/>
    </row>
    <row r="60" spans="4:139" ht="30" customHeight="1">
      <c r="D60" s="837">
        <f t="shared" si="3"/>
        <v>40</v>
      </c>
      <c r="E60" s="837"/>
      <c r="F60" s="931"/>
      <c r="G60" s="932"/>
      <c r="H60" s="932"/>
      <c r="I60" s="932"/>
      <c r="J60" s="932"/>
      <c r="K60" s="932"/>
      <c r="L60" s="932"/>
      <c r="M60" s="933"/>
      <c r="N60" s="943"/>
      <c r="O60" s="943"/>
      <c r="P60" s="943"/>
      <c r="Q60" s="943"/>
      <c r="R60" s="943"/>
      <c r="S60" s="943"/>
      <c r="T60" s="943"/>
      <c r="U60" s="943"/>
      <c r="V60" s="915"/>
      <c r="W60" s="916"/>
      <c r="X60" s="916"/>
      <c r="Y60" s="916"/>
      <c r="Z60" s="916"/>
      <c r="AA60" s="916"/>
      <c r="AB60" s="916"/>
      <c r="AC60" s="917"/>
      <c r="AD60" s="915"/>
      <c r="AE60" s="916"/>
      <c r="AF60" s="916"/>
      <c r="AG60" s="916"/>
      <c r="AH60" s="916"/>
      <c r="AI60" s="916"/>
      <c r="AJ60" s="916"/>
      <c r="AK60" s="917"/>
      <c r="AL60" s="877"/>
      <c r="AM60" s="877"/>
      <c r="AN60" s="877"/>
      <c r="AO60" s="877"/>
      <c r="AP60" s="877"/>
      <c r="AQ60" s="877"/>
      <c r="AR60" s="877"/>
      <c r="AS60" s="877"/>
      <c r="AT60" s="877"/>
      <c r="AU60" s="877"/>
      <c r="AV60" s="877"/>
      <c r="AW60" s="877"/>
      <c r="AX60" s="877"/>
      <c r="AY60" s="877"/>
      <c r="AZ60" s="877"/>
      <c r="BA60" s="877"/>
      <c r="BB60" s="877"/>
      <c r="BC60" s="877"/>
      <c r="BD60" s="877"/>
      <c r="BE60" s="877"/>
      <c r="BF60" s="877"/>
      <c r="BG60" s="877"/>
      <c r="BH60" s="901"/>
      <c r="BI60" s="902"/>
      <c r="BJ60" s="902"/>
      <c r="BK60" s="902"/>
      <c r="BL60" s="902"/>
      <c r="BM60" s="902"/>
      <c r="BN60" s="902"/>
      <c r="BO60" s="902"/>
      <c r="BP60" s="902"/>
      <c r="BQ60" s="902"/>
      <c r="BR60" s="903"/>
      <c r="BS60" s="877"/>
      <c r="BT60" s="877"/>
      <c r="BU60" s="877"/>
      <c r="BV60" s="877"/>
      <c r="BW60" s="877"/>
      <c r="BX60" s="877"/>
      <c r="BY60" s="877"/>
      <c r="BZ60" s="877"/>
      <c r="CA60" s="877"/>
      <c r="CB60" s="877"/>
      <c r="CC60" s="877"/>
      <c r="CD60" s="924"/>
      <c r="CE60" s="925"/>
      <c r="CF60" s="925"/>
      <c r="CG60" s="925"/>
      <c r="CH60" s="925"/>
      <c r="CI60" s="925"/>
      <c r="CJ60" s="925"/>
      <c r="CK60" s="912" t="s">
        <v>7</v>
      </c>
      <c r="CL60" s="913"/>
      <c r="CM60" s="926"/>
      <c r="CN60" s="927"/>
      <c r="CO60" s="927"/>
      <c r="CP60" s="927"/>
      <c r="CQ60" s="927"/>
      <c r="CR60" s="927"/>
      <c r="CS60" s="927"/>
      <c r="CT60" s="941" t="s">
        <v>7</v>
      </c>
      <c r="CU60" s="942"/>
      <c r="CV60" s="910">
        <f t="shared" si="4"/>
        <v>0</v>
      </c>
      <c r="CW60" s="911"/>
      <c r="CX60" s="911"/>
      <c r="CY60" s="911"/>
      <c r="CZ60" s="911"/>
      <c r="DA60" s="911"/>
      <c r="DB60" s="911"/>
      <c r="DC60" s="912" t="s">
        <v>7</v>
      </c>
      <c r="DD60" s="913"/>
      <c r="DE60" s="918">
        <f t="shared" si="6"/>
        <v>0</v>
      </c>
      <c r="DF60" s="919"/>
      <c r="DG60" s="919"/>
      <c r="DH60" s="919"/>
      <c r="DI60" s="919"/>
      <c r="DJ60" s="919"/>
      <c r="DK60" s="919"/>
      <c r="DL60" s="912" t="s">
        <v>7</v>
      </c>
      <c r="DM60" s="913"/>
      <c r="DN60" s="920">
        <f t="shared" si="5"/>
        <v>0</v>
      </c>
      <c r="DO60" s="921"/>
      <c r="DP60" s="921"/>
      <c r="DQ60" s="921"/>
      <c r="DR60" s="921"/>
      <c r="DS60" s="921"/>
      <c r="DT60" s="921"/>
      <c r="DU60" s="912" t="s">
        <v>7</v>
      </c>
      <c r="DV60" s="913"/>
      <c r="DW60" s="922">
        <f t="shared" si="2"/>
        <v>0</v>
      </c>
      <c r="DX60" s="923"/>
      <c r="DY60" s="923"/>
      <c r="DZ60" s="923"/>
      <c r="EA60" s="923"/>
      <c r="EB60" s="923"/>
      <c r="EC60" s="923"/>
      <c r="ED60" s="912" t="s">
        <v>7</v>
      </c>
      <c r="EE60" s="913"/>
      <c r="EF60" s="914"/>
      <c r="EG60" s="914"/>
      <c r="EH60" s="914"/>
      <c r="EI60" s="914"/>
    </row>
    <row r="61" spans="4:139" ht="30" customHeight="1">
      <c r="D61" s="837">
        <f t="shared" si="3"/>
        <v>41</v>
      </c>
      <c r="E61" s="837"/>
      <c r="F61" s="931"/>
      <c r="G61" s="932"/>
      <c r="H61" s="932"/>
      <c r="I61" s="932"/>
      <c r="J61" s="932"/>
      <c r="K61" s="932"/>
      <c r="L61" s="932"/>
      <c r="M61" s="933"/>
      <c r="N61" s="943"/>
      <c r="O61" s="943"/>
      <c r="P61" s="943"/>
      <c r="Q61" s="943"/>
      <c r="R61" s="943"/>
      <c r="S61" s="943"/>
      <c r="T61" s="943"/>
      <c r="U61" s="943"/>
      <c r="V61" s="915"/>
      <c r="W61" s="916"/>
      <c r="X61" s="916"/>
      <c r="Y61" s="916"/>
      <c r="Z61" s="916"/>
      <c r="AA61" s="916"/>
      <c r="AB61" s="916"/>
      <c r="AC61" s="917"/>
      <c r="AD61" s="915"/>
      <c r="AE61" s="916"/>
      <c r="AF61" s="916"/>
      <c r="AG61" s="916"/>
      <c r="AH61" s="916"/>
      <c r="AI61" s="916"/>
      <c r="AJ61" s="916"/>
      <c r="AK61" s="917"/>
      <c r="AL61" s="877"/>
      <c r="AM61" s="877"/>
      <c r="AN61" s="877"/>
      <c r="AO61" s="877"/>
      <c r="AP61" s="877"/>
      <c r="AQ61" s="877"/>
      <c r="AR61" s="877"/>
      <c r="AS61" s="877"/>
      <c r="AT61" s="877"/>
      <c r="AU61" s="877"/>
      <c r="AV61" s="877"/>
      <c r="AW61" s="877"/>
      <c r="AX61" s="877"/>
      <c r="AY61" s="877"/>
      <c r="AZ61" s="877"/>
      <c r="BA61" s="877"/>
      <c r="BB61" s="877"/>
      <c r="BC61" s="877"/>
      <c r="BD61" s="877"/>
      <c r="BE61" s="877"/>
      <c r="BF61" s="877"/>
      <c r="BG61" s="877"/>
      <c r="BH61" s="901"/>
      <c r="BI61" s="902"/>
      <c r="BJ61" s="902"/>
      <c r="BK61" s="902"/>
      <c r="BL61" s="902"/>
      <c r="BM61" s="902"/>
      <c r="BN61" s="902"/>
      <c r="BO61" s="902"/>
      <c r="BP61" s="902"/>
      <c r="BQ61" s="902"/>
      <c r="BR61" s="903"/>
      <c r="BS61" s="877"/>
      <c r="BT61" s="877"/>
      <c r="BU61" s="877"/>
      <c r="BV61" s="877"/>
      <c r="BW61" s="877"/>
      <c r="BX61" s="877"/>
      <c r="BY61" s="877"/>
      <c r="BZ61" s="877"/>
      <c r="CA61" s="877"/>
      <c r="CB61" s="877"/>
      <c r="CC61" s="877"/>
      <c r="CD61" s="924"/>
      <c r="CE61" s="925"/>
      <c r="CF61" s="925"/>
      <c r="CG61" s="925"/>
      <c r="CH61" s="925"/>
      <c r="CI61" s="925"/>
      <c r="CJ61" s="925"/>
      <c r="CK61" s="912" t="s">
        <v>7</v>
      </c>
      <c r="CL61" s="913"/>
      <c r="CM61" s="926"/>
      <c r="CN61" s="927"/>
      <c r="CO61" s="927"/>
      <c r="CP61" s="927"/>
      <c r="CQ61" s="927"/>
      <c r="CR61" s="927"/>
      <c r="CS61" s="927"/>
      <c r="CT61" s="941" t="s">
        <v>7</v>
      </c>
      <c r="CU61" s="942"/>
      <c r="CV61" s="910">
        <f t="shared" si="4"/>
        <v>0</v>
      </c>
      <c r="CW61" s="911"/>
      <c r="CX61" s="911"/>
      <c r="CY61" s="911"/>
      <c r="CZ61" s="911"/>
      <c r="DA61" s="911"/>
      <c r="DB61" s="911"/>
      <c r="DC61" s="912" t="s">
        <v>7</v>
      </c>
      <c r="DD61" s="913"/>
      <c r="DE61" s="918">
        <f t="shared" si="6"/>
        <v>0</v>
      </c>
      <c r="DF61" s="919"/>
      <c r="DG61" s="919"/>
      <c r="DH61" s="919"/>
      <c r="DI61" s="919"/>
      <c r="DJ61" s="919"/>
      <c r="DK61" s="919"/>
      <c r="DL61" s="912" t="s">
        <v>7</v>
      </c>
      <c r="DM61" s="913"/>
      <c r="DN61" s="920">
        <f t="shared" si="5"/>
        <v>0</v>
      </c>
      <c r="DO61" s="921"/>
      <c r="DP61" s="921"/>
      <c r="DQ61" s="921"/>
      <c r="DR61" s="921"/>
      <c r="DS61" s="921"/>
      <c r="DT61" s="921"/>
      <c r="DU61" s="912" t="s">
        <v>7</v>
      </c>
      <c r="DV61" s="913"/>
      <c r="DW61" s="922">
        <f t="shared" si="2"/>
        <v>0</v>
      </c>
      <c r="DX61" s="923"/>
      <c r="DY61" s="923"/>
      <c r="DZ61" s="923"/>
      <c r="EA61" s="923"/>
      <c r="EB61" s="923"/>
      <c r="EC61" s="923"/>
      <c r="ED61" s="912" t="s">
        <v>7</v>
      </c>
      <c r="EE61" s="913"/>
      <c r="EF61" s="914"/>
      <c r="EG61" s="914"/>
      <c r="EH61" s="914"/>
      <c r="EI61" s="914"/>
    </row>
    <row r="62" spans="4:139" ht="30" customHeight="1">
      <c r="D62" s="837">
        <f t="shared" si="3"/>
        <v>42</v>
      </c>
      <c r="E62" s="837"/>
      <c r="F62" s="931"/>
      <c r="G62" s="932"/>
      <c r="H62" s="932"/>
      <c r="I62" s="932"/>
      <c r="J62" s="932"/>
      <c r="K62" s="932"/>
      <c r="L62" s="932"/>
      <c r="M62" s="933"/>
      <c r="N62" s="943"/>
      <c r="O62" s="943"/>
      <c r="P62" s="943"/>
      <c r="Q62" s="943"/>
      <c r="R62" s="943"/>
      <c r="S62" s="943"/>
      <c r="T62" s="943"/>
      <c r="U62" s="943"/>
      <c r="V62" s="915"/>
      <c r="W62" s="916"/>
      <c r="X62" s="916"/>
      <c r="Y62" s="916"/>
      <c r="Z62" s="916"/>
      <c r="AA62" s="916"/>
      <c r="AB62" s="916"/>
      <c r="AC62" s="917"/>
      <c r="AD62" s="915"/>
      <c r="AE62" s="916"/>
      <c r="AF62" s="916"/>
      <c r="AG62" s="916"/>
      <c r="AH62" s="916"/>
      <c r="AI62" s="916"/>
      <c r="AJ62" s="916"/>
      <c r="AK62" s="917"/>
      <c r="AL62" s="877"/>
      <c r="AM62" s="877"/>
      <c r="AN62" s="877"/>
      <c r="AO62" s="877"/>
      <c r="AP62" s="877"/>
      <c r="AQ62" s="877"/>
      <c r="AR62" s="877"/>
      <c r="AS62" s="877"/>
      <c r="AT62" s="877"/>
      <c r="AU62" s="877"/>
      <c r="AV62" s="877"/>
      <c r="AW62" s="877"/>
      <c r="AX62" s="877"/>
      <c r="AY62" s="877"/>
      <c r="AZ62" s="877"/>
      <c r="BA62" s="877"/>
      <c r="BB62" s="877"/>
      <c r="BC62" s="877"/>
      <c r="BD62" s="877"/>
      <c r="BE62" s="877"/>
      <c r="BF62" s="877"/>
      <c r="BG62" s="877"/>
      <c r="BH62" s="901"/>
      <c r="BI62" s="902"/>
      <c r="BJ62" s="902"/>
      <c r="BK62" s="902"/>
      <c r="BL62" s="902"/>
      <c r="BM62" s="902"/>
      <c r="BN62" s="902"/>
      <c r="BO62" s="902"/>
      <c r="BP62" s="902"/>
      <c r="BQ62" s="902"/>
      <c r="BR62" s="903"/>
      <c r="BS62" s="877"/>
      <c r="BT62" s="877"/>
      <c r="BU62" s="877"/>
      <c r="BV62" s="877"/>
      <c r="BW62" s="877"/>
      <c r="BX62" s="877"/>
      <c r="BY62" s="877"/>
      <c r="BZ62" s="877"/>
      <c r="CA62" s="877"/>
      <c r="CB62" s="877"/>
      <c r="CC62" s="877"/>
      <c r="CD62" s="924"/>
      <c r="CE62" s="925"/>
      <c r="CF62" s="925"/>
      <c r="CG62" s="925"/>
      <c r="CH62" s="925"/>
      <c r="CI62" s="925"/>
      <c r="CJ62" s="925"/>
      <c r="CK62" s="912" t="s">
        <v>7</v>
      </c>
      <c r="CL62" s="913"/>
      <c r="CM62" s="926"/>
      <c r="CN62" s="927"/>
      <c r="CO62" s="927"/>
      <c r="CP62" s="927"/>
      <c r="CQ62" s="927"/>
      <c r="CR62" s="927"/>
      <c r="CS62" s="927"/>
      <c r="CT62" s="941" t="s">
        <v>7</v>
      </c>
      <c r="CU62" s="942"/>
      <c r="CV62" s="910">
        <f t="shared" si="4"/>
        <v>0</v>
      </c>
      <c r="CW62" s="911"/>
      <c r="CX62" s="911"/>
      <c r="CY62" s="911"/>
      <c r="CZ62" s="911"/>
      <c r="DA62" s="911"/>
      <c r="DB62" s="911"/>
      <c r="DC62" s="912" t="s">
        <v>7</v>
      </c>
      <c r="DD62" s="913"/>
      <c r="DE62" s="918">
        <f t="shared" si="6"/>
        <v>0</v>
      </c>
      <c r="DF62" s="919"/>
      <c r="DG62" s="919"/>
      <c r="DH62" s="919"/>
      <c r="DI62" s="919"/>
      <c r="DJ62" s="919"/>
      <c r="DK62" s="919"/>
      <c r="DL62" s="912" t="s">
        <v>7</v>
      </c>
      <c r="DM62" s="913"/>
      <c r="DN62" s="920">
        <f t="shared" si="5"/>
        <v>0</v>
      </c>
      <c r="DO62" s="921"/>
      <c r="DP62" s="921"/>
      <c r="DQ62" s="921"/>
      <c r="DR62" s="921"/>
      <c r="DS62" s="921"/>
      <c r="DT62" s="921"/>
      <c r="DU62" s="912" t="s">
        <v>7</v>
      </c>
      <c r="DV62" s="913"/>
      <c r="DW62" s="922">
        <f t="shared" si="2"/>
        <v>0</v>
      </c>
      <c r="DX62" s="923"/>
      <c r="DY62" s="923"/>
      <c r="DZ62" s="923"/>
      <c r="EA62" s="923"/>
      <c r="EB62" s="923"/>
      <c r="EC62" s="923"/>
      <c r="ED62" s="912" t="s">
        <v>7</v>
      </c>
      <c r="EE62" s="913"/>
      <c r="EF62" s="914"/>
      <c r="EG62" s="914"/>
      <c r="EH62" s="914"/>
      <c r="EI62" s="914"/>
    </row>
    <row r="63" spans="4:139" ht="30" customHeight="1">
      <c r="D63" s="837">
        <f t="shared" si="3"/>
        <v>43</v>
      </c>
      <c r="E63" s="837"/>
      <c r="F63" s="931"/>
      <c r="G63" s="932"/>
      <c r="H63" s="932"/>
      <c r="I63" s="932"/>
      <c r="J63" s="932"/>
      <c r="K63" s="932"/>
      <c r="L63" s="932"/>
      <c r="M63" s="933"/>
      <c r="N63" s="943"/>
      <c r="O63" s="943"/>
      <c r="P63" s="943"/>
      <c r="Q63" s="943"/>
      <c r="R63" s="943"/>
      <c r="S63" s="943"/>
      <c r="T63" s="943"/>
      <c r="U63" s="943"/>
      <c r="V63" s="915"/>
      <c r="W63" s="916"/>
      <c r="X63" s="916"/>
      <c r="Y63" s="916"/>
      <c r="Z63" s="916"/>
      <c r="AA63" s="916"/>
      <c r="AB63" s="916"/>
      <c r="AC63" s="917"/>
      <c r="AD63" s="915"/>
      <c r="AE63" s="916"/>
      <c r="AF63" s="916"/>
      <c r="AG63" s="916"/>
      <c r="AH63" s="916"/>
      <c r="AI63" s="916"/>
      <c r="AJ63" s="916"/>
      <c r="AK63" s="917"/>
      <c r="AL63" s="877"/>
      <c r="AM63" s="877"/>
      <c r="AN63" s="877"/>
      <c r="AO63" s="877"/>
      <c r="AP63" s="877"/>
      <c r="AQ63" s="877"/>
      <c r="AR63" s="877"/>
      <c r="AS63" s="877"/>
      <c r="AT63" s="877"/>
      <c r="AU63" s="877"/>
      <c r="AV63" s="877"/>
      <c r="AW63" s="877"/>
      <c r="AX63" s="877"/>
      <c r="AY63" s="877"/>
      <c r="AZ63" s="877"/>
      <c r="BA63" s="877"/>
      <c r="BB63" s="877"/>
      <c r="BC63" s="877"/>
      <c r="BD63" s="877"/>
      <c r="BE63" s="877"/>
      <c r="BF63" s="877"/>
      <c r="BG63" s="877"/>
      <c r="BH63" s="901"/>
      <c r="BI63" s="902"/>
      <c r="BJ63" s="902"/>
      <c r="BK63" s="902"/>
      <c r="BL63" s="902"/>
      <c r="BM63" s="902"/>
      <c r="BN63" s="902"/>
      <c r="BO63" s="902"/>
      <c r="BP63" s="902"/>
      <c r="BQ63" s="902"/>
      <c r="BR63" s="903"/>
      <c r="BS63" s="877"/>
      <c r="BT63" s="877"/>
      <c r="BU63" s="877"/>
      <c r="BV63" s="877"/>
      <c r="BW63" s="877"/>
      <c r="BX63" s="877"/>
      <c r="BY63" s="877"/>
      <c r="BZ63" s="877"/>
      <c r="CA63" s="877"/>
      <c r="CB63" s="877"/>
      <c r="CC63" s="877"/>
      <c r="CD63" s="924"/>
      <c r="CE63" s="925"/>
      <c r="CF63" s="925"/>
      <c r="CG63" s="925"/>
      <c r="CH63" s="925"/>
      <c r="CI63" s="925"/>
      <c r="CJ63" s="925"/>
      <c r="CK63" s="912" t="s">
        <v>7</v>
      </c>
      <c r="CL63" s="913"/>
      <c r="CM63" s="926"/>
      <c r="CN63" s="927"/>
      <c r="CO63" s="927"/>
      <c r="CP63" s="927"/>
      <c r="CQ63" s="927"/>
      <c r="CR63" s="927"/>
      <c r="CS63" s="927"/>
      <c r="CT63" s="941" t="s">
        <v>7</v>
      </c>
      <c r="CU63" s="942"/>
      <c r="CV63" s="910">
        <f t="shared" si="4"/>
        <v>0</v>
      </c>
      <c r="CW63" s="911"/>
      <c r="CX63" s="911"/>
      <c r="CY63" s="911"/>
      <c r="CZ63" s="911"/>
      <c r="DA63" s="911"/>
      <c r="DB63" s="911"/>
      <c r="DC63" s="912" t="s">
        <v>7</v>
      </c>
      <c r="DD63" s="913"/>
      <c r="DE63" s="918">
        <f t="shared" si="6"/>
        <v>0</v>
      </c>
      <c r="DF63" s="919"/>
      <c r="DG63" s="919"/>
      <c r="DH63" s="919"/>
      <c r="DI63" s="919"/>
      <c r="DJ63" s="919"/>
      <c r="DK63" s="919"/>
      <c r="DL63" s="912" t="s">
        <v>7</v>
      </c>
      <c r="DM63" s="913"/>
      <c r="DN63" s="920">
        <f t="shared" si="5"/>
        <v>0</v>
      </c>
      <c r="DO63" s="921"/>
      <c r="DP63" s="921"/>
      <c r="DQ63" s="921"/>
      <c r="DR63" s="921"/>
      <c r="DS63" s="921"/>
      <c r="DT63" s="921"/>
      <c r="DU63" s="912" t="s">
        <v>7</v>
      </c>
      <c r="DV63" s="913"/>
      <c r="DW63" s="922">
        <f t="shared" si="2"/>
        <v>0</v>
      </c>
      <c r="DX63" s="923"/>
      <c r="DY63" s="923"/>
      <c r="DZ63" s="923"/>
      <c r="EA63" s="923"/>
      <c r="EB63" s="923"/>
      <c r="EC63" s="923"/>
      <c r="ED63" s="912" t="s">
        <v>7</v>
      </c>
      <c r="EE63" s="913"/>
      <c r="EF63" s="914"/>
      <c r="EG63" s="914"/>
      <c r="EH63" s="914"/>
      <c r="EI63" s="914"/>
    </row>
    <row r="64" spans="4:139" ht="30" customHeight="1">
      <c r="D64" s="837">
        <f t="shared" si="3"/>
        <v>44</v>
      </c>
      <c r="E64" s="837"/>
      <c r="F64" s="931"/>
      <c r="G64" s="932"/>
      <c r="H64" s="932"/>
      <c r="I64" s="932"/>
      <c r="J64" s="932"/>
      <c r="K64" s="932"/>
      <c r="L64" s="932"/>
      <c r="M64" s="933"/>
      <c r="N64" s="943"/>
      <c r="O64" s="943"/>
      <c r="P64" s="943"/>
      <c r="Q64" s="943"/>
      <c r="R64" s="943"/>
      <c r="S64" s="943"/>
      <c r="T64" s="943"/>
      <c r="U64" s="943"/>
      <c r="V64" s="915"/>
      <c r="W64" s="916"/>
      <c r="X64" s="916"/>
      <c r="Y64" s="916"/>
      <c r="Z64" s="916"/>
      <c r="AA64" s="916"/>
      <c r="AB64" s="916"/>
      <c r="AC64" s="917"/>
      <c r="AD64" s="915"/>
      <c r="AE64" s="916"/>
      <c r="AF64" s="916"/>
      <c r="AG64" s="916"/>
      <c r="AH64" s="916"/>
      <c r="AI64" s="916"/>
      <c r="AJ64" s="916"/>
      <c r="AK64" s="917"/>
      <c r="AL64" s="877"/>
      <c r="AM64" s="877"/>
      <c r="AN64" s="877"/>
      <c r="AO64" s="877"/>
      <c r="AP64" s="877"/>
      <c r="AQ64" s="877"/>
      <c r="AR64" s="877"/>
      <c r="AS64" s="877"/>
      <c r="AT64" s="877"/>
      <c r="AU64" s="877"/>
      <c r="AV64" s="877"/>
      <c r="AW64" s="877"/>
      <c r="AX64" s="877"/>
      <c r="AY64" s="877"/>
      <c r="AZ64" s="877"/>
      <c r="BA64" s="877"/>
      <c r="BB64" s="877"/>
      <c r="BC64" s="877"/>
      <c r="BD64" s="877"/>
      <c r="BE64" s="877"/>
      <c r="BF64" s="877"/>
      <c r="BG64" s="877"/>
      <c r="BH64" s="901"/>
      <c r="BI64" s="902"/>
      <c r="BJ64" s="902"/>
      <c r="BK64" s="902"/>
      <c r="BL64" s="902"/>
      <c r="BM64" s="902"/>
      <c r="BN64" s="902"/>
      <c r="BO64" s="902"/>
      <c r="BP64" s="902"/>
      <c r="BQ64" s="902"/>
      <c r="BR64" s="903"/>
      <c r="BS64" s="877"/>
      <c r="BT64" s="877"/>
      <c r="BU64" s="877"/>
      <c r="BV64" s="877"/>
      <c r="BW64" s="877"/>
      <c r="BX64" s="877"/>
      <c r="BY64" s="877"/>
      <c r="BZ64" s="877"/>
      <c r="CA64" s="877"/>
      <c r="CB64" s="877"/>
      <c r="CC64" s="877"/>
      <c r="CD64" s="924"/>
      <c r="CE64" s="925"/>
      <c r="CF64" s="925"/>
      <c r="CG64" s="925"/>
      <c r="CH64" s="925"/>
      <c r="CI64" s="925"/>
      <c r="CJ64" s="925"/>
      <c r="CK64" s="912" t="s">
        <v>7</v>
      </c>
      <c r="CL64" s="913"/>
      <c r="CM64" s="926"/>
      <c r="CN64" s="927"/>
      <c r="CO64" s="927"/>
      <c r="CP64" s="927"/>
      <c r="CQ64" s="927"/>
      <c r="CR64" s="927"/>
      <c r="CS64" s="927"/>
      <c r="CT64" s="941" t="s">
        <v>7</v>
      </c>
      <c r="CU64" s="942"/>
      <c r="CV64" s="910">
        <f t="shared" si="4"/>
        <v>0</v>
      </c>
      <c r="CW64" s="911"/>
      <c r="CX64" s="911"/>
      <c r="CY64" s="911"/>
      <c r="CZ64" s="911"/>
      <c r="DA64" s="911"/>
      <c r="DB64" s="911"/>
      <c r="DC64" s="912" t="s">
        <v>7</v>
      </c>
      <c r="DD64" s="913"/>
      <c r="DE64" s="918">
        <f t="shared" si="6"/>
        <v>0</v>
      </c>
      <c r="DF64" s="919"/>
      <c r="DG64" s="919"/>
      <c r="DH64" s="919"/>
      <c r="DI64" s="919"/>
      <c r="DJ64" s="919"/>
      <c r="DK64" s="919"/>
      <c r="DL64" s="912" t="s">
        <v>7</v>
      </c>
      <c r="DM64" s="913"/>
      <c r="DN64" s="920">
        <f t="shared" si="5"/>
        <v>0</v>
      </c>
      <c r="DO64" s="921"/>
      <c r="DP64" s="921"/>
      <c r="DQ64" s="921"/>
      <c r="DR64" s="921"/>
      <c r="DS64" s="921"/>
      <c r="DT64" s="921"/>
      <c r="DU64" s="912" t="s">
        <v>7</v>
      </c>
      <c r="DV64" s="913"/>
      <c r="DW64" s="922">
        <f t="shared" si="2"/>
        <v>0</v>
      </c>
      <c r="DX64" s="923"/>
      <c r="DY64" s="923"/>
      <c r="DZ64" s="923"/>
      <c r="EA64" s="923"/>
      <c r="EB64" s="923"/>
      <c r="EC64" s="923"/>
      <c r="ED64" s="912" t="s">
        <v>7</v>
      </c>
      <c r="EE64" s="913"/>
      <c r="EF64" s="914"/>
      <c r="EG64" s="914"/>
      <c r="EH64" s="914"/>
      <c r="EI64" s="914"/>
    </row>
    <row r="65" spans="4:139" ht="30" customHeight="1">
      <c r="D65" s="837">
        <f t="shared" si="3"/>
        <v>45</v>
      </c>
      <c r="E65" s="837"/>
      <c r="F65" s="931"/>
      <c r="G65" s="932"/>
      <c r="H65" s="932"/>
      <c r="I65" s="932"/>
      <c r="J65" s="932"/>
      <c r="K65" s="932"/>
      <c r="L65" s="932"/>
      <c r="M65" s="933"/>
      <c r="N65" s="943"/>
      <c r="O65" s="943"/>
      <c r="P65" s="943"/>
      <c r="Q65" s="943"/>
      <c r="R65" s="943"/>
      <c r="S65" s="943"/>
      <c r="T65" s="943"/>
      <c r="U65" s="943"/>
      <c r="V65" s="915"/>
      <c r="W65" s="916"/>
      <c r="X65" s="916"/>
      <c r="Y65" s="916"/>
      <c r="Z65" s="916"/>
      <c r="AA65" s="916"/>
      <c r="AB65" s="916"/>
      <c r="AC65" s="917"/>
      <c r="AD65" s="915"/>
      <c r="AE65" s="916"/>
      <c r="AF65" s="916"/>
      <c r="AG65" s="916"/>
      <c r="AH65" s="916"/>
      <c r="AI65" s="916"/>
      <c r="AJ65" s="916"/>
      <c r="AK65" s="917"/>
      <c r="AL65" s="877"/>
      <c r="AM65" s="877"/>
      <c r="AN65" s="877"/>
      <c r="AO65" s="877"/>
      <c r="AP65" s="877"/>
      <c r="AQ65" s="877"/>
      <c r="AR65" s="877"/>
      <c r="AS65" s="877"/>
      <c r="AT65" s="877"/>
      <c r="AU65" s="877"/>
      <c r="AV65" s="877"/>
      <c r="AW65" s="877"/>
      <c r="AX65" s="877"/>
      <c r="AY65" s="877"/>
      <c r="AZ65" s="877"/>
      <c r="BA65" s="877"/>
      <c r="BB65" s="877"/>
      <c r="BC65" s="877"/>
      <c r="BD65" s="877"/>
      <c r="BE65" s="877"/>
      <c r="BF65" s="877"/>
      <c r="BG65" s="877"/>
      <c r="BH65" s="901"/>
      <c r="BI65" s="902"/>
      <c r="BJ65" s="902"/>
      <c r="BK65" s="902"/>
      <c r="BL65" s="902"/>
      <c r="BM65" s="902"/>
      <c r="BN65" s="902"/>
      <c r="BO65" s="902"/>
      <c r="BP65" s="902"/>
      <c r="BQ65" s="902"/>
      <c r="BR65" s="903"/>
      <c r="BS65" s="877"/>
      <c r="BT65" s="877"/>
      <c r="BU65" s="877"/>
      <c r="BV65" s="877"/>
      <c r="BW65" s="877"/>
      <c r="BX65" s="877"/>
      <c r="BY65" s="877"/>
      <c r="BZ65" s="877"/>
      <c r="CA65" s="877"/>
      <c r="CB65" s="877"/>
      <c r="CC65" s="877"/>
      <c r="CD65" s="924"/>
      <c r="CE65" s="925"/>
      <c r="CF65" s="925"/>
      <c r="CG65" s="925"/>
      <c r="CH65" s="925"/>
      <c r="CI65" s="925"/>
      <c r="CJ65" s="925"/>
      <c r="CK65" s="912" t="s">
        <v>7</v>
      </c>
      <c r="CL65" s="913"/>
      <c r="CM65" s="926"/>
      <c r="CN65" s="927"/>
      <c r="CO65" s="927"/>
      <c r="CP65" s="927"/>
      <c r="CQ65" s="927"/>
      <c r="CR65" s="927"/>
      <c r="CS65" s="927"/>
      <c r="CT65" s="941" t="s">
        <v>7</v>
      </c>
      <c r="CU65" s="942"/>
      <c r="CV65" s="910">
        <f t="shared" si="4"/>
        <v>0</v>
      </c>
      <c r="CW65" s="911"/>
      <c r="CX65" s="911"/>
      <c r="CY65" s="911"/>
      <c r="CZ65" s="911"/>
      <c r="DA65" s="911"/>
      <c r="DB65" s="911"/>
      <c r="DC65" s="912" t="s">
        <v>7</v>
      </c>
      <c r="DD65" s="913"/>
      <c r="DE65" s="918">
        <f t="shared" si="6"/>
        <v>0</v>
      </c>
      <c r="DF65" s="919"/>
      <c r="DG65" s="919"/>
      <c r="DH65" s="919"/>
      <c r="DI65" s="919"/>
      <c r="DJ65" s="919"/>
      <c r="DK65" s="919"/>
      <c r="DL65" s="912" t="s">
        <v>7</v>
      </c>
      <c r="DM65" s="913"/>
      <c r="DN65" s="920">
        <f t="shared" si="5"/>
        <v>0</v>
      </c>
      <c r="DO65" s="921"/>
      <c r="DP65" s="921"/>
      <c r="DQ65" s="921"/>
      <c r="DR65" s="921"/>
      <c r="DS65" s="921"/>
      <c r="DT65" s="921"/>
      <c r="DU65" s="912" t="s">
        <v>7</v>
      </c>
      <c r="DV65" s="913"/>
      <c r="DW65" s="922">
        <f t="shared" si="2"/>
        <v>0</v>
      </c>
      <c r="DX65" s="923"/>
      <c r="DY65" s="923"/>
      <c r="DZ65" s="923"/>
      <c r="EA65" s="923"/>
      <c r="EB65" s="923"/>
      <c r="EC65" s="923"/>
      <c r="ED65" s="912" t="s">
        <v>7</v>
      </c>
      <c r="EE65" s="913"/>
      <c r="EF65" s="914"/>
      <c r="EG65" s="914"/>
      <c r="EH65" s="914"/>
      <c r="EI65" s="914"/>
    </row>
    <row r="66" spans="4:139" ht="30" customHeight="1">
      <c r="D66" s="837">
        <f t="shared" si="3"/>
        <v>46</v>
      </c>
      <c r="E66" s="837"/>
      <c r="F66" s="931"/>
      <c r="G66" s="932"/>
      <c r="H66" s="932"/>
      <c r="I66" s="932"/>
      <c r="J66" s="932"/>
      <c r="K66" s="932"/>
      <c r="L66" s="932"/>
      <c r="M66" s="933"/>
      <c r="N66" s="943"/>
      <c r="O66" s="943"/>
      <c r="P66" s="943"/>
      <c r="Q66" s="943"/>
      <c r="R66" s="943"/>
      <c r="S66" s="943"/>
      <c r="T66" s="943"/>
      <c r="U66" s="943"/>
      <c r="V66" s="915"/>
      <c r="W66" s="916"/>
      <c r="X66" s="916"/>
      <c r="Y66" s="916"/>
      <c r="Z66" s="916"/>
      <c r="AA66" s="916"/>
      <c r="AB66" s="916"/>
      <c r="AC66" s="917"/>
      <c r="AD66" s="915"/>
      <c r="AE66" s="916"/>
      <c r="AF66" s="916"/>
      <c r="AG66" s="916"/>
      <c r="AH66" s="916"/>
      <c r="AI66" s="916"/>
      <c r="AJ66" s="916"/>
      <c r="AK66" s="917"/>
      <c r="AL66" s="877"/>
      <c r="AM66" s="877"/>
      <c r="AN66" s="877"/>
      <c r="AO66" s="877"/>
      <c r="AP66" s="877"/>
      <c r="AQ66" s="877"/>
      <c r="AR66" s="877"/>
      <c r="AS66" s="877"/>
      <c r="AT66" s="877"/>
      <c r="AU66" s="877"/>
      <c r="AV66" s="877"/>
      <c r="AW66" s="877"/>
      <c r="AX66" s="877"/>
      <c r="AY66" s="877"/>
      <c r="AZ66" s="877"/>
      <c r="BA66" s="877"/>
      <c r="BB66" s="877"/>
      <c r="BC66" s="877"/>
      <c r="BD66" s="877"/>
      <c r="BE66" s="877"/>
      <c r="BF66" s="877"/>
      <c r="BG66" s="877"/>
      <c r="BH66" s="901"/>
      <c r="BI66" s="902"/>
      <c r="BJ66" s="902"/>
      <c r="BK66" s="902"/>
      <c r="BL66" s="902"/>
      <c r="BM66" s="902"/>
      <c r="BN66" s="902"/>
      <c r="BO66" s="902"/>
      <c r="BP66" s="902"/>
      <c r="BQ66" s="902"/>
      <c r="BR66" s="903"/>
      <c r="BS66" s="877"/>
      <c r="BT66" s="877"/>
      <c r="BU66" s="877"/>
      <c r="BV66" s="877"/>
      <c r="BW66" s="877"/>
      <c r="BX66" s="877"/>
      <c r="BY66" s="877"/>
      <c r="BZ66" s="877"/>
      <c r="CA66" s="877"/>
      <c r="CB66" s="877"/>
      <c r="CC66" s="877"/>
      <c r="CD66" s="924"/>
      <c r="CE66" s="925"/>
      <c r="CF66" s="925"/>
      <c r="CG66" s="925"/>
      <c r="CH66" s="925"/>
      <c r="CI66" s="925"/>
      <c r="CJ66" s="925"/>
      <c r="CK66" s="912" t="s">
        <v>7</v>
      </c>
      <c r="CL66" s="913"/>
      <c r="CM66" s="926"/>
      <c r="CN66" s="927"/>
      <c r="CO66" s="927"/>
      <c r="CP66" s="927"/>
      <c r="CQ66" s="927"/>
      <c r="CR66" s="927"/>
      <c r="CS66" s="927"/>
      <c r="CT66" s="941" t="s">
        <v>7</v>
      </c>
      <c r="CU66" s="942"/>
      <c r="CV66" s="910">
        <f t="shared" si="4"/>
        <v>0</v>
      </c>
      <c r="CW66" s="911"/>
      <c r="CX66" s="911"/>
      <c r="CY66" s="911"/>
      <c r="CZ66" s="911"/>
      <c r="DA66" s="911"/>
      <c r="DB66" s="911"/>
      <c r="DC66" s="912" t="s">
        <v>7</v>
      </c>
      <c r="DD66" s="913"/>
      <c r="DE66" s="918">
        <f t="shared" si="6"/>
        <v>0</v>
      </c>
      <c r="DF66" s="919"/>
      <c r="DG66" s="919"/>
      <c r="DH66" s="919"/>
      <c r="DI66" s="919"/>
      <c r="DJ66" s="919"/>
      <c r="DK66" s="919"/>
      <c r="DL66" s="912" t="s">
        <v>7</v>
      </c>
      <c r="DM66" s="913"/>
      <c r="DN66" s="920">
        <f t="shared" si="5"/>
        <v>0</v>
      </c>
      <c r="DO66" s="921"/>
      <c r="DP66" s="921"/>
      <c r="DQ66" s="921"/>
      <c r="DR66" s="921"/>
      <c r="DS66" s="921"/>
      <c r="DT66" s="921"/>
      <c r="DU66" s="912" t="s">
        <v>7</v>
      </c>
      <c r="DV66" s="913"/>
      <c r="DW66" s="922">
        <f t="shared" si="2"/>
        <v>0</v>
      </c>
      <c r="DX66" s="923"/>
      <c r="DY66" s="923"/>
      <c r="DZ66" s="923"/>
      <c r="EA66" s="923"/>
      <c r="EB66" s="923"/>
      <c r="EC66" s="923"/>
      <c r="ED66" s="912" t="s">
        <v>7</v>
      </c>
      <c r="EE66" s="913"/>
      <c r="EF66" s="914"/>
      <c r="EG66" s="914"/>
      <c r="EH66" s="914"/>
      <c r="EI66" s="914"/>
    </row>
    <row r="67" spans="4:139" ht="30" customHeight="1">
      <c r="D67" s="837">
        <f t="shared" si="3"/>
        <v>47</v>
      </c>
      <c r="E67" s="837"/>
      <c r="F67" s="931"/>
      <c r="G67" s="932"/>
      <c r="H67" s="932"/>
      <c r="I67" s="932"/>
      <c r="J67" s="932"/>
      <c r="K67" s="932"/>
      <c r="L67" s="932"/>
      <c r="M67" s="933"/>
      <c r="N67" s="943"/>
      <c r="O67" s="943"/>
      <c r="P67" s="943"/>
      <c r="Q67" s="943"/>
      <c r="R67" s="943"/>
      <c r="S67" s="943"/>
      <c r="T67" s="943"/>
      <c r="U67" s="943"/>
      <c r="V67" s="915"/>
      <c r="W67" s="916"/>
      <c r="X67" s="916"/>
      <c r="Y67" s="916"/>
      <c r="Z67" s="916"/>
      <c r="AA67" s="916"/>
      <c r="AB67" s="916"/>
      <c r="AC67" s="917"/>
      <c r="AD67" s="915"/>
      <c r="AE67" s="916"/>
      <c r="AF67" s="916"/>
      <c r="AG67" s="916"/>
      <c r="AH67" s="916"/>
      <c r="AI67" s="916"/>
      <c r="AJ67" s="916"/>
      <c r="AK67" s="917"/>
      <c r="AL67" s="877"/>
      <c r="AM67" s="877"/>
      <c r="AN67" s="877"/>
      <c r="AO67" s="877"/>
      <c r="AP67" s="877"/>
      <c r="AQ67" s="877"/>
      <c r="AR67" s="877"/>
      <c r="AS67" s="877"/>
      <c r="AT67" s="877"/>
      <c r="AU67" s="877"/>
      <c r="AV67" s="877"/>
      <c r="AW67" s="877"/>
      <c r="AX67" s="877"/>
      <c r="AY67" s="877"/>
      <c r="AZ67" s="877"/>
      <c r="BA67" s="877"/>
      <c r="BB67" s="877"/>
      <c r="BC67" s="877"/>
      <c r="BD67" s="877"/>
      <c r="BE67" s="877"/>
      <c r="BF67" s="877"/>
      <c r="BG67" s="877"/>
      <c r="BH67" s="901"/>
      <c r="BI67" s="902"/>
      <c r="BJ67" s="902"/>
      <c r="BK67" s="902"/>
      <c r="BL67" s="902"/>
      <c r="BM67" s="902"/>
      <c r="BN67" s="902"/>
      <c r="BO67" s="902"/>
      <c r="BP67" s="902"/>
      <c r="BQ67" s="902"/>
      <c r="BR67" s="903"/>
      <c r="BS67" s="877"/>
      <c r="BT67" s="877"/>
      <c r="BU67" s="877"/>
      <c r="BV67" s="877"/>
      <c r="BW67" s="877"/>
      <c r="BX67" s="877"/>
      <c r="BY67" s="877"/>
      <c r="BZ67" s="877"/>
      <c r="CA67" s="877"/>
      <c r="CB67" s="877"/>
      <c r="CC67" s="877"/>
      <c r="CD67" s="924"/>
      <c r="CE67" s="925"/>
      <c r="CF67" s="925"/>
      <c r="CG67" s="925"/>
      <c r="CH67" s="925"/>
      <c r="CI67" s="925"/>
      <c r="CJ67" s="925"/>
      <c r="CK67" s="912" t="s">
        <v>7</v>
      </c>
      <c r="CL67" s="913"/>
      <c r="CM67" s="926"/>
      <c r="CN67" s="927"/>
      <c r="CO67" s="927"/>
      <c r="CP67" s="927"/>
      <c r="CQ67" s="927"/>
      <c r="CR67" s="927"/>
      <c r="CS67" s="927"/>
      <c r="CT67" s="941" t="s">
        <v>7</v>
      </c>
      <c r="CU67" s="942"/>
      <c r="CV67" s="910">
        <f t="shared" si="4"/>
        <v>0</v>
      </c>
      <c r="CW67" s="911"/>
      <c r="CX67" s="911"/>
      <c r="CY67" s="911"/>
      <c r="CZ67" s="911"/>
      <c r="DA67" s="911"/>
      <c r="DB67" s="911"/>
      <c r="DC67" s="912" t="s">
        <v>7</v>
      </c>
      <c r="DD67" s="913"/>
      <c r="DE67" s="918">
        <f t="shared" si="6"/>
        <v>0</v>
      </c>
      <c r="DF67" s="919"/>
      <c r="DG67" s="919"/>
      <c r="DH67" s="919"/>
      <c r="DI67" s="919"/>
      <c r="DJ67" s="919"/>
      <c r="DK67" s="919"/>
      <c r="DL67" s="912" t="s">
        <v>7</v>
      </c>
      <c r="DM67" s="913"/>
      <c r="DN67" s="920">
        <f t="shared" si="5"/>
        <v>0</v>
      </c>
      <c r="DO67" s="921"/>
      <c r="DP67" s="921"/>
      <c r="DQ67" s="921"/>
      <c r="DR67" s="921"/>
      <c r="DS67" s="921"/>
      <c r="DT67" s="921"/>
      <c r="DU67" s="912" t="s">
        <v>7</v>
      </c>
      <c r="DV67" s="913"/>
      <c r="DW67" s="922">
        <f t="shared" si="2"/>
        <v>0</v>
      </c>
      <c r="DX67" s="923"/>
      <c r="DY67" s="923"/>
      <c r="DZ67" s="923"/>
      <c r="EA67" s="923"/>
      <c r="EB67" s="923"/>
      <c r="EC67" s="923"/>
      <c r="ED67" s="912" t="s">
        <v>7</v>
      </c>
      <c r="EE67" s="913"/>
      <c r="EF67" s="914"/>
      <c r="EG67" s="914"/>
      <c r="EH67" s="914"/>
      <c r="EI67" s="914"/>
    </row>
    <row r="68" spans="4:139" ht="30" customHeight="1">
      <c r="D68" s="837">
        <f t="shared" si="3"/>
        <v>48</v>
      </c>
      <c r="E68" s="837"/>
      <c r="F68" s="931"/>
      <c r="G68" s="932"/>
      <c r="H68" s="932"/>
      <c r="I68" s="932"/>
      <c r="J68" s="932"/>
      <c r="K68" s="932"/>
      <c r="L68" s="932"/>
      <c r="M68" s="933"/>
      <c r="N68" s="943"/>
      <c r="O68" s="943"/>
      <c r="P68" s="943"/>
      <c r="Q68" s="943"/>
      <c r="R68" s="943"/>
      <c r="S68" s="943"/>
      <c r="T68" s="943"/>
      <c r="U68" s="943"/>
      <c r="V68" s="915"/>
      <c r="W68" s="916"/>
      <c r="X68" s="916"/>
      <c r="Y68" s="916"/>
      <c r="Z68" s="916"/>
      <c r="AA68" s="916"/>
      <c r="AB68" s="916"/>
      <c r="AC68" s="917"/>
      <c r="AD68" s="915"/>
      <c r="AE68" s="916"/>
      <c r="AF68" s="916"/>
      <c r="AG68" s="916"/>
      <c r="AH68" s="916"/>
      <c r="AI68" s="916"/>
      <c r="AJ68" s="916"/>
      <c r="AK68" s="917"/>
      <c r="AL68" s="877"/>
      <c r="AM68" s="877"/>
      <c r="AN68" s="877"/>
      <c r="AO68" s="877"/>
      <c r="AP68" s="877"/>
      <c r="AQ68" s="877"/>
      <c r="AR68" s="877"/>
      <c r="AS68" s="877"/>
      <c r="AT68" s="877"/>
      <c r="AU68" s="877"/>
      <c r="AV68" s="877"/>
      <c r="AW68" s="877"/>
      <c r="AX68" s="877"/>
      <c r="AY68" s="877"/>
      <c r="AZ68" s="877"/>
      <c r="BA68" s="877"/>
      <c r="BB68" s="877"/>
      <c r="BC68" s="877"/>
      <c r="BD68" s="877"/>
      <c r="BE68" s="877"/>
      <c r="BF68" s="877"/>
      <c r="BG68" s="877"/>
      <c r="BH68" s="901"/>
      <c r="BI68" s="902"/>
      <c r="BJ68" s="902"/>
      <c r="BK68" s="902"/>
      <c r="BL68" s="902"/>
      <c r="BM68" s="902"/>
      <c r="BN68" s="902"/>
      <c r="BO68" s="902"/>
      <c r="BP68" s="902"/>
      <c r="BQ68" s="902"/>
      <c r="BR68" s="903"/>
      <c r="BS68" s="877"/>
      <c r="BT68" s="877"/>
      <c r="BU68" s="877"/>
      <c r="BV68" s="877"/>
      <c r="BW68" s="877"/>
      <c r="BX68" s="877"/>
      <c r="BY68" s="877"/>
      <c r="BZ68" s="877"/>
      <c r="CA68" s="877"/>
      <c r="CB68" s="877"/>
      <c r="CC68" s="877"/>
      <c r="CD68" s="924"/>
      <c r="CE68" s="925"/>
      <c r="CF68" s="925"/>
      <c r="CG68" s="925"/>
      <c r="CH68" s="925"/>
      <c r="CI68" s="925"/>
      <c r="CJ68" s="925"/>
      <c r="CK68" s="912" t="s">
        <v>7</v>
      </c>
      <c r="CL68" s="913"/>
      <c r="CM68" s="926"/>
      <c r="CN68" s="927"/>
      <c r="CO68" s="927"/>
      <c r="CP68" s="927"/>
      <c r="CQ68" s="927"/>
      <c r="CR68" s="927"/>
      <c r="CS68" s="927"/>
      <c r="CT68" s="941" t="s">
        <v>7</v>
      </c>
      <c r="CU68" s="942"/>
      <c r="CV68" s="910">
        <f t="shared" si="4"/>
        <v>0</v>
      </c>
      <c r="CW68" s="911"/>
      <c r="CX68" s="911"/>
      <c r="CY68" s="911"/>
      <c r="CZ68" s="911"/>
      <c r="DA68" s="911"/>
      <c r="DB68" s="911"/>
      <c r="DC68" s="912" t="s">
        <v>7</v>
      </c>
      <c r="DD68" s="913"/>
      <c r="DE68" s="918">
        <f t="shared" si="6"/>
        <v>0</v>
      </c>
      <c r="DF68" s="919"/>
      <c r="DG68" s="919"/>
      <c r="DH68" s="919"/>
      <c r="DI68" s="919"/>
      <c r="DJ68" s="919"/>
      <c r="DK68" s="919"/>
      <c r="DL68" s="912" t="s">
        <v>7</v>
      </c>
      <c r="DM68" s="913"/>
      <c r="DN68" s="920">
        <f t="shared" si="5"/>
        <v>0</v>
      </c>
      <c r="DO68" s="921"/>
      <c r="DP68" s="921"/>
      <c r="DQ68" s="921"/>
      <c r="DR68" s="921"/>
      <c r="DS68" s="921"/>
      <c r="DT68" s="921"/>
      <c r="DU68" s="912" t="s">
        <v>7</v>
      </c>
      <c r="DV68" s="913"/>
      <c r="DW68" s="922">
        <f t="shared" si="2"/>
        <v>0</v>
      </c>
      <c r="DX68" s="923"/>
      <c r="DY68" s="923"/>
      <c r="DZ68" s="923"/>
      <c r="EA68" s="923"/>
      <c r="EB68" s="923"/>
      <c r="EC68" s="923"/>
      <c r="ED68" s="912" t="s">
        <v>7</v>
      </c>
      <c r="EE68" s="913"/>
      <c r="EF68" s="914"/>
      <c r="EG68" s="914"/>
      <c r="EH68" s="914"/>
      <c r="EI68" s="914"/>
    </row>
    <row r="69" spans="4:139" ht="30" customHeight="1">
      <c r="D69" s="837">
        <f t="shared" si="3"/>
        <v>49</v>
      </c>
      <c r="E69" s="837"/>
      <c r="F69" s="931"/>
      <c r="G69" s="932"/>
      <c r="H69" s="932"/>
      <c r="I69" s="932"/>
      <c r="J69" s="932"/>
      <c r="K69" s="932"/>
      <c r="L69" s="932"/>
      <c r="M69" s="933"/>
      <c r="N69" s="943"/>
      <c r="O69" s="943"/>
      <c r="P69" s="943"/>
      <c r="Q69" s="943"/>
      <c r="R69" s="943"/>
      <c r="S69" s="943"/>
      <c r="T69" s="943"/>
      <c r="U69" s="943"/>
      <c r="V69" s="915"/>
      <c r="W69" s="916"/>
      <c r="X69" s="916"/>
      <c r="Y69" s="916"/>
      <c r="Z69" s="916"/>
      <c r="AA69" s="916"/>
      <c r="AB69" s="916"/>
      <c r="AC69" s="917"/>
      <c r="AD69" s="915"/>
      <c r="AE69" s="916"/>
      <c r="AF69" s="916"/>
      <c r="AG69" s="916"/>
      <c r="AH69" s="916"/>
      <c r="AI69" s="916"/>
      <c r="AJ69" s="916"/>
      <c r="AK69" s="917"/>
      <c r="AL69" s="877"/>
      <c r="AM69" s="877"/>
      <c r="AN69" s="877"/>
      <c r="AO69" s="877"/>
      <c r="AP69" s="877"/>
      <c r="AQ69" s="877"/>
      <c r="AR69" s="877"/>
      <c r="AS69" s="877"/>
      <c r="AT69" s="877"/>
      <c r="AU69" s="877"/>
      <c r="AV69" s="877"/>
      <c r="AW69" s="877"/>
      <c r="AX69" s="877"/>
      <c r="AY69" s="877"/>
      <c r="AZ69" s="877"/>
      <c r="BA69" s="877"/>
      <c r="BB69" s="877"/>
      <c r="BC69" s="877"/>
      <c r="BD69" s="877"/>
      <c r="BE69" s="877"/>
      <c r="BF69" s="877"/>
      <c r="BG69" s="877"/>
      <c r="BH69" s="901"/>
      <c r="BI69" s="902"/>
      <c r="BJ69" s="902"/>
      <c r="BK69" s="902"/>
      <c r="BL69" s="902"/>
      <c r="BM69" s="902"/>
      <c r="BN69" s="902"/>
      <c r="BO69" s="902"/>
      <c r="BP69" s="902"/>
      <c r="BQ69" s="902"/>
      <c r="BR69" s="903"/>
      <c r="BS69" s="877"/>
      <c r="BT69" s="877"/>
      <c r="BU69" s="877"/>
      <c r="BV69" s="877"/>
      <c r="BW69" s="877"/>
      <c r="BX69" s="877"/>
      <c r="BY69" s="877"/>
      <c r="BZ69" s="877"/>
      <c r="CA69" s="877"/>
      <c r="CB69" s="877"/>
      <c r="CC69" s="877"/>
      <c r="CD69" s="924"/>
      <c r="CE69" s="925"/>
      <c r="CF69" s="925"/>
      <c r="CG69" s="925"/>
      <c r="CH69" s="925"/>
      <c r="CI69" s="925"/>
      <c r="CJ69" s="925"/>
      <c r="CK69" s="912" t="s">
        <v>7</v>
      </c>
      <c r="CL69" s="913"/>
      <c r="CM69" s="926"/>
      <c r="CN69" s="927"/>
      <c r="CO69" s="927"/>
      <c r="CP69" s="927"/>
      <c r="CQ69" s="927"/>
      <c r="CR69" s="927"/>
      <c r="CS69" s="927"/>
      <c r="CT69" s="941" t="s">
        <v>7</v>
      </c>
      <c r="CU69" s="942"/>
      <c r="CV69" s="910">
        <f t="shared" si="4"/>
        <v>0</v>
      </c>
      <c r="CW69" s="911"/>
      <c r="CX69" s="911"/>
      <c r="CY69" s="911"/>
      <c r="CZ69" s="911"/>
      <c r="DA69" s="911"/>
      <c r="DB69" s="911"/>
      <c r="DC69" s="912" t="s">
        <v>7</v>
      </c>
      <c r="DD69" s="913"/>
      <c r="DE69" s="918">
        <f t="shared" si="6"/>
        <v>0</v>
      </c>
      <c r="DF69" s="919"/>
      <c r="DG69" s="919"/>
      <c r="DH69" s="919"/>
      <c r="DI69" s="919"/>
      <c r="DJ69" s="919"/>
      <c r="DK69" s="919"/>
      <c r="DL69" s="912" t="s">
        <v>7</v>
      </c>
      <c r="DM69" s="913"/>
      <c r="DN69" s="920">
        <f t="shared" si="5"/>
        <v>0</v>
      </c>
      <c r="DO69" s="921"/>
      <c r="DP69" s="921"/>
      <c r="DQ69" s="921"/>
      <c r="DR69" s="921"/>
      <c r="DS69" s="921"/>
      <c r="DT69" s="921"/>
      <c r="DU69" s="912" t="s">
        <v>7</v>
      </c>
      <c r="DV69" s="913"/>
      <c r="DW69" s="922">
        <f t="shared" si="2"/>
        <v>0</v>
      </c>
      <c r="DX69" s="923"/>
      <c r="DY69" s="923"/>
      <c r="DZ69" s="923"/>
      <c r="EA69" s="923"/>
      <c r="EB69" s="923"/>
      <c r="EC69" s="923"/>
      <c r="ED69" s="912" t="s">
        <v>7</v>
      </c>
      <c r="EE69" s="913"/>
      <c r="EF69" s="914"/>
      <c r="EG69" s="914"/>
      <c r="EH69" s="914"/>
      <c r="EI69" s="914"/>
    </row>
    <row r="70" spans="4:139" ht="30" customHeight="1">
      <c r="D70" s="837">
        <f t="shared" si="3"/>
        <v>50</v>
      </c>
      <c r="E70" s="837"/>
      <c r="F70" s="931"/>
      <c r="G70" s="932"/>
      <c r="H70" s="932"/>
      <c r="I70" s="932"/>
      <c r="J70" s="932"/>
      <c r="K70" s="932"/>
      <c r="L70" s="932"/>
      <c r="M70" s="933"/>
      <c r="N70" s="943"/>
      <c r="O70" s="943"/>
      <c r="P70" s="943"/>
      <c r="Q70" s="943"/>
      <c r="R70" s="943"/>
      <c r="S70" s="943"/>
      <c r="T70" s="943"/>
      <c r="U70" s="943"/>
      <c r="V70" s="915"/>
      <c r="W70" s="916"/>
      <c r="X70" s="916"/>
      <c r="Y70" s="916"/>
      <c r="Z70" s="916"/>
      <c r="AA70" s="916"/>
      <c r="AB70" s="916"/>
      <c r="AC70" s="917"/>
      <c r="AD70" s="915"/>
      <c r="AE70" s="916"/>
      <c r="AF70" s="916"/>
      <c r="AG70" s="916"/>
      <c r="AH70" s="916"/>
      <c r="AI70" s="916"/>
      <c r="AJ70" s="916"/>
      <c r="AK70" s="917"/>
      <c r="AL70" s="877"/>
      <c r="AM70" s="877"/>
      <c r="AN70" s="877"/>
      <c r="AO70" s="877"/>
      <c r="AP70" s="877"/>
      <c r="AQ70" s="877"/>
      <c r="AR70" s="877"/>
      <c r="AS70" s="877"/>
      <c r="AT70" s="877"/>
      <c r="AU70" s="877"/>
      <c r="AV70" s="877"/>
      <c r="AW70" s="877"/>
      <c r="AX70" s="877"/>
      <c r="AY70" s="877"/>
      <c r="AZ70" s="877"/>
      <c r="BA70" s="877"/>
      <c r="BB70" s="877"/>
      <c r="BC70" s="877"/>
      <c r="BD70" s="877"/>
      <c r="BE70" s="877"/>
      <c r="BF70" s="877"/>
      <c r="BG70" s="877"/>
      <c r="BH70" s="901"/>
      <c r="BI70" s="902"/>
      <c r="BJ70" s="902"/>
      <c r="BK70" s="902"/>
      <c r="BL70" s="902"/>
      <c r="BM70" s="902"/>
      <c r="BN70" s="902"/>
      <c r="BO70" s="902"/>
      <c r="BP70" s="902"/>
      <c r="BQ70" s="902"/>
      <c r="BR70" s="903"/>
      <c r="BS70" s="877"/>
      <c r="BT70" s="877"/>
      <c r="BU70" s="877"/>
      <c r="BV70" s="877"/>
      <c r="BW70" s="877"/>
      <c r="BX70" s="877"/>
      <c r="BY70" s="877"/>
      <c r="BZ70" s="877"/>
      <c r="CA70" s="877"/>
      <c r="CB70" s="877"/>
      <c r="CC70" s="877"/>
      <c r="CD70" s="924"/>
      <c r="CE70" s="925"/>
      <c r="CF70" s="925"/>
      <c r="CG70" s="925"/>
      <c r="CH70" s="925"/>
      <c r="CI70" s="925"/>
      <c r="CJ70" s="925"/>
      <c r="CK70" s="912" t="s">
        <v>7</v>
      </c>
      <c r="CL70" s="913"/>
      <c r="CM70" s="926"/>
      <c r="CN70" s="927"/>
      <c r="CO70" s="927"/>
      <c r="CP70" s="927"/>
      <c r="CQ70" s="927"/>
      <c r="CR70" s="927"/>
      <c r="CS70" s="927"/>
      <c r="CT70" s="941" t="s">
        <v>7</v>
      </c>
      <c r="CU70" s="942"/>
      <c r="CV70" s="910">
        <f t="shared" si="4"/>
        <v>0</v>
      </c>
      <c r="CW70" s="911"/>
      <c r="CX70" s="911"/>
      <c r="CY70" s="911"/>
      <c r="CZ70" s="911"/>
      <c r="DA70" s="911"/>
      <c r="DB70" s="911"/>
      <c r="DC70" s="912" t="s">
        <v>7</v>
      </c>
      <c r="DD70" s="913"/>
      <c r="DE70" s="918">
        <f t="shared" si="6"/>
        <v>0</v>
      </c>
      <c r="DF70" s="919"/>
      <c r="DG70" s="919"/>
      <c r="DH70" s="919"/>
      <c r="DI70" s="919"/>
      <c r="DJ70" s="919"/>
      <c r="DK70" s="919"/>
      <c r="DL70" s="912" t="s">
        <v>7</v>
      </c>
      <c r="DM70" s="913"/>
      <c r="DN70" s="920">
        <f t="shared" si="5"/>
        <v>0</v>
      </c>
      <c r="DO70" s="921"/>
      <c r="DP70" s="921"/>
      <c r="DQ70" s="921"/>
      <c r="DR70" s="921"/>
      <c r="DS70" s="921"/>
      <c r="DT70" s="921"/>
      <c r="DU70" s="912" t="s">
        <v>7</v>
      </c>
      <c r="DV70" s="913"/>
      <c r="DW70" s="922">
        <f t="shared" si="2"/>
        <v>0</v>
      </c>
      <c r="DX70" s="923"/>
      <c r="DY70" s="923"/>
      <c r="DZ70" s="923"/>
      <c r="EA70" s="923"/>
      <c r="EB70" s="923"/>
      <c r="EC70" s="923"/>
      <c r="ED70" s="912" t="s">
        <v>7</v>
      </c>
      <c r="EE70" s="913"/>
      <c r="EF70" s="914"/>
      <c r="EG70" s="914"/>
      <c r="EH70" s="914"/>
      <c r="EI70" s="914"/>
    </row>
    <row r="71" spans="4:139" ht="30" customHeight="1">
      <c r="D71" s="949"/>
      <c r="E71" s="949"/>
      <c r="F71" s="29"/>
      <c r="G71" s="29"/>
      <c r="H71" s="29"/>
      <c r="I71" s="29"/>
      <c r="J71" s="29"/>
      <c r="K71" s="29"/>
      <c r="L71" s="29"/>
      <c r="M71" s="29"/>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1"/>
      <c r="AM71" s="31"/>
      <c r="AN71" s="31"/>
      <c r="AO71" s="31"/>
      <c r="AP71" s="31"/>
      <c r="AQ71" s="31"/>
      <c r="AR71" s="31"/>
      <c r="AS71" s="31"/>
      <c r="AT71" s="31"/>
      <c r="AU71" s="31"/>
      <c r="AV71" s="31"/>
      <c r="AW71" s="31"/>
      <c r="AX71" s="31"/>
      <c r="AY71" s="31"/>
      <c r="AZ71" s="31"/>
      <c r="BA71" s="31"/>
      <c r="BB71" s="29"/>
      <c r="BC71" s="29"/>
      <c r="BD71" s="950"/>
      <c r="BE71" s="950"/>
      <c r="BF71" s="950"/>
      <c r="BG71" s="950"/>
      <c r="BH71" s="32"/>
      <c r="BI71" s="32"/>
      <c r="BJ71" s="32"/>
      <c r="BK71" s="32"/>
      <c r="BL71" s="32"/>
      <c r="BM71" s="32"/>
      <c r="BN71" s="32"/>
      <c r="BO71" s="32"/>
      <c r="BP71" s="32"/>
      <c r="BQ71" s="32"/>
      <c r="BR71" s="32"/>
      <c r="BS71" s="950"/>
      <c r="BT71" s="950"/>
      <c r="BU71" s="950"/>
      <c r="BV71" s="950"/>
      <c r="BW71" s="950"/>
      <c r="BX71" s="950"/>
      <c r="BY71" s="950"/>
      <c r="BZ71" s="950"/>
      <c r="CA71" s="950"/>
      <c r="CB71" s="950"/>
      <c r="CC71" s="950"/>
      <c r="CD71" s="32"/>
      <c r="CE71" s="32"/>
      <c r="CF71" s="32"/>
      <c r="CG71" s="32"/>
      <c r="CH71" s="32"/>
      <c r="CI71" s="32"/>
      <c r="CJ71" s="32"/>
      <c r="CK71" s="32"/>
      <c r="CL71" s="32"/>
      <c r="CM71" s="951"/>
      <c r="CN71" s="951"/>
      <c r="CO71" s="951"/>
      <c r="CP71" s="951"/>
      <c r="CQ71" s="951"/>
      <c r="CR71" s="951"/>
      <c r="CS71" s="951"/>
      <c r="CT71" s="951"/>
      <c r="CU71" s="951"/>
      <c r="CV71" s="951"/>
      <c r="CW71" s="951"/>
      <c r="CX71" s="951"/>
      <c r="CY71" s="951"/>
      <c r="CZ71" s="951"/>
      <c r="DA71" s="951"/>
      <c r="DB71" s="951"/>
      <c r="DC71" s="951"/>
      <c r="DD71" s="951"/>
      <c r="DE71" s="32"/>
      <c r="DF71" s="32"/>
      <c r="DG71" s="32"/>
      <c r="DH71" s="32"/>
      <c r="DI71" s="32"/>
      <c r="DJ71" s="32"/>
      <c r="DK71" s="32"/>
      <c r="DL71" s="32"/>
      <c r="DM71" s="32"/>
      <c r="DN71" s="951"/>
      <c r="DO71" s="951"/>
      <c r="DP71" s="951"/>
      <c r="DQ71" s="951"/>
      <c r="DR71" s="951"/>
      <c r="DS71" s="951"/>
      <c r="DT71" s="951"/>
      <c r="DU71" s="951"/>
      <c r="DV71" s="951"/>
      <c r="DW71" s="951"/>
      <c r="DX71" s="951"/>
      <c r="DY71" s="951"/>
      <c r="DZ71" s="951"/>
      <c r="EA71" s="951"/>
      <c r="EB71" s="951"/>
      <c r="EC71" s="951"/>
      <c r="ED71" s="951"/>
      <c r="EE71" s="951"/>
      <c r="EF71" s="944"/>
      <c r="EG71" s="944"/>
      <c r="EH71" s="944"/>
      <c r="EI71" s="944"/>
    </row>
    <row r="72" spans="4:139" ht="30" customHeight="1">
      <c r="D72" s="945"/>
      <c r="E72" s="945"/>
      <c r="F72" s="29"/>
      <c r="G72" s="29"/>
      <c r="H72" s="29"/>
      <c r="I72" s="29"/>
      <c r="J72" s="29"/>
      <c r="K72" s="29"/>
      <c r="L72" s="29"/>
      <c r="M72" s="29"/>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29"/>
      <c r="AM72" s="29"/>
      <c r="AN72" s="29"/>
      <c r="AO72" s="29"/>
      <c r="AP72" s="29"/>
      <c r="AQ72" s="29"/>
      <c r="AR72" s="29"/>
      <c r="AS72" s="29"/>
      <c r="AT72" s="29"/>
      <c r="AU72" s="29"/>
      <c r="AV72" s="29"/>
      <c r="AW72" s="29"/>
      <c r="AX72" s="29"/>
      <c r="AY72" s="29"/>
      <c r="AZ72" s="29"/>
      <c r="BA72" s="29"/>
      <c r="BB72" s="29"/>
      <c r="BC72" s="29"/>
      <c r="BD72" s="946"/>
      <c r="BE72" s="946"/>
      <c r="BF72" s="946"/>
      <c r="BG72" s="946"/>
      <c r="BH72" s="32"/>
      <c r="BI72" s="32"/>
      <c r="BJ72" s="32"/>
      <c r="BK72" s="32"/>
      <c r="BL72" s="32"/>
      <c r="BM72" s="32"/>
      <c r="BN72" s="32"/>
      <c r="BO72" s="32"/>
      <c r="BP72" s="32"/>
      <c r="BQ72" s="32"/>
      <c r="BR72" s="32"/>
      <c r="BS72" s="946"/>
      <c r="BT72" s="946"/>
      <c r="BU72" s="946"/>
      <c r="BV72" s="946"/>
      <c r="BW72" s="946"/>
      <c r="BX72" s="946"/>
      <c r="BY72" s="946"/>
      <c r="BZ72" s="946"/>
      <c r="CA72" s="946"/>
      <c r="CB72" s="946"/>
      <c r="CC72" s="946"/>
      <c r="CD72" s="32"/>
      <c r="CE72" s="32"/>
      <c r="CF72" s="32"/>
      <c r="CG72" s="32"/>
      <c r="CH72" s="32"/>
      <c r="CI72" s="32"/>
      <c r="CJ72" s="32"/>
      <c r="CK72" s="32"/>
      <c r="CL72" s="32"/>
      <c r="CM72" s="947"/>
      <c r="CN72" s="947"/>
      <c r="CO72" s="947"/>
      <c r="CP72" s="947"/>
      <c r="CQ72" s="947"/>
      <c r="CR72" s="947"/>
      <c r="CS72" s="947"/>
      <c r="CT72" s="947"/>
      <c r="CU72" s="947"/>
      <c r="CV72" s="947"/>
      <c r="CW72" s="947"/>
      <c r="CX72" s="947"/>
      <c r="CY72" s="947"/>
      <c r="CZ72" s="947"/>
      <c r="DA72" s="947"/>
      <c r="DB72" s="947"/>
      <c r="DC72" s="947"/>
      <c r="DD72" s="947"/>
      <c r="DE72" s="32"/>
      <c r="DF72" s="32"/>
      <c r="DG72" s="32"/>
      <c r="DH72" s="32"/>
      <c r="DI72" s="32"/>
      <c r="DJ72" s="32"/>
      <c r="DK72" s="32"/>
      <c r="DL72" s="32"/>
      <c r="DM72" s="32"/>
      <c r="DN72" s="947"/>
      <c r="DO72" s="947"/>
      <c r="DP72" s="947"/>
      <c r="DQ72" s="947"/>
      <c r="DR72" s="947"/>
      <c r="DS72" s="947"/>
      <c r="DT72" s="947"/>
      <c r="DU72" s="947"/>
      <c r="DV72" s="947"/>
      <c r="DW72" s="947"/>
      <c r="DX72" s="947"/>
      <c r="DY72" s="947"/>
      <c r="DZ72" s="947"/>
      <c r="EA72" s="947"/>
      <c r="EB72" s="947"/>
      <c r="EC72" s="947"/>
      <c r="ED72" s="947"/>
      <c r="EE72" s="947"/>
      <c r="EF72" s="948"/>
      <c r="EG72" s="948"/>
      <c r="EH72" s="948"/>
      <c r="EI72" s="948"/>
    </row>
    <row r="73" spans="4:139" ht="30" customHeight="1">
      <c r="D73" s="945"/>
      <c r="E73" s="945"/>
      <c r="F73" s="29"/>
      <c r="G73" s="29"/>
      <c r="H73" s="29"/>
      <c r="I73" s="29"/>
      <c r="J73" s="29"/>
      <c r="K73" s="29"/>
      <c r="L73" s="29"/>
      <c r="M73" s="29"/>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29"/>
      <c r="AM73" s="29"/>
      <c r="AN73" s="29"/>
      <c r="AO73" s="29"/>
      <c r="AP73" s="29"/>
      <c r="AQ73" s="29"/>
      <c r="AR73" s="29"/>
      <c r="AS73" s="29"/>
      <c r="AT73" s="29"/>
      <c r="AU73" s="29"/>
      <c r="AV73" s="29"/>
      <c r="AW73" s="29"/>
      <c r="AX73" s="29"/>
      <c r="AY73" s="29"/>
      <c r="AZ73" s="29"/>
      <c r="BA73" s="29"/>
      <c r="BB73" s="29"/>
      <c r="BC73" s="29"/>
      <c r="BD73" s="946"/>
      <c r="BE73" s="946"/>
      <c r="BF73" s="946"/>
      <c r="BG73" s="946"/>
      <c r="BH73" s="32"/>
      <c r="BI73" s="32"/>
      <c r="BJ73" s="32"/>
      <c r="BK73" s="32"/>
      <c r="BL73" s="32"/>
      <c r="BM73" s="32"/>
      <c r="BN73" s="32"/>
      <c r="BO73" s="32"/>
      <c r="BP73" s="32"/>
      <c r="BQ73" s="32"/>
      <c r="BR73" s="32"/>
      <c r="BS73" s="946"/>
      <c r="BT73" s="946"/>
      <c r="BU73" s="946"/>
      <c r="BV73" s="946"/>
      <c r="BW73" s="946"/>
      <c r="BX73" s="946"/>
      <c r="BY73" s="946"/>
      <c r="BZ73" s="946"/>
      <c r="CA73" s="946"/>
      <c r="CB73" s="946"/>
      <c r="CC73" s="946"/>
      <c r="CD73" s="32"/>
      <c r="CE73" s="32"/>
      <c r="CF73" s="32"/>
      <c r="CG73" s="32"/>
      <c r="CH73" s="32"/>
      <c r="CI73" s="32"/>
      <c r="CJ73" s="32"/>
      <c r="CK73" s="32"/>
      <c r="CL73" s="32"/>
      <c r="CM73" s="947"/>
      <c r="CN73" s="947"/>
      <c r="CO73" s="947"/>
      <c r="CP73" s="947"/>
      <c r="CQ73" s="947"/>
      <c r="CR73" s="947"/>
      <c r="CS73" s="947"/>
      <c r="CT73" s="947"/>
      <c r="CU73" s="947"/>
      <c r="CV73" s="947"/>
      <c r="CW73" s="947"/>
      <c r="CX73" s="947"/>
      <c r="CY73" s="947"/>
      <c r="CZ73" s="947"/>
      <c r="DA73" s="947"/>
      <c r="DB73" s="947"/>
      <c r="DC73" s="947"/>
      <c r="DD73" s="947"/>
      <c r="DE73" s="32"/>
      <c r="DF73" s="32"/>
      <c r="DG73" s="32"/>
      <c r="DH73" s="32"/>
      <c r="DI73" s="32"/>
      <c r="DJ73" s="32"/>
      <c r="DK73" s="32"/>
      <c r="DL73" s="32"/>
      <c r="DM73" s="32"/>
      <c r="DN73" s="947"/>
      <c r="DO73" s="947"/>
      <c r="DP73" s="947"/>
      <c r="DQ73" s="947"/>
      <c r="DR73" s="947"/>
      <c r="DS73" s="947"/>
      <c r="DT73" s="947"/>
      <c r="DU73" s="947"/>
      <c r="DV73" s="947"/>
      <c r="DW73" s="947"/>
      <c r="DX73" s="947"/>
      <c r="DY73" s="947"/>
      <c r="DZ73" s="947"/>
      <c r="EA73" s="947"/>
      <c r="EB73" s="947"/>
      <c r="EC73" s="947"/>
      <c r="ED73" s="947"/>
      <c r="EE73" s="947"/>
      <c r="EF73" s="948"/>
      <c r="EG73" s="948"/>
      <c r="EH73" s="948"/>
      <c r="EI73" s="948"/>
    </row>
    <row r="74" spans="4:139" ht="30" customHeight="1">
      <c r="D74" s="945"/>
      <c r="E74" s="945"/>
      <c r="F74" s="29"/>
      <c r="G74" s="29"/>
      <c r="H74" s="29"/>
      <c r="I74" s="29"/>
      <c r="J74" s="29"/>
      <c r="K74" s="29"/>
      <c r="L74" s="29"/>
      <c r="M74" s="29"/>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29"/>
      <c r="AM74" s="29"/>
      <c r="AN74" s="29"/>
      <c r="AO74" s="29"/>
      <c r="AP74" s="29"/>
      <c r="AQ74" s="29"/>
      <c r="AR74" s="29"/>
      <c r="AS74" s="29"/>
      <c r="AT74" s="29"/>
      <c r="AU74" s="29"/>
      <c r="AV74" s="29"/>
      <c r="AW74" s="29"/>
      <c r="AX74" s="29"/>
      <c r="AY74" s="29"/>
      <c r="AZ74" s="29"/>
      <c r="BA74" s="29"/>
      <c r="BB74" s="29"/>
      <c r="BC74" s="29"/>
      <c r="BD74" s="946"/>
      <c r="BE74" s="946"/>
      <c r="BF74" s="946"/>
      <c r="BG74" s="946"/>
      <c r="BH74" s="32"/>
      <c r="BI74" s="32"/>
      <c r="BJ74" s="32"/>
      <c r="BK74" s="32"/>
      <c r="BL74" s="32"/>
      <c r="BM74" s="32"/>
      <c r="BN74" s="32"/>
      <c r="BO74" s="32"/>
      <c r="BP74" s="32"/>
      <c r="BQ74" s="32"/>
      <c r="BR74" s="32"/>
      <c r="BS74" s="946"/>
      <c r="BT74" s="946"/>
      <c r="BU74" s="946"/>
      <c r="BV74" s="946"/>
      <c r="BW74" s="946"/>
      <c r="BX74" s="946"/>
      <c r="BY74" s="946"/>
      <c r="BZ74" s="946"/>
      <c r="CA74" s="946"/>
      <c r="CB74" s="946"/>
      <c r="CC74" s="946"/>
      <c r="CD74" s="32"/>
      <c r="CE74" s="32"/>
      <c r="CF74" s="32"/>
      <c r="CG74" s="32"/>
      <c r="CH74" s="32"/>
      <c r="CI74" s="32"/>
      <c r="CJ74" s="32"/>
      <c r="CK74" s="32"/>
      <c r="CL74" s="32"/>
      <c r="CM74" s="947"/>
      <c r="CN74" s="947"/>
      <c r="CO74" s="947"/>
      <c r="CP74" s="947"/>
      <c r="CQ74" s="947"/>
      <c r="CR74" s="947"/>
      <c r="CS74" s="947"/>
      <c r="CT74" s="947"/>
      <c r="CU74" s="947"/>
      <c r="CV74" s="947"/>
      <c r="CW74" s="947"/>
      <c r="CX74" s="947"/>
      <c r="CY74" s="947"/>
      <c r="CZ74" s="947"/>
      <c r="DA74" s="947"/>
      <c r="DB74" s="947"/>
      <c r="DC74" s="947"/>
      <c r="DD74" s="947"/>
      <c r="DE74" s="32"/>
      <c r="DF74" s="32"/>
      <c r="DG74" s="32"/>
      <c r="DH74" s="32"/>
      <c r="DI74" s="32"/>
      <c r="DJ74" s="32"/>
      <c r="DK74" s="32"/>
      <c r="DL74" s="32"/>
      <c r="DM74" s="32"/>
      <c r="DN74" s="947"/>
      <c r="DO74" s="947"/>
      <c r="DP74" s="947"/>
      <c r="DQ74" s="947"/>
      <c r="DR74" s="947"/>
      <c r="DS74" s="947"/>
      <c r="DT74" s="947"/>
      <c r="DU74" s="947"/>
      <c r="DV74" s="947"/>
      <c r="DW74" s="947"/>
      <c r="DX74" s="947"/>
      <c r="DY74" s="947"/>
      <c r="DZ74" s="947"/>
      <c r="EA74" s="947"/>
      <c r="EB74" s="947"/>
      <c r="EC74" s="947"/>
      <c r="ED74" s="947"/>
      <c r="EE74" s="947"/>
      <c r="EF74" s="948"/>
      <c r="EG74" s="948"/>
      <c r="EH74" s="948"/>
      <c r="EI74" s="948"/>
    </row>
    <row r="75" spans="4:139" ht="30" customHeight="1">
      <c r="D75" s="945"/>
      <c r="E75" s="945"/>
      <c r="F75" s="29"/>
      <c r="G75" s="29"/>
      <c r="H75" s="29"/>
      <c r="I75" s="29"/>
      <c r="J75" s="29"/>
      <c r="K75" s="29"/>
      <c r="L75" s="29"/>
      <c r="M75" s="29"/>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29"/>
      <c r="AM75" s="29"/>
      <c r="AN75" s="29"/>
      <c r="AO75" s="29"/>
      <c r="AP75" s="29"/>
      <c r="AQ75" s="29"/>
      <c r="AR75" s="29"/>
      <c r="AS75" s="29"/>
      <c r="AT75" s="29"/>
      <c r="AU75" s="29"/>
      <c r="AV75" s="29"/>
      <c r="AW75" s="29"/>
      <c r="AX75" s="29"/>
      <c r="AY75" s="29"/>
      <c r="AZ75" s="29"/>
      <c r="BA75" s="29"/>
      <c r="BB75" s="29"/>
      <c r="BC75" s="29"/>
      <c r="BD75" s="946"/>
      <c r="BE75" s="946"/>
      <c r="BF75" s="946"/>
      <c r="BG75" s="946"/>
      <c r="BH75" s="32"/>
      <c r="BI75" s="32"/>
      <c r="BJ75" s="32"/>
      <c r="BK75" s="32"/>
      <c r="BL75" s="32"/>
      <c r="BM75" s="32"/>
      <c r="BN75" s="32"/>
      <c r="BO75" s="32"/>
      <c r="BP75" s="32"/>
      <c r="BQ75" s="32"/>
      <c r="BR75" s="32"/>
      <c r="BS75" s="946"/>
      <c r="BT75" s="946"/>
      <c r="BU75" s="946"/>
      <c r="BV75" s="946"/>
      <c r="BW75" s="946"/>
      <c r="BX75" s="946"/>
      <c r="BY75" s="946"/>
      <c r="BZ75" s="946"/>
      <c r="CA75" s="946"/>
      <c r="CB75" s="946"/>
      <c r="CC75" s="946"/>
      <c r="CD75" s="32"/>
      <c r="CE75" s="32"/>
      <c r="CF75" s="32"/>
      <c r="CG75" s="32"/>
      <c r="CH75" s="32"/>
      <c r="CI75" s="32"/>
      <c r="CJ75" s="32"/>
      <c r="CK75" s="32"/>
      <c r="CL75" s="32"/>
      <c r="CM75" s="947"/>
      <c r="CN75" s="947"/>
      <c r="CO75" s="947"/>
      <c r="CP75" s="947"/>
      <c r="CQ75" s="947"/>
      <c r="CR75" s="947"/>
      <c r="CS75" s="947"/>
      <c r="CT75" s="947"/>
      <c r="CU75" s="947"/>
      <c r="CV75" s="947"/>
      <c r="CW75" s="947"/>
      <c r="CX75" s="947"/>
      <c r="CY75" s="947"/>
      <c r="CZ75" s="947"/>
      <c r="DA75" s="947"/>
      <c r="DB75" s="947"/>
      <c r="DC75" s="947"/>
      <c r="DD75" s="947"/>
      <c r="DE75" s="32"/>
      <c r="DF75" s="32"/>
      <c r="DG75" s="32"/>
      <c r="DH75" s="32"/>
      <c r="DI75" s="32"/>
      <c r="DJ75" s="32"/>
      <c r="DK75" s="32"/>
      <c r="DL75" s="32"/>
      <c r="DM75" s="32"/>
      <c r="DN75" s="947"/>
      <c r="DO75" s="947"/>
      <c r="DP75" s="947"/>
      <c r="DQ75" s="947"/>
      <c r="DR75" s="947"/>
      <c r="DS75" s="947"/>
      <c r="DT75" s="947"/>
      <c r="DU75" s="947"/>
      <c r="DV75" s="947"/>
      <c r="DW75" s="947"/>
      <c r="DX75" s="947"/>
      <c r="DY75" s="947"/>
      <c r="DZ75" s="947"/>
      <c r="EA75" s="947"/>
      <c r="EB75" s="947"/>
      <c r="EC75" s="947"/>
      <c r="ED75" s="947"/>
      <c r="EE75" s="947"/>
      <c r="EF75" s="948"/>
      <c r="EG75" s="948"/>
      <c r="EH75" s="948"/>
      <c r="EI75" s="948"/>
    </row>
    <row r="76" spans="4:139" ht="30" customHeight="1">
      <c r="D76" s="945"/>
      <c r="E76" s="945"/>
      <c r="F76" s="29"/>
      <c r="G76" s="29"/>
      <c r="H76" s="29"/>
      <c r="I76" s="29"/>
      <c r="J76" s="29"/>
      <c r="K76" s="29"/>
      <c r="L76" s="29"/>
      <c r="M76" s="29"/>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29"/>
      <c r="AM76" s="29"/>
      <c r="AN76" s="29"/>
      <c r="AO76" s="29"/>
      <c r="AP76" s="29"/>
      <c r="AQ76" s="29"/>
      <c r="AR76" s="29"/>
      <c r="AS76" s="29"/>
      <c r="AT76" s="29"/>
      <c r="AU76" s="29"/>
      <c r="AV76" s="29"/>
      <c r="AW76" s="29"/>
      <c r="AX76" s="29"/>
      <c r="AY76" s="29"/>
      <c r="AZ76" s="29"/>
      <c r="BA76" s="29"/>
      <c r="BB76" s="29"/>
      <c r="BC76" s="29"/>
      <c r="BD76" s="946"/>
      <c r="BE76" s="946"/>
      <c r="BF76" s="946"/>
      <c r="BG76" s="946"/>
      <c r="BH76" s="32"/>
      <c r="BI76" s="32"/>
      <c r="BJ76" s="32"/>
      <c r="BK76" s="32"/>
      <c r="BL76" s="32"/>
      <c r="BM76" s="32"/>
      <c r="BN76" s="32"/>
      <c r="BO76" s="32"/>
      <c r="BP76" s="32"/>
      <c r="BQ76" s="32"/>
      <c r="BR76" s="32"/>
      <c r="BS76" s="946"/>
      <c r="BT76" s="946"/>
      <c r="BU76" s="946"/>
      <c r="BV76" s="946"/>
      <c r="BW76" s="946"/>
      <c r="BX76" s="946"/>
      <c r="BY76" s="946"/>
      <c r="BZ76" s="946"/>
      <c r="CA76" s="946"/>
      <c r="CB76" s="946"/>
      <c r="CC76" s="946"/>
      <c r="CD76" s="32"/>
      <c r="CE76" s="32"/>
      <c r="CF76" s="32"/>
      <c r="CG76" s="32"/>
      <c r="CH76" s="32"/>
      <c r="CI76" s="32"/>
      <c r="CJ76" s="32"/>
      <c r="CK76" s="32"/>
      <c r="CL76" s="32"/>
      <c r="CM76" s="947"/>
      <c r="CN76" s="947"/>
      <c r="CO76" s="947"/>
      <c r="CP76" s="947"/>
      <c r="CQ76" s="947"/>
      <c r="CR76" s="947"/>
      <c r="CS76" s="947"/>
      <c r="CT76" s="947"/>
      <c r="CU76" s="947"/>
      <c r="CV76" s="947"/>
      <c r="CW76" s="947"/>
      <c r="CX76" s="947"/>
      <c r="CY76" s="947"/>
      <c r="CZ76" s="947"/>
      <c r="DA76" s="947"/>
      <c r="DB76" s="947"/>
      <c r="DC76" s="947"/>
      <c r="DD76" s="947"/>
      <c r="DE76" s="32"/>
      <c r="DF76" s="32"/>
      <c r="DG76" s="32"/>
      <c r="DH76" s="32"/>
      <c r="DI76" s="32"/>
      <c r="DJ76" s="32"/>
      <c r="DK76" s="32"/>
      <c r="DL76" s="32"/>
      <c r="DM76" s="32"/>
      <c r="DN76" s="947"/>
      <c r="DO76" s="947"/>
      <c r="DP76" s="947"/>
      <c r="DQ76" s="947"/>
      <c r="DR76" s="947"/>
      <c r="DS76" s="947"/>
      <c r="DT76" s="947"/>
      <c r="DU76" s="947"/>
      <c r="DV76" s="947"/>
      <c r="DW76" s="947"/>
      <c r="DX76" s="947"/>
      <c r="DY76" s="947"/>
      <c r="DZ76" s="947"/>
      <c r="EA76" s="947"/>
      <c r="EB76" s="947"/>
      <c r="EC76" s="947"/>
      <c r="ED76" s="947"/>
      <c r="EE76" s="947"/>
      <c r="EF76" s="948"/>
      <c r="EG76" s="948"/>
      <c r="EH76" s="948"/>
      <c r="EI76" s="948"/>
    </row>
    <row r="77" spans="4:139" ht="30" customHeight="1">
      <c r="D77" s="945"/>
      <c r="E77" s="945"/>
      <c r="F77" s="29"/>
      <c r="G77" s="29"/>
      <c r="H77" s="29"/>
      <c r="I77" s="29"/>
      <c r="J77" s="29"/>
      <c r="K77" s="29"/>
      <c r="L77" s="29"/>
      <c r="M77" s="29"/>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29"/>
      <c r="AM77" s="29"/>
      <c r="AN77" s="29"/>
      <c r="AO77" s="29"/>
      <c r="AP77" s="29"/>
      <c r="AQ77" s="29"/>
      <c r="AR77" s="29"/>
      <c r="AS77" s="29"/>
      <c r="AT77" s="29"/>
      <c r="AU77" s="29"/>
      <c r="AV77" s="29"/>
      <c r="AW77" s="29"/>
      <c r="AX77" s="29"/>
      <c r="AY77" s="29"/>
      <c r="AZ77" s="29"/>
      <c r="BA77" s="29"/>
      <c r="BB77" s="29"/>
      <c r="BC77" s="29"/>
      <c r="BD77" s="946"/>
      <c r="BE77" s="946"/>
      <c r="BF77" s="946"/>
      <c r="BG77" s="946"/>
      <c r="BH77" s="32"/>
      <c r="BI77" s="32"/>
      <c r="BJ77" s="32"/>
      <c r="BK77" s="32"/>
      <c r="BL77" s="32"/>
      <c r="BM77" s="32"/>
      <c r="BN77" s="32"/>
      <c r="BO77" s="32"/>
      <c r="BP77" s="32"/>
      <c r="BQ77" s="32"/>
      <c r="BR77" s="32"/>
      <c r="BS77" s="946"/>
      <c r="BT77" s="946"/>
      <c r="BU77" s="946"/>
      <c r="BV77" s="946"/>
      <c r="BW77" s="946"/>
      <c r="BX77" s="946"/>
      <c r="BY77" s="946"/>
      <c r="BZ77" s="946"/>
      <c r="CA77" s="946"/>
      <c r="CB77" s="946"/>
      <c r="CC77" s="946"/>
      <c r="CD77" s="32"/>
      <c r="CE77" s="32"/>
      <c r="CF77" s="32"/>
      <c r="CG77" s="32"/>
      <c r="CH77" s="32"/>
      <c r="CI77" s="32"/>
      <c r="CJ77" s="32"/>
      <c r="CK77" s="32"/>
      <c r="CL77" s="32"/>
      <c r="CM77" s="947"/>
      <c r="CN77" s="947"/>
      <c r="CO77" s="947"/>
      <c r="CP77" s="947"/>
      <c r="CQ77" s="947"/>
      <c r="CR77" s="947"/>
      <c r="CS77" s="947"/>
      <c r="CT77" s="947"/>
      <c r="CU77" s="947"/>
      <c r="CV77" s="947"/>
      <c r="CW77" s="947"/>
      <c r="CX77" s="947"/>
      <c r="CY77" s="947"/>
      <c r="CZ77" s="947"/>
      <c r="DA77" s="947"/>
      <c r="DB77" s="947"/>
      <c r="DC77" s="947"/>
      <c r="DD77" s="947"/>
      <c r="DE77" s="32"/>
      <c r="DF77" s="32"/>
      <c r="DG77" s="32"/>
      <c r="DH77" s="32"/>
      <c r="DI77" s="32"/>
      <c r="DJ77" s="32"/>
      <c r="DK77" s="32"/>
      <c r="DL77" s="32"/>
      <c r="DM77" s="32"/>
      <c r="DN77" s="947"/>
      <c r="DO77" s="947"/>
      <c r="DP77" s="947"/>
      <c r="DQ77" s="947"/>
      <c r="DR77" s="947"/>
      <c r="DS77" s="947"/>
      <c r="DT77" s="947"/>
      <c r="DU77" s="947"/>
      <c r="DV77" s="947"/>
      <c r="DW77" s="947"/>
      <c r="DX77" s="947"/>
      <c r="DY77" s="947"/>
      <c r="DZ77" s="947"/>
      <c r="EA77" s="947"/>
      <c r="EB77" s="947"/>
      <c r="EC77" s="947"/>
      <c r="ED77" s="947"/>
      <c r="EE77" s="947"/>
      <c r="EF77" s="948"/>
      <c r="EG77" s="948"/>
      <c r="EH77" s="948"/>
      <c r="EI77" s="948"/>
    </row>
    <row r="78" spans="4:139" ht="30" customHeight="1">
      <c r="D78" s="945"/>
      <c r="E78" s="945"/>
      <c r="F78" s="29"/>
      <c r="G78" s="29"/>
      <c r="H78" s="29"/>
      <c r="I78" s="29"/>
      <c r="J78" s="29"/>
      <c r="K78" s="29"/>
      <c r="L78" s="29"/>
      <c r="M78" s="29"/>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29"/>
      <c r="AM78" s="29"/>
      <c r="AN78" s="29"/>
      <c r="AO78" s="29"/>
      <c r="AP78" s="29"/>
      <c r="AQ78" s="29"/>
      <c r="AR78" s="29"/>
      <c r="AS78" s="29"/>
      <c r="AT78" s="29"/>
      <c r="AU78" s="29"/>
      <c r="AV78" s="29"/>
      <c r="AW78" s="29"/>
      <c r="AX78" s="29"/>
      <c r="AY78" s="29"/>
      <c r="AZ78" s="29"/>
      <c r="BA78" s="29"/>
      <c r="BB78" s="29"/>
      <c r="BC78" s="29"/>
      <c r="BD78" s="946"/>
      <c r="BE78" s="946"/>
      <c r="BF78" s="946"/>
      <c r="BG78" s="946"/>
      <c r="BH78" s="32"/>
      <c r="BI78" s="32"/>
      <c r="BJ78" s="32"/>
      <c r="BK78" s="32"/>
      <c r="BL78" s="32"/>
      <c r="BM78" s="32"/>
      <c r="BN78" s="32"/>
      <c r="BO78" s="32"/>
      <c r="BP78" s="32"/>
      <c r="BQ78" s="32"/>
      <c r="BR78" s="32"/>
      <c r="BS78" s="946"/>
      <c r="BT78" s="946"/>
      <c r="BU78" s="946"/>
      <c r="BV78" s="946"/>
      <c r="BW78" s="946"/>
      <c r="BX78" s="946"/>
      <c r="BY78" s="946"/>
      <c r="BZ78" s="946"/>
      <c r="CA78" s="946"/>
      <c r="CB78" s="946"/>
      <c r="CC78" s="946"/>
      <c r="CD78" s="32"/>
      <c r="CE78" s="32"/>
      <c r="CF78" s="32"/>
      <c r="CG78" s="32"/>
      <c r="CH78" s="32"/>
      <c r="CI78" s="32"/>
      <c r="CJ78" s="32"/>
      <c r="CK78" s="32"/>
      <c r="CL78" s="32"/>
      <c r="CM78" s="947"/>
      <c r="CN78" s="947"/>
      <c r="CO78" s="947"/>
      <c r="CP78" s="947"/>
      <c r="CQ78" s="947"/>
      <c r="CR78" s="947"/>
      <c r="CS78" s="947"/>
      <c r="CT78" s="947"/>
      <c r="CU78" s="947"/>
      <c r="CV78" s="947"/>
      <c r="CW78" s="947"/>
      <c r="CX78" s="947"/>
      <c r="CY78" s="947"/>
      <c r="CZ78" s="947"/>
      <c r="DA78" s="947"/>
      <c r="DB78" s="947"/>
      <c r="DC78" s="947"/>
      <c r="DD78" s="947"/>
      <c r="DE78" s="32"/>
      <c r="DF78" s="32"/>
      <c r="DG78" s="32"/>
      <c r="DH78" s="32"/>
      <c r="DI78" s="32"/>
      <c r="DJ78" s="32"/>
      <c r="DK78" s="32"/>
      <c r="DL78" s="32"/>
      <c r="DM78" s="32"/>
      <c r="DN78" s="947"/>
      <c r="DO78" s="947"/>
      <c r="DP78" s="947"/>
      <c r="DQ78" s="947"/>
      <c r="DR78" s="947"/>
      <c r="DS78" s="947"/>
      <c r="DT78" s="947"/>
      <c r="DU78" s="947"/>
      <c r="DV78" s="947"/>
      <c r="DW78" s="947"/>
      <c r="DX78" s="947"/>
      <c r="DY78" s="947"/>
      <c r="DZ78" s="947"/>
      <c r="EA78" s="947"/>
      <c r="EB78" s="947"/>
      <c r="EC78" s="947"/>
      <c r="ED78" s="947"/>
      <c r="EE78" s="947"/>
      <c r="EF78" s="948"/>
      <c r="EG78" s="948"/>
      <c r="EH78" s="948"/>
      <c r="EI78" s="948"/>
    </row>
    <row r="79" spans="4:139" ht="30" customHeight="1">
      <c r="D79" s="945"/>
      <c r="E79" s="945"/>
      <c r="F79" s="29"/>
      <c r="G79" s="29"/>
      <c r="H79" s="29"/>
      <c r="I79" s="29"/>
      <c r="J79" s="29"/>
      <c r="K79" s="29"/>
      <c r="L79" s="29"/>
      <c r="M79" s="29"/>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29"/>
      <c r="AM79" s="29"/>
      <c r="AN79" s="29"/>
      <c r="AO79" s="29"/>
      <c r="AP79" s="29"/>
      <c r="AQ79" s="29"/>
      <c r="AR79" s="29"/>
      <c r="AS79" s="29"/>
      <c r="AT79" s="29"/>
      <c r="AU79" s="29"/>
      <c r="AV79" s="29"/>
      <c r="AW79" s="29"/>
      <c r="AX79" s="29"/>
      <c r="AY79" s="29"/>
      <c r="AZ79" s="29"/>
      <c r="BA79" s="29"/>
      <c r="BB79" s="29"/>
      <c r="BC79" s="29"/>
      <c r="BD79" s="946"/>
      <c r="BE79" s="946"/>
      <c r="BF79" s="946"/>
      <c r="BG79" s="946"/>
      <c r="BH79" s="32"/>
      <c r="BI79" s="32"/>
      <c r="BJ79" s="32"/>
      <c r="BK79" s="32"/>
      <c r="BL79" s="32"/>
      <c r="BM79" s="32"/>
      <c r="BN79" s="32"/>
      <c r="BO79" s="32"/>
      <c r="BP79" s="32"/>
      <c r="BQ79" s="32"/>
      <c r="BR79" s="32"/>
      <c r="BS79" s="946"/>
      <c r="BT79" s="946"/>
      <c r="BU79" s="946"/>
      <c r="BV79" s="946"/>
      <c r="BW79" s="946"/>
      <c r="BX79" s="946"/>
      <c r="BY79" s="946"/>
      <c r="BZ79" s="946"/>
      <c r="CA79" s="946"/>
      <c r="CB79" s="946"/>
      <c r="CC79" s="946"/>
      <c r="CD79" s="32"/>
      <c r="CE79" s="32"/>
      <c r="CF79" s="32"/>
      <c r="CG79" s="32"/>
      <c r="CH79" s="32"/>
      <c r="CI79" s="32"/>
      <c r="CJ79" s="32"/>
      <c r="CK79" s="32"/>
      <c r="CL79" s="32"/>
      <c r="CM79" s="947"/>
      <c r="CN79" s="947"/>
      <c r="CO79" s="947"/>
      <c r="CP79" s="947"/>
      <c r="CQ79" s="947"/>
      <c r="CR79" s="947"/>
      <c r="CS79" s="947"/>
      <c r="CT79" s="947"/>
      <c r="CU79" s="947"/>
      <c r="CV79" s="947"/>
      <c r="CW79" s="947"/>
      <c r="CX79" s="947"/>
      <c r="CY79" s="947"/>
      <c r="CZ79" s="947"/>
      <c r="DA79" s="947"/>
      <c r="DB79" s="947"/>
      <c r="DC79" s="947"/>
      <c r="DD79" s="947"/>
      <c r="DE79" s="32"/>
      <c r="DF79" s="32"/>
      <c r="DG79" s="32"/>
      <c r="DH79" s="32"/>
      <c r="DI79" s="32"/>
      <c r="DJ79" s="32"/>
      <c r="DK79" s="32"/>
      <c r="DL79" s="32"/>
      <c r="DM79" s="32"/>
      <c r="DN79" s="947"/>
      <c r="DO79" s="947"/>
      <c r="DP79" s="947"/>
      <c r="DQ79" s="947"/>
      <c r="DR79" s="947"/>
      <c r="DS79" s="947"/>
      <c r="DT79" s="947"/>
      <c r="DU79" s="947"/>
      <c r="DV79" s="947"/>
      <c r="DW79" s="947"/>
      <c r="DX79" s="947"/>
      <c r="DY79" s="947"/>
      <c r="DZ79" s="947"/>
      <c r="EA79" s="947"/>
      <c r="EB79" s="947"/>
      <c r="EC79" s="947"/>
      <c r="ED79" s="947"/>
      <c r="EE79" s="947"/>
      <c r="EF79" s="948"/>
      <c r="EG79" s="948"/>
      <c r="EH79" s="948"/>
      <c r="EI79" s="948"/>
    </row>
    <row r="80" spans="4:139" ht="30" customHeight="1">
      <c r="D80" s="945"/>
      <c r="E80" s="945"/>
      <c r="F80" s="29"/>
      <c r="G80" s="29"/>
      <c r="H80" s="29"/>
      <c r="I80" s="29"/>
      <c r="J80" s="29"/>
      <c r="K80" s="29"/>
      <c r="L80" s="29"/>
      <c r="M80" s="29"/>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29"/>
      <c r="AM80" s="29"/>
      <c r="AN80" s="29"/>
      <c r="AO80" s="29"/>
      <c r="AP80" s="29"/>
      <c r="AQ80" s="29"/>
      <c r="AR80" s="29"/>
      <c r="AS80" s="29"/>
      <c r="AT80" s="29"/>
      <c r="AU80" s="29"/>
      <c r="AV80" s="29"/>
      <c r="AW80" s="29"/>
      <c r="AX80" s="29"/>
      <c r="AY80" s="29"/>
      <c r="AZ80" s="29"/>
      <c r="BA80" s="29"/>
      <c r="BB80" s="29"/>
      <c r="BC80" s="29"/>
      <c r="BD80" s="952"/>
      <c r="BE80" s="952"/>
      <c r="BF80" s="952"/>
      <c r="BG80" s="952"/>
      <c r="BH80" s="952"/>
      <c r="BI80" s="952"/>
      <c r="BJ80" s="952"/>
      <c r="BK80" s="952"/>
      <c r="BL80" s="952"/>
      <c r="BM80" s="952"/>
      <c r="BN80" s="952"/>
      <c r="BO80" s="952"/>
      <c r="BP80" s="952"/>
      <c r="BQ80" s="952"/>
      <c r="BR80" s="952"/>
      <c r="BS80" s="952"/>
      <c r="BT80" s="952"/>
      <c r="BU80" s="952"/>
      <c r="BV80" s="952"/>
      <c r="BW80" s="952"/>
      <c r="BX80" s="952"/>
      <c r="BY80" s="952"/>
      <c r="BZ80" s="952"/>
      <c r="CA80" s="952"/>
      <c r="CB80" s="952"/>
      <c r="CC80" s="952"/>
      <c r="CD80" s="34"/>
      <c r="CE80" s="34"/>
      <c r="CF80" s="34"/>
      <c r="CG80" s="34"/>
      <c r="CH80" s="34"/>
      <c r="CI80" s="34"/>
      <c r="CJ80" s="34"/>
      <c r="CK80" s="34"/>
      <c r="CL80" s="34"/>
      <c r="CM80" s="947"/>
      <c r="CN80" s="947"/>
      <c r="CO80" s="947"/>
      <c r="CP80" s="947"/>
      <c r="CQ80" s="947"/>
      <c r="CR80" s="947"/>
      <c r="CS80" s="947"/>
      <c r="CT80" s="947"/>
      <c r="CU80" s="947"/>
      <c r="CV80" s="947"/>
      <c r="CW80" s="947"/>
      <c r="CX80" s="947"/>
      <c r="CY80" s="947"/>
      <c r="CZ80" s="947"/>
      <c r="DA80" s="947"/>
      <c r="DB80" s="947"/>
      <c r="DC80" s="947"/>
      <c r="DD80" s="947"/>
      <c r="DE80" s="34"/>
      <c r="DF80" s="34"/>
      <c r="DG80" s="34"/>
      <c r="DH80" s="34"/>
      <c r="DI80" s="34"/>
      <c r="DJ80" s="34"/>
      <c r="DK80" s="34"/>
      <c r="DL80" s="34"/>
      <c r="DM80" s="34"/>
      <c r="DN80" s="947"/>
      <c r="DO80" s="947"/>
      <c r="DP80" s="947"/>
      <c r="DQ80" s="947"/>
      <c r="DR80" s="947"/>
      <c r="DS80" s="947"/>
      <c r="DT80" s="947"/>
      <c r="DU80" s="947"/>
      <c r="DV80" s="947"/>
      <c r="DW80" s="947"/>
      <c r="DX80" s="947"/>
      <c r="DY80" s="947"/>
      <c r="DZ80" s="947"/>
      <c r="EA80" s="947"/>
      <c r="EB80" s="947"/>
      <c r="EC80" s="947"/>
      <c r="ED80" s="947"/>
      <c r="EE80" s="947"/>
      <c r="EF80" s="948"/>
      <c r="EG80" s="948"/>
      <c r="EH80" s="948"/>
      <c r="EI80" s="948"/>
    </row>
    <row r="81" spans="4:139" ht="30" customHeight="1">
      <c r="D81" s="945"/>
      <c r="E81" s="945"/>
      <c r="F81" s="29"/>
      <c r="G81" s="29"/>
      <c r="H81" s="29"/>
      <c r="I81" s="29"/>
      <c r="J81" s="29"/>
      <c r="K81" s="29"/>
      <c r="L81" s="29"/>
      <c r="M81" s="29"/>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29"/>
      <c r="AM81" s="29"/>
      <c r="AN81" s="29"/>
      <c r="AO81" s="29"/>
      <c r="AP81" s="29"/>
      <c r="AQ81" s="29"/>
      <c r="AR81" s="29"/>
      <c r="AS81" s="29"/>
      <c r="AT81" s="29"/>
      <c r="AU81" s="29"/>
      <c r="AV81" s="29"/>
      <c r="AW81" s="29"/>
      <c r="AX81" s="29"/>
      <c r="AY81" s="29"/>
      <c r="AZ81" s="29"/>
      <c r="BA81" s="29"/>
      <c r="BB81" s="29"/>
      <c r="BC81" s="29"/>
      <c r="BD81" s="952"/>
      <c r="BE81" s="952"/>
      <c r="BF81" s="952"/>
      <c r="BG81" s="952"/>
      <c r="BH81" s="952"/>
      <c r="BI81" s="952"/>
      <c r="BJ81" s="952"/>
      <c r="BK81" s="952"/>
      <c r="BL81" s="952"/>
      <c r="BM81" s="952"/>
      <c r="BN81" s="952"/>
      <c r="BO81" s="952"/>
      <c r="BP81" s="952"/>
      <c r="BQ81" s="952"/>
      <c r="BR81" s="952"/>
      <c r="BS81" s="952"/>
      <c r="BT81" s="952"/>
      <c r="BU81" s="952"/>
      <c r="BV81" s="952"/>
      <c r="BW81" s="952"/>
      <c r="BX81" s="952"/>
      <c r="BY81" s="952"/>
      <c r="BZ81" s="952"/>
      <c r="CA81" s="952"/>
      <c r="CB81" s="952"/>
      <c r="CC81" s="952"/>
      <c r="CD81" s="34"/>
      <c r="CE81" s="34"/>
      <c r="CF81" s="34"/>
      <c r="CG81" s="34"/>
      <c r="CH81" s="34"/>
      <c r="CI81" s="34"/>
      <c r="CJ81" s="34"/>
      <c r="CK81" s="34"/>
      <c r="CL81" s="34"/>
      <c r="CM81" s="947"/>
      <c r="CN81" s="947"/>
      <c r="CO81" s="947"/>
      <c r="CP81" s="947"/>
      <c r="CQ81" s="947"/>
      <c r="CR81" s="947"/>
      <c r="CS81" s="947"/>
      <c r="CT81" s="947"/>
      <c r="CU81" s="947"/>
      <c r="CV81" s="947"/>
      <c r="CW81" s="947"/>
      <c r="CX81" s="947"/>
      <c r="CY81" s="947"/>
      <c r="CZ81" s="947"/>
      <c r="DA81" s="947"/>
      <c r="DB81" s="947"/>
      <c r="DC81" s="947"/>
      <c r="DD81" s="947"/>
      <c r="DE81" s="34"/>
      <c r="DF81" s="34"/>
      <c r="DG81" s="34"/>
      <c r="DH81" s="34"/>
      <c r="DI81" s="34"/>
      <c r="DJ81" s="34"/>
      <c r="DK81" s="34"/>
      <c r="DL81" s="34"/>
      <c r="DM81" s="34"/>
      <c r="DN81" s="947"/>
      <c r="DO81" s="947"/>
      <c r="DP81" s="947"/>
      <c r="DQ81" s="947"/>
      <c r="DR81" s="947"/>
      <c r="DS81" s="947"/>
      <c r="DT81" s="947"/>
      <c r="DU81" s="947"/>
      <c r="DV81" s="947"/>
      <c r="DW81" s="947"/>
      <c r="DX81" s="947"/>
      <c r="DY81" s="947"/>
      <c r="DZ81" s="947"/>
      <c r="EA81" s="947"/>
      <c r="EB81" s="947"/>
      <c r="EC81" s="947"/>
      <c r="ED81" s="947"/>
      <c r="EE81" s="947"/>
      <c r="EF81" s="948"/>
      <c r="EG81" s="948"/>
      <c r="EH81" s="948"/>
      <c r="EI81" s="948"/>
    </row>
    <row r="82" spans="4:139" ht="30" customHeight="1">
      <c r="D82" s="29"/>
      <c r="E82" s="29"/>
      <c r="F82" s="29"/>
      <c r="G82" s="29"/>
      <c r="H82" s="29"/>
      <c r="I82" s="29"/>
      <c r="J82" s="29"/>
      <c r="K82" s="29"/>
      <c r="L82" s="29"/>
      <c r="M82" s="29"/>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row>
    <row r="83" spans="4:139" ht="30" customHeight="1">
      <c r="D83" s="29"/>
      <c r="E83" s="29"/>
      <c r="F83" s="29"/>
      <c r="G83" s="29"/>
      <c r="H83" s="29"/>
      <c r="I83" s="29"/>
      <c r="J83" s="29"/>
      <c r="K83" s="29"/>
      <c r="L83" s="29"/>
      <c r="M83" s="29"/>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c r="CU83" s="29"/>
      <c r="CV83" s="29"/>
      <c r="CW83" s="29"/>
      <c r="CX83" s="29"/>
      <c r="CY83" s="29"/>
      <c r="CZ83" s="29"/>
      <c r="DA83" s="29"/>
      <c r="DB83" s="29"/>
      <c r="DC83" s="29"/>
      <c r="DD83" s="29"/>
      <c r="DE83" s="29"/>
      <c r="DF83" s="29"/>
      <c r="DG83" s="29"/>
      <c r="DH83" s="29"/>
      <c r="DI83" s="29"/>
      <c r="DJ83" s="29"/>
      <c r="DK83" s="29"/>
      <c r="DL83" s="29"/>
      <c r="DM83" s="29"/>
      <c r="DN83" s="29"/>
      <c r="DO83" s="29"/>
      <c r="DP83" s="29"/>
      <c r="DQ83" s="29"/>
      <c r="DR83" s="29"/>
      <c r="DS83" s="29"/>
      <c r="DT83" s="29"/>
      <c r="DU83" s="29"/>
      <c r="DV83" s="29"/>
      <c r="DW83" s="29"/>
      <c r="DX83" s="29"/>
      <c r="DY83" s="29"/>
      <c r="DZ83" s="29"/>
      <c r="EA83" s="29"/>
      <c r="EB83" s="29"/>
      <c r="EC83" s="29"/>
      <c r="ED83" s="29"/>
      <c r="EE83" s="29"/>
    </row>
    <row r="84" spans="4:139" ht="30" customHeight="1">
      <c r="D84" s="29"/>
      <c r="E84" s="29"/>
      <c r="F84" s="29"/>
      <c r="G84" s="29"/>
      <c r="H84" s="29"/>
      <c r="I84" s="29"/>
      <c r="J84" s="29"/>
      <c r="K84" s="29"/>
      <c r="L84" s="29"/>
      <c r="M84" s="29"/>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c r="CV84" s="29"/>
      <c r="CW84" s="29"/>
      <c r="CX84" s="29"/>
      <c r="CY84" s="29"/>
      <c r="CZ84" s="29"/>
      <c r="DA84" s="29"/>
      <c r="DB84" s="29"/>
      <c r="DC84" s="29"/>
      <c r="DD84" s="29"/>
      <c r="DE84" s="29"/>
      <c r="DF84" s="29"/>
      <c r="DG84" s="29"/>
      <c r="DH84" s="29"/>
      <c r="DI84" s="29"/>
      <c r="DJ84" s="29"/>
      <c r="DK84" s="29"/>
      <c r="DL84" s="29"/>
      <c r="DM84" s="29"/>
      <c r="DN84" s="29"/>
      <c r="DO84" s="29"/>
      <c r="DP84" s="29"/>
      <c r="DQ84" s="29"/>
      <c r="DR84" s="29"/>
      <c r="DS84" s="29"/>
      <c r="DT84" s="29"/>
      <c r="DU84" s="29"/>
      <c r="DV84" s="29"/>
      <c r="DW84" s="29"/>
      <c r="DX84" s="29"/>
      <c r="DY84" s="29"/>
      <c r="DZ84" s="29"/>
      <c r="EA84" s="29"/>
      <c r="EB84" s="29"/>
      <c r="EC84" s="29"/>
      <c r="ED84" s="29"/>
      <c r="EE84" s="29"/>
    </row>
    <row r="85" spans="4:139" ht="30" customHeight="1">
      <c r="D85" s="29"/>
      <c r="E85" s="29"/>
      <c r="F85" s="29"/>
      <c r="G85" s="29"/>
      <c r="H85" s="29"/>
      <c r="I85" s="29"/>
      <c r="J85" s="29"/>
      <c r="K85" s="29"/>
      <c r="L85" s="29"/>
      <c r="M85" s="29"/>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c r="CU85" s="29"/>
      <c r="CV85" s="29"/>
      <c r="CW85" s="29"/>
      <c r="CX85" s="29"/>
      <c r="CY85" s="29"/>
      <c r="CZ85" s="29"/>
      <c r="DA85" s="29"/>
      <c r="DB85" s="29"/>
      <c r="DC85" s="29"/>
      <c r="DD85" s="29"/>
      <c r="DE85" s="29"/>
      <c r="DF85" s="29"/>
      <c r="DG85" s="29"/>
      <c r="DH85" s="29"/>
      <c r="DI85" s="29"/>
      <c r="DJ85" s="29"/>
      <c r="DK85" s="29"/>
      <c r="DL85" s="29"/>
      <c r="DM85" s="29"/>
      <c r="DN85" s="29"/>
      <c r="DO85" s="29"/>
      <c r="DP85" s="29"/>
      <c r="DQ85" s="29"/>
      <c r="DR85" s="29"/>
      <c r="DS85" s="29"/>
      <c r="DT85" s="29"/>
      <c r="DU85" s="29"/>
      <c r="DV85" s="29"/>
      <c r="DW85" s="29"/>
      <c r="DX85" s="29"/>
      <c r="DY85" s="29"/>
      <c r="DZ85" s="29"/>
      <c r="EA85" s="29"/>
      <c r="EB85" s="29"/>
      <c r="EC85" s="29"/>
      <c r="ED85" s="29"/>
      <c r="EE85" s="29"/>
    </row>
    <row r="86" spans="4:139" ht="30" customHeight="1">
      <c r="D86" s="29"/>
      <c r="E86" s="29"/>
      <c r="F86" s="29"/>
      <c r="G86" s="29"/>
      <c r="H86" s="29"/>
      <c r="I86" s="29"/>
      <c r="J86" s="29"/>
      <c r="K86" s="29"/>
      <c r="L86" s="29"/>
      <c r="M86" s="29"/>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c r="CN86" s="29"/>
      <c r="CO86" s="29"/>
      <c r="CP86" s="29"/>
      <c r="CQ86" s="29"/>
      <c r="CR86" s="29"/>
      <c r="CS86" s="29"/>
      <c r="CT86" s="29"/>
      <c r="CU86" s="29"/>
      <c r="CV86" s="29"/>
      <c r="CW86" s="29"/>
      <c r="CX86" s="29"/>
      <c r="CY86" s="29"/>
      <c r="CZ86" s="29"/>
      <c r="DA86" s="29"/>
      <c r="DB86" s="29"/>
      <c r="DC86" s="29"/>
      <c r="DD86" s="29"/>
      <c r="DE86" s="29"/>
      <c r="DF86" s="29"/>
      <c r="DG86" s="29"/>
      <c r="DH86" s="29"/>
      <c r="DI86" s="29"/>
      <c r="DJ86" s="29"/>
      <c r="DK86" s="29"/>
      <c r="DL86" s="29"/>
      <c r="DM86" s="29"/>
      <c r="DN86" s="29"/>
      <c r="DO86" s="29"/>
      <c r="DP86" s="29"/>
      <c r="DQ86" s="29"/>
      <c r="DR86" s="29"/>
      <c r="DS86" s="29"/>
      <c r="DT86" s="29"/>
      <c r="DU86" s="29"/>
      <c r="DV86" s="29"/>
      <c r="DW86" s="29"/>
      <c r="DX86" s="29"/>
      <c r="DY86" s="29"/>
      <c r="DZ86" s="29"/>
      <c r="EA86" s="29"/>
      <c r="EB86" s="29"/>
      <c r="EC86" s="29"/>
      <c r="ED86" s="29"/>
      <c r="EE86" s="29"/>
    </row>
    <row r="87" spans="4:139" ht="30" customHeight="1">
      <c r="D87" s="29"/>
      <c r="E87" s="29"/>
      <c r="F87" s="29"/>
      <c r="G87" s="29"/>
      <c r="H87" s="29"/>
      <c r="I87" s="29"/>
      <c r="J87" s="29"/>
      <c r="K87" s="29"/>
      <c r="L87" s="29"/>
      <c r="M87" s="29"/>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c r="CW87" s="29"/>
      <c r="CX87" s="29"/>
      <c r="CY87" s="29"/>
      <c r="CZ87" s="29"/>
      <c r="DA87" s="29"/>
      <c r="DB87" s="29"/>
      <c r="DC87" s="29"/>
      <c r="DD87" s="29"/>
      <c r="DE87" s="29"/>
      <c r="DF87" s="29"/>
      <c r="DG87" s="29"/>
      <c r="DH87" s="29"/>
      <c r="DI87" s="29"/>
      <c r="DJ87" s="29"/>
      <c r="DK87" s="29"/>
      <c r="DL87" s="29"/>
      <c r="DM87" s="29"/>
      <c r="DN87" s="29"/>
      <c r="DO87" s="29"/>
      <c r="DP87" s="29"/>
      <c r="DQ87" s="29"/>
      <c r="DR87" s="29"/>
      <c r="DS87" s="29"/>
      <c r="DT87" s="29"/>
      <c r="DU87" s="29"/>
      <c r="DV87" s="29"/>
      <c r="DW87" s="29"/>
      <c r="DX87" s="29"/>
      <c r="DY87" s="29"/>
      <c r="DZ87" s="29"/>
      <c r="EA87" s="29"/>
      <c r="EB87" s="29"/>
      <c r="EC87" s="29"/>
      <c r="ED87" s="29"/>
      <c r="EE87" s="29"/>
    </row>
    <row r="88" spans="4:139" ht="30" customHeight="1">
      <c r="D88" s="29"/>
      <c r="E88" s="29"/>
      <c r="F88" s="29"/>
      <c r="G88" s="29"/>
      <c r="H88" s="29"/>
      <c r="I88" s="29"/>
      <c r="J88" s="29"/>
      <c r="K88" s="29"/>
      <c r="L88" s="29"/>
      <c r="M88" s="29"/>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row>
    <row r="89" spans="4:139" ht="30" customHeight="1">
      <c r="D89" s="29"/>
      <c r="E89" s="29"/>
      <c r="F89" s="29"/>
      <c r="G89" s="29"/>
      <c r="H89" s="29"/>
      <c r="I89" s="29"/>
      <c r="J89" s="29"/>
      <c r="K89" s="29"/>
      <c r="L89" s="29"/>
      <c r="M89" s="29"/>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c r="CW89" s="29"/>
      <c r="CX89" s="29"/>
      <c r="CY89" s="29"/>
      <c r="CZ89" s="29"/>
      <c r="DA89" s="29"/>
      <c r="DB89" s="29"/>
      <c r="DC89" s="29"/>
      <c r="DD89" s="29"/>
      <c r="DE89" s="29"/>
      <c r="DF89" s="29"/>
      <c r="DG89" s="29"/>
      <c r="DH89" s="29"/>
      <c r="DI89" s="29"/>
      <c r="DJ89" s="29"/>
      <c r="DK89" s="29"/>
      <c r="DL89" s="29"/>
      <c r="DM89" s="29"/>
      <c r="DN89" s="29"/>
      <c r="DO89" s="29"/>
      <c r="DP89" s="29"/>
      <c r="DQ89" s="29"/>
      <c r="DR89" s="29"/>
      <c r="DS89" s="29"/>
      <c r="DT89" s="29"/>
      <c r="DU89" s="29"/>
      <c r="DV89" s="29"/>
      <c r="DW89" s="29"/>
      <c r="DX89" s="29"/>
      <c r="DY89" s="29"/>
      <c r="DZ89" s="29"/>
      <c r="EA89" s="29"/>
      <c r="EB89" s="29"/>
      <c r="EC89" s="29"/>
      <c r="ED89" s="29"/>
      <c r="EE89" s="29"/>
    </row>
    <row r="90" spans="4:139" ht="30" customHeight="1">
      <c r="D90" s="29"/>
      <c r="E90" s="29"/>
      <c r="F90" s="29"/>
      <c r="G90" s="29"/>
      <c r="H90" s="29"/>
      <c r="I90" s="29"/>
      <c r="J90" s="29"/>
      <c r="K90" s="29"/>
      <c r="L90" s="29"/>
      <c r="M90" s="29"/>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c r="CU90" s="29"/>
      <c r="CV90" s="29"/>
      <c r="CW90" s="29"/>
      <c r="CX90" s="29"/>
      <c r="CY90" s="29"/>
      <c r="CZ90" s="29"/>
      <c r="DA90" s="29"/>
      <c r="DB90" s="29"/>
      <c r="DC90" s="29"/>
      <c r="DD90" s="29"/>
      <c r="DE90" s="29"/>
      <c r="DF90" s="29"/>
      <c r="DG90" s="29"/>
      <c r="DH90" s="29"/>
      <c r="DI90" s="29"/>
      <c r="DJ90" s="29"/>
      <c r="DK90" s="29"/>
      <c r="DL90" s="29"/>
      <c r="DM90" s="29"/>
      <c r="DN90" s="29"/>
      <c r="DO90" s="29"/>
      <c r="DP90" s="29"/>
      <c r="DQ90" s="29"/>
      <c r="DR90" s="29"/>
      <c r="DS90" s="29"/>
      <c r="DT90" s="29"/>
      <c r="DU90" s="29"/>
      <c r="DV90" s="29"/>
      <c r="DW90" s="29"/>
      <c r="DX90" s="29"/>
      <c r="DY90" s="29"/>
      <c r="DZ90" s="29"/>
      <c r="EA90" s="29"/>
      <c r="EB90" s="29"/>
      <c r="EC90" s="29"/>
      <c r="ED90" s="29"/>
      <c r="EE90" s="29"/>
    </row>
    <row r="91" spans="4:139" ht="30" customHeight="1">
      <c r="D91" s="29"/>
      <c r="E91" s="29"/>
      <c r="F91" s="29"/>
      <c r="G91" s="29"/>
      <c r="H91" s="29"/>
      <c r="I91" s="29"/>
      <c r="J91" s="29"/>
      <c r="K91" s="29"/>
      <c r="L91" s="29"/>
      <c r="M91" s="29"/>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c r="CM91" s="29"/>
      <c r="CN91" s="29"/>
      <c r="CO91" s="29"/>
      <c r="CP91" s="29"/>
      <c r="CQ91" s="29"/>
      <c r="CR91" s="29"/>
      <c r="CS91" s="29"/>
      <c r="CT91" s="29"/>
      <c r="CU91" s="29"/>
      <c r="CV91" s="29"/>
      <c r="CW91" s="29"/>
      <c r="CX91" s="29"/>
      <c r="CY91" s="29"/>
      <c r="CZ91" s="29"/>
      <c r="DA91" s="29"/>
      <c r="DB91" s="29"/>
      <c r="DC91" s="29"/>
      <c r="DD91" s="29"/>
      <c r="DE91" s="29"/>
      <c r="DF91" s="29"/>
      <c r="DG91" s="29"/>
      <c r="DH91" s="29"/>
      <c r="DI91" s="29"/>
      <c r="DJ91" s="29"/>
      <c r="DK91" s="29"/>
      <c r="DL91" s="29"/>
      <c r="DM91" s="29"/>
      <c r="DN91" s="29"/>
      <c r="DO91" s="29"/>
      <c r="DP91" s="29"/>
      <c r="DQ91" s="29"/>
      <c r="DR91" s="29"/>
      <c r="DS91" s="29"/>
      <c r="DT91" s="29"/>
      <c r="DU91" s="29"/>
      <c r="DV91" s="29"/>
      <c r="DW91" s="29"/>
      <c r="DX91" s="29"/>
      <c r="DY91" s="29"/>
      <c r="DZ91" s="29"/>
      <c r="EA91" s="29"/>
      <c r="EB91" s="29"/>
      <c r="EC91" s="29"/>
      <c r="ED91" s="29"/>
      <c r="EE91" s="29"/>
    </row>
    <row r="92" spans="4:139" ht="30" customHeight="1">
      <c r="D92" s="29"/>
      <c r="E92" s="29"/>
      <c r="F92" s="29"/>
      <c r="G92" s="29"/>
      <c r="H92" s="29"/>
      <c r="I92" s="29"/>
      <c r="J92" s="29"/>
      <c r="K92" s="29"/>
      <c r="L92" s="29"/>
      <c r="M92" s="29"/>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c r="CN92" s="29"/>
      <c r="CO92" s="29"/>
      <c r="CP92" s="29"/>
      <c r="CQ92" s="29"/>
      <c r="CR92" s="29"/>
      <c r="CS92" s="29"/>
      <c r="CT92" s="29"/>
      <c r="CU92" s="29"/>
      <c r="CV92" s="29"/>
      <c r="CW92" s="29"/>
      <c r="CX92" s="29"/>
      <c r="CY92" s="29"/>
      <c r="CZ92" s="29"/>
      <c r="DA92" s="29"/>
      <c r="DB92" s="29"/>
      <c r="DC92" s="29"/>
      <c r="DD92" s="29"/>
      <c r="DE92" s="29"/>
      <c r="DF92" s="29"/>
      <c r="DG92" s="29"/>
      <c r="DH92" s="29"/>
      <c r="DI92" s="29"/>
      <c r="DJ92" s="29"/>
      <c r="DK92" s="29"/>
      <c r="DL92" s="29"/>
      <c r="DM92" s="29"/>
      <c r="DN92" s="29"/>
      <c r="DO92" s="29"/>
      <c r="DP92" s="29"/>
      <c r="DQ92" s="29"/>
      <c r="DR92" s="29"/>
      <c r="DS92" s="29"/>
      <c r="DT92" s="29"/>
      <c r="DU92" s="29"/>
      <c r="DV92" s="29"/>
      <c r="DW92" s="29"/>
      <c r="DX92" s="29"/>
      <c r="DY92" s="29"/>
      <c r="DZ92" s="29"/>
      <c r="EA92" s="29"/>
      <c r="EB92" s="29"/>
      <c r="EC92" s="29"/>
      <c r="ED92" s="29"/>
      <c r="EE92" s="29"/>
    </row>
    <row r="93" spans="4:139" ht="30" customHeight="1">
      <c r="D93" s="29"/>
      <c r="E93" s="29"/>
      <c r="F93" s="29"/>
      <c r="G93" s="29"/>
      <c r="H93" s="29"/>
      <c r="I93" s="29"/>
      <c r="J93" s="29"/>
      <c r="K93" s="29"/>
      <c r="L93" s="29"/>
      <c r="M93" s="29"/>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c r="CV93" s="29"/>
      <c r="CW93" s="29"/>
      <c r="CX93" s="29"/>
      <c r="CY93" s="29"/>
      <c r="CZ93" s="29"/>
      <c r="DA93" s="29"/>
      <c r="DB93" s="29"/>
      <c r="DC93" s="29"/>
      <c r="DD93" s="29"/>
      <c r="DE93" s="29"/>
      <c r="DF93" s="29"/>
      <c r="DG93" s="29"/>
      <c r="DH93" s="29"/>
      <c r="DI93" s="29"/>
      <c r="DJ93" s="29"/>
      <c r="DK93" s="29"/>
      <c r="DL93" s="29"/>
      <c r="DM93" s="29"/>
      <c r="DN93" s="29"/>
      <c r="DO93" s="29"/>
      <c r="DP93" s="29"/>
      <c r="DQ93" s="29"/>
      <c r="DR93" s="29"/>
      <c r="DS93" s="29"/>
      <c r="DT93" s="29"/>
      <c r="DU93" s="29"/>
      <c r="DV93" s="29"/>
      <c r="DW93" s="29"/>
      <c r="DX93" s="29"/>
      <c r="DY93" s="29"/>
      <c r="DZ93" s="29"/>
      <c r="EA93" s="29"/>
      <c r="EB93" s="29"/>
      <c r="EC93" s="29"/>
      <c r="ED93" s="29"/>
      <c r="EE93" s="29"/>
    </row>
    <row r="94" spans="4:139" ht="30" customHeight="1">
      <c r="D94" s="29"/>
      <c r="E94" s="29"/>
      <c r="F94" s="29"/>
      <c r="G94" s="29"/>
      <c r="H94" s="29"/>
      <c r="I94" s="29"/>
      <c r="J94" s="29"/>
      <c r="K94" s="29"/>
      <c r="L94" s="29"/>
      <c r="M94" s="29"/>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c r="CU94" s="29"/>
      <c r="CV94" s="29"/>
      <c r="CW94" s="29"/>
      <c r="CX94" s="29"/>
      <c r="CY94" s="29"/>
      <c r="CZ94" s="29"/>
      <c r="DA94" s="29"/>
      <c r="DB94" s="29"/>
      <c r="DC94" s="29"/>
      <c r="DD94" s="29"/>
      <c r="DE94" s="29"/>
      <c r="DF94" s="29"/>
      <c r="DG94" s="29"/>
      <c r="DH94" s="29"/>
      <c r="DI94" s="29"/>
      <c r="DJ94" s="29"/>
      <c r="DK94" s="29"/>
      <c r="DL94" s="29"/>
      <c r="DM94" s="29"/>
      <c r="DN94" s="29"/>
      <c r="DO94" s="29"/>
      <c r="DP94" s="29"/>
      <c r="DQ94" s="29"/>
      <c r="DR94" s="29"/>
      <c r="DS94" s="29"/>
      <c r="DT94" s="29"/>
      <c r="DU94" s="29"/>
      <c r="DV94" s="29"/>
      <c r="DW94" s="29"/>
      <c r="DX94" s="29"/>
      <c r="DY94" s="29"/>
      <c r="DZ94" s="29"/>
      <c r="EA94" s="29"/>
      <c r="EB94" s="29"/>
      <c r="EC94" s="29"/>
      <c r="ED94" s="29"/>
      <c r="EE94" s="29"/>
    </row>
    <row r="95" spans="4:139" ht="30" customHeight="1">
      <c r="D95" s="29"/>
      <c r="E95" s="29"/>
      <c r="F95" s="29"/>
      <c r="G95" s="29"/>
      <c r="H95" s="29"/>
      <c r="I95" s="29"/>
      <c r="J95" s="29"/>
      <c r="K95" s="29"/>
      <c r="L95" s="29"/>
      <c r="M95" s="29"/>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29"/>
      <c r="CK95" s="29"/>
      <c r="CL95" s="29"/>
      <c r="CM95" s="29"/>
      <c r="CN95" s="29"/>
      <c r="CO95" s="29"/>
      <c r="CP95" s="29"/>
      <c r="CQ95" s="29"/>
      <c r="CR95" s="29"/>
      <c r="CS95" s="29"/>
      <c r="CT95" s="29"/>
      <c r="CU95" s="29"/>
      <c r="CV95" s="29"/>
      <c r="CW95" s="29"/>
      <c r="CX95" s="29"/>
      <c r="CY95" s="29"/>
      <c r="CZ95" s="29"/>
      <c r="DA95" s="29"/>
      <c r="DB95" s="29"/>
      <c r="DC95" s="29"/>
      <c r="DD95" s="29"/>
      <c r="DE95" s="29"/>
      <c r="DF95" s="29"/>
      <c r="DG95" s="29"/>
      <c r="DH95" s="29"/>
      <c r="DI95" s="29"/>
      <c r="DJ95" s="29"/>
      <c r="DK95" s="29"/>
      <c r="DL95" s="29"/>
      <c r="DM95" s="29"/>
      <c r="DN95" s="29"/>
      <c r="DO95" s="29"/>
      <c r="DP95" s="29"/>
      <c r="DQ95" s="29"/>
      <c r="DR95" s="29"/>
      <c r="DS95" s="29"/>
      <c r="DT95" s="29"/>
      <c r="DU95" s="29"/>
      <c r="DV95" s="29"/>
      <c r="DW95" s="29"/>
      <c r="DX95" s="29"/>
      <c r="DY95" s="29"/>
      <c r="DZ95" s="29"/>
      <c r="EA95" s="29"/>
      <c r="EB95" s="29"/>
      <c r="EC95" s="29"/>
      <c r="ED95" s="29"/>
      <c r="EE95" s="29"/>
    </row>
    <row r="96" spans="4:139" ht="30" customHeight="1">
      <c r="D96" s="29"/>
      <c r="E96" s="29"/>
      <c r="F96" s="29"/>
      <c r="G96" s="29"/>
      <c r="H96" s="29"/>
      <c r="I96" s="29"/>
      <c r="J96" s="29"/>
      <c r="K96" s="29"/>
      <c r="L96" s="29"/>
      <c r="M96" s="29"/>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c r="CH96" s="29"/>
      <c r="CI96" s="29"/>
      <c r="CJ96" s="29"/>
      <c r="CK96" s="29"/>
      <c r="CL96" s="29"/>
      <c r="CM96" s="29"/>
      <c r="CN96" s="29"/>
      <c r="CO96" s="29"/>
      <c r="CP96" s="29"/>
      <c r="CQ96" s="29"/>
      <c r="CR96" s="29"/>
      <c r="CS96" s="29"/>
      <c r="CT96" s="29"/>
      <c r="CU96" s="29"/>
      <c r="CV96" s="29"/>
      <c r="CW96" s="29"/>
      <c r="CX96" s="29"/>
      <c r="CY96" s="29"/>
      <c r="CZ96" s="29"/>
      <c r="DA96" s="29"/>
      <c r="DB96" s="29"/>
      <c r="DC96" s="29"/>
      <c r="DD96" s="29"/>
      <c r="DE96" s="29"/>
      <c r="DF96" s="29"/>
      <c r="DG96" s="29"/>
      <c r="DH96" s="29"/>
      <c r="DI96" s="29"/>
      <c r="DJ96" s="29"/>
      <c r="DK96" s="29"/>
      <c r="DL96" s="29"/>
      <c r="DM96" s="29"/>
      <c r="DN96" s="29"/>
      <c r="DO96" s="29"/>
      <c r="DP96" s="29"/>
      <c r="DQ96" s="29"/>
      <c r="DR96" s="29"/>
      <c r="DS96" s="29"/>
      <c r="DT96" s="29"/>
      <c r="DU96" s="29"/>
      <c r="DV96" s="29"/>
      <c r="DW96" s="29"/>
      <c r="DX96" s="29"/>
      <c r="DY96" s="29"/>
      <c r="DZ96" s="29"/>
      <c r="EA96" s="29"/>
      <c r="EB96" s="29"/>
      <c r="EC96" s="29"/>
      <c r="ED96" s="29"/>
      <c r="EE96" s="29"/>
    </row>
    <row r="97" spans="4:135" ht="30" customHeight="1">
      <c r="D97" s="29"/>
      <c r="E97" s="29"/>
      <c r="F97" s="29"/>
      <c r="G97" s="29"/>
      <c r="H97" s="29"/>
      <c r="I97" s="29"/>
      <c r="J97" s="29"/>
      <c r="K97" s="29"/>
      <c r="L97" s="29"/>
      <c r="M97" s="29"/>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c r="CH97" s="29"/>
      <c r="CI97" s="29"/>
      <c r="CJ97" s="29"/>
      <c r="CK97" s="29"/>
      <c r="CL97" s="29"/>
      <c r="CM97" s="29"/>
      <c r="CN97" s="29"/>
      <c r="CO97" s="29"/>
      <c r="CP97" s="29"/>
      <c r="CQ97" s="29"/>
      <c r="CR97" s="29"/>
      <c r="CS97" s="29"/>
      <c r="CT97" s="29"/>
      <c r="CU97" s="29"/>
      <c r="CV97" s="29"/>
      <c r="CW97" s="29"/>
      <c r="CX97" s="29"/>
      <c r="CY97" s="29"/>
      <c r="CZ97" s="29"/>
      <c r="DA97" s="29"/>
      <c r="DB97" s="29"/>
      <c r="DC97" s="29"/>
      <c r="DD97" s="29"/>
      <c r="DE97" s="29"/>
      <c r="DF97" s="29"/>
      <c r="DG97" s="29"/>
      <c r="DH97" s="29"/>
      <c r="DI97" s="29"/>
      <c r="DJ97" s="29"/>
      <c r="DK97" s="29"/>
      <c r="DL97" s="29"/>
      <c r="DM97" s="29"/>
      <c r="DN97" s="29"/>
      <c r="DO97" s="29"/>
      <c r="DP97" s="29"/>
      <c r="DQ97" s="29"/>
      <c r="DR97" s="29"/>
      <c r="DS97" s="29"/>
      <c r="DT97" s="29"/>
      <c r="DU97" s="29"/>
      <c r="DV97" s="29"/>
      <c r="DW97" s="29"/>
      <c r="DX97" s="29"/>
      <c r="DY97" s="29"/>
      <c r="DZ97" s="29"/>
      <c r="EA97" s="29"/>
      <c r="EB97" s="29"/>
      <c r="EC97" s="29"/>
      <c r="ED97" s="29"/>
      <c r="EE97" s="29"/>
    </row>
    <row r="98" spans="4:135" ht="30" customHeight="1">
      <c r="D98" s="29"/>
      <c r="E98" s="29"/>
      <c r="F98" s="29"/>
      <c r="G98" s="29"/>
      <c r="H98" s="29"/>
      <c r="I98" s="29"/>
      <c r="J98" s="29"/>
      <c r="K98" s="29"/>
      <c r="L98" s="29"/>
      <c r="M98" s="29"/>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c r="CH98" s="29"/>
      <c r="CI98" s="29"/>
      <c r="CJ98" s="29"/>
      <c r="CK98" s="29"/>
      <c r="CL98" s="29"/>
      <c r="CM98" s="29"/>
      <c r="CN98" s="29"/>
      <c r="CO98" s="29"/>
      <c r="CP98" s="29"/>
      <c r="CQ98" s="29"/>
      <c r="CR98" s="29"/>
      <c r="CS98" s="29"/>
      <c r="CT98" s="29"/>
      <c r="CU98" s="29"/>
      <c r="CV98" s="29"/>
      <c r="CW98" s="29"/>
      <c r="CX98" s="29"/>
      <c r="CY98" s="29"/>
      <c r="CZ98" s="29"/>
      <c r="DA98" s="29"/>
      <c r="DB98" s="29"/>
      <c r="DC98" s="29"/>
      <c r="DD98" s="29"/>
      <c r="DE98" s="29"/>
      <c r="DF98" s="29"/>
      <c r="DG98" s="29"/>
      <c r="DH98" s="29"/>
      <c r="DI98" s="29"/>
      <c r="DJ98" s="29"/>
      <c r="DK98" s="29"/>
      <c r="DL98" s="29"/>
      <c r="DM98" s="29"/>
      <c r="DN98" s="29"/>
      <c r="DO98" s="29"/>
      <c r="DP98" s="29"/>
      <c r="DQ98" s="29"/>
      <c r="DR98" s="29"/>
      <c r="DS98" s="29"/>
      <c r="DT98" s="29"/>
      <c r="DU98" s="29"/>
      <c r="DV98" s="29"/>
      <c r="DW98" s="29"/>
      <c r="DX98" s="29"/>
      <c r="DY98" s="29"/>
      <c r="DZ98" s="29"/>
      <c r="EA98" s="29"/>
      <c r="EB98" s="29"/>
      <c r="EC98" s="29"/>
      <c r="ED98" s="29"/>
      <c r="EE98" s="29"/>
    </row>
    <row r="99" spans="4:135" ht="30" customHeight="1">
      <c r="D99" s="29"/>
      <c r="E99" s="29"/>
      <c r="F99" s="29"/>
      <c r="G99" s="29"/>
      <c r="H99" s="29"/>
      <c r="I99" s="29"/>
      <c r="J99" s="29"/>
      <c r="K99" s="29"/>
      <c r="L99" s="29"/>
      <c r="M99" s="29"/>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c r="CH99" s="29"/>
      <c r="CI99" s="29"/>
      <c r="CJ99" s="29"/>
      <c r="CK99" s="29"/>
      <c r="CL99" s="29"/>
      <c r="CM99" s="29"/>
      <c r="CN99" s="29"/>
      <c r="CO99" s="29"/>
      <c r="CP99" s="29"/>
      <c r="CQ99" s="29"/>
      <c r="CR99" s="29"/>
      <c r="CS99" s="29"/>
      <c r="CT99" s="29"/>
      <c r="CU99" s="29"/>
      <c r="CV99" s="29"/>
      <c r="CW99" s="29"/>
      <c r="CX99" s="29"/>
      <c r="CY99" s="29"/>
      <c r="CZ99" s="29"/>
      <c r="DA99" s="29"/>
      <c r="DB99" s="29"/>
      <c r="DC99" s="29"/>
      <c r="DD99" s="29"/>
      <c r="DE99" s="29"/>
      <c r="DF99" s="29"/>
      <c r="DG99" s="29"/>
      <c r="DH99" s="29"/>
      <c r="DI99" s="29"/>
      <c r="DJ99" s="29"/>
      <c r="DK99" s="29"/>
      <c r="DL99" s="29"/>
      <c r="DM99" s="29"/>
      <c r="DN99" s="29"/>
      <c r="DO99" s="29"/>
      <c r="DP99" s="29"/>
      <c r="DQ99" s="29"/>
      <c r="DR99" s="29"/>
      <c r="DS99" s="29"/>
      <c r="DT99" s="29"/>
      <c r="DU99" s="29"/>
      <c r="DV99" s="29"/>
      <c r="DW99" s="29"/>
      <c r="DX99" s="29"/>
      <c r="DY99" s="29"/>
      <c r="DZ99" s="29"/>
      <c r="EA99" s="29"/>
      <c r="EB99" s="29"/>
      <c r="EC99" s="29"/>
      <c r="ED99" s="29"/>
      <c r="EE99" s="29"/>
    </row>
    <row r="100" spans="4:135" ht="30" customHeight="1">
      <c r="D100" s="29"/>
      <c r="E100" s="29"/>
      <c r="F100" s="29"/>
      <c r="G100" s="29"/>
      <c r="H100" s="29"/>
      <c r="I100" s="29"/>
      <c r="J100" s="29"/>
      <c r="K100" s="29"/>
      <c r="L100" s="29"/>
      <c r="M100" s="29"/>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c r="CH100" s="29"/>
      <c r="CI100" s="29"/>
      <c r="CJ100" s="29"/>
      <c r="CK100" s="29"/>
      <c r="CL100" s="29"/>
      <c r="CM100" s="29"/>
      <c r="CN100" s="29"/>
      <c r="CO100" s="29"/>
      <c r="CP100" s="29"/>
      <c r="CQ100" s="29"/>
      <c r="CR100" s="29"/>
      <c r="CS100" s="29"/>
      <c r="CT100" s="29"/>
      <c r="CU100" s="29"/>
      <c r="CV100" s="29"/>
      <c r="CW100" s="29"/>
      <c r="CX100" s="29"/>
      <c r="CY100" s="29"/>
      <c r="CZ100" s="29"/>
      <c r="DA100" s="29"/>
      <c r="DB100" s="29"/>
      <c r="DC100" s="29"/>
      <c r="DD100" s="29"/>
      <c r="DE100" s="29"/>
      <c r="DF100" s="29"/>
      <c r="DG100" s="29"/>
      <c r="DH100" s="29"/>
      <c r="DI100" s="29"/>
      <c r="DJ100" s="29"/>
      <c r="DK100" s="29"/>
      <c r="DL100" s="29"/>
      <c r="DM100" s="29"/>
      <c r="DN100" s="29"/>
      <c r="DO100" s="29"/>
      <c r="DP100" s="29"/>
      <c r="DQ100" s="29"/>
      <c r="DR100" s="29"/>
      <c r="DS100" s="29"/>
      <c r="DT100" s="29"/>
      <c r="DU100" s="29"/>
      <c r="DV100" s="29"/>
      <c r="DW100" s="29"/>
      <c r="DX100" s="29"/>
      <c r="DY100" s="29"/>
      <c r="DZ100" s="29"/>
      <c r="EA100" s="29"/>
      <c r="EB100" s="29"/>
      <c r="EC100" s="29"/>
      <c r="ED100" s="29"/>
      <c r="EE100" s="29"/>
    </row>
    <row r="101" spans="4:135" ht="30" customHeight="1">
      <c r="D101" s="29"/>
      <c r="E101" s="29"/>
      <c r="F101" s="29"/>
      <c r="G101" s="29"/>
      <c r="H101" s="29"/>
      <c r="I101" s="29"/>
      <c r="J101" s="29"/>
      <c r="K101" s="29"/>
      <c r="L101" s="29"/>
      <c r="M101" s="29"/>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row>
  </sheetData>
  <sheetProtection algorithmName="SHA-512" hashValue="onF39RES/D4T9UMG+ARzCvOUo1Xss379b+laIgBMsGP6VpS5BjbocFdbf6EHJ6x1pU9WkfNGmi5SvkMMcBTwIw==" saltValue="tD8cbf4wmqtAyPI7JzpGVQ==" spinCount="100000" sheet="1" selectLockedCells="1"/>
  <customSheetViews>
    <customSheetView guid="{CD7EFE45-FC16-4DC2-A97E-0FE1BEB2721A}" scale="70" showPageBreaks="1" showGridLines="0" fitToPage="1" printArea="1" hiddenColumns="1" view="pageBreakPreview">
      <rowBreaks count="2" manualBreakCount="2">
        <brk id="46" min="1" max="136" man="1"/>
        <brk id="80" min="1" max="136" man="1"/>
      </rowBreaks>
      <pageMargins left="0.23622047244094491" right="0.23622047244094491" top="0.74803149606299213" bottom="0.74803149606299213" header="0.31496062992125984" footer="0.31496062992125984"/>
      <pageSetup paperSize="9" scale="39" fitToHeight="0" orientation="landscape" r:id="rId1"/>
    </customSheetView>
  </customSheetViews>
  <mergeCells count="1172">
    <mergeCell ref="DP11:EI11"/>
    <mergeCell ref="DP12:EI12"/>
    <mergeCell ref="DP15:EG15"/>
    <mergeCell ref="CV15:DO15"/>
    <mergeCell ref="DP13:EI13"/>
    <mergeCell ref="CV14:DO14"/>
    <mergeCell ref="EF81:EI81"/>
    <mergeCell ref="DN71:DV71"/>
    <mergeCell ref="DW71:EE71"/>
    <mergeCell ref="CV70:DB70"/>
    <mergeCell ref="DC70:DD70"/>
    <mergeCell ref="DE70:DK70"/>
    <mergeCell ref="DL70:DM70"/>
    <mergeCell ref="DN70:DT70"/>
    <mergeCell ref="EF68:EI68"/>
    <mergeCell ref="ED66:EE66"/>
    <mergeCell ref="EF66:EI66"/>
    <mergeCell ref="ED67:EE67"/>
    <mergeCell ref="EF67:EI67"/>
    <mergeCell ref="DU66:DV66"/>
    <mergeCell ref="ED65:EE65"/>
    <mergeCell ref="EF65:EI65"/>
    <mergeCell ref="DE65:DK65"/>
    <mergeCell ref="DW63:EC63"/>
    <mergeCell ref="EF60:EI60"/>
    <mergeCell ref="DE60:DK60"/>
    <mergeCell ref="DL60:DM60"/>
    <mergeCell ref="DN60:DT60"/>
    <mergeCell ref="CV73:DD73"/>
    <mergeCell ref="DN73:DV73"/>
    <mergeCell ref="DW77:EE77"/>
    <mergeCell ref="EF77:EI77"/>
    <mergeCell ref="D81:E81"/>
    <mergeCell ref="BD81:CC81"/>
    <mergeCell ref="CM81:CU81"/>
    <mergeCell ref="CV81:DD81"/>
    <mergeCell ref="DN81:DV81"/>
    <mergeCell ref="DW81:EE81"/>
    <mergeCell ref="DW79:EE79"/>
    <mergeCell ref="EF79:EI79"/>
    <mergeCell ref="D80:E80"/>
    <mergeCell ref="BD80:CC80"/>
    <mergeCell ref="CM80:CU80"/>
    <mergeCell ref="CV80:DD80"/>
    <mergeCell ref="DN80:DV80"/>
    <mergeCell ref="DW80:EE80"/>
    <mergeCell ref="EF80:EI80"/>
    <mergeCell ref="D79:E79"/>
    <mergeCell ref="BD79:BG79"/>
    <mergeCell ref="BS79:CC79"/>
    <mergeCell ref="CM79:CU79"/>
    <mergeCell ref="CV79:DD79"/>
    <mergeCell ref="DN79:DV79"/>
    <mergeCell ref="D78:E78"/>
    <mergeCell ref="BD78:BG78"/>
    <mergeCell ref="BS78:CC78"/>
    <mergeCell ref="CM78:CU78"/>
    <mergeCell ref="CV78:DD78"/>
    <mergeCell ref="DN78:DV78"/>
    <mergeCell ref="DW78:EE78"/>
    <mergeCell ref="EF78:EI78"/>
    <mergeCell ref="D77:E77"/>
    <mergeCell ref="BD77:BG77"/>
    <mergeCell ref="BS77:CC77"/>
    <mergeCell ref="CM77:CU77"/>
    <mergeCell ref="CV77:DD77"/>
    <mergeCell ref="DN77:DV77"/>
    <mergeCell ref="BS74:CC74"/>
    <mergeCell ref="CM74:CU74"/>
    <mergeCell ref="CV74:DD74"/>
    <mergeCell ref="DN74:DV74"/>
    <mergeCell ref="DW74:EE74"/>
    <mergeCell ref="EF74:EI74"/>
    <mergeCell ref="D73:E73"/>
    <mergeCell ref="BD73:BG73"/>
    <mergeCell ref="BS73:CC73"/>
    <mergeCell ref="CM73:CU73"/>
    <mergeCell ref="F70:M70"/>
    <mergeCell ref="N70:U70"/>
    <mergeCell ref="V70:AC70"/>
    <mergeCell ref="AD70:AK70"/>
    <mergeCell ref="AL70:BG70"/>
    <mergeCell ref="DW75:EE75"/>
    <mergeCell ref="EF75:EI75"/>
    <mergeCell ref="D76:E76"/>
    <mergeCell ref="BD76:BG76"/>
    <mergeCell ref="BS76:CC76"/>
    <mergeCell ref="CM76:CU76"/>
    <mergeCell ref="CV76:DD76"/>
    <mergeCell ref="DN76:DV76"/>
    <mergeCell ref="DW76:EE76"/>
    <mergeCell ref="EF76:EI76"/>
    <mergeCell ref="D75:E75"/>
    <mergeCell ref="BD75:BG75"/>
    <mergeCell ref="BS75:CC75"/>
    <mergeCell ref="CM75:CU75"/>
    <mergeCell ref="CV75:DD75"/>
    <mergeCell ref="DN75:DV75"/>
    <mergeCell ref="DW73:EE73"/>
    <mergeCell ref="EF73:EI73"/>
    <mergeCell ref="D74:E74"/>
    <mergeCell ref="BD74:BG74"/>
    <mergeCell ref="DU70:DV70"/>
    <mergeCell ref="BH70:BR70"/>
    <mergeCell ref="BS70:CC70"/>
    <mergeCell ref="CD70:CJ70"/>
    <mergeCell ref="CK70:CL70"/>
    <mergeCell ref="CM70:CS70"/>
    <mergeCell ref="CT70:CU70"/>
    <mergeCell ref="D70:E70"/>
    <mergeCell ref="ED69:EE69"/>
    <mergeCell ref="CK69:CL69"/>
    <mergeCell ref="CM69:CS69"/>
    <mergeCell ref="CT69:CU69"/>
    <mergeCell ref="CV69:DB69"/>
    <mergeCell ref="DC69:DD69"/>
    <mergeCell ref="DE69:DK69"/>
    <mergeCell ref="EF71:EI71"/>
    <mergeCell ref="D72:E72"/>
    <mergeCell ref="BD72:BG72"/>
    <mergeCell ref="BS72:CC72"/>
    <mergeCell ref="CM72:CU72"/>
    <mergeCell ref="CV72:DD72"/>
    <mergeCell ref="DN72:DV72"/>
    <mergeCell ref="DW72:EE72"/>
    <mergeCell ref="EF72:EI72"/>
    <mergeCell ref="DW70:EC70"/>
    <mergeCell ref="ED70:EE70"/>
    <mergeCell ref="EF70:EI70"/>
    <mergeCell ref="D71:E71"/>
    <mergeCell ref="BD71:BG71"/>
    <mergeCell ref="BS71:CC71"/>
    <mergeCell ref="CM71:CU71"/>
    <mergeCell ref="CV71:DD71"/>
    <mergeCell ref="D69:E69"/>
    <mergeCell ref="F69:M69"/>
    <mergeCell ref="N69:U69"/>
    <mergeCell ref="D68:E68"/>
    <mergeCell ref="F68:M68"/>
    <mergeCell ref="N68:U68"/>
    <mergeCell ref="V68:AC68"/>
    <mergeCell ref="AD68:AK68"/>
    <mergeCell ref="AL68:BG68"/>
    <mergeCell ref="BH68:BR68"/>
    <mergeCell ref="BS68:CC68"/>
    <mergeCell ref="CK67:CL67"/>
    <mergeCell ref="CM67:CS67"/>
    <mergeCell ref="D67:E67"/>
    <mergeCell ref="F67:M67"/>
    <mergeCell ref="N67:U67"/>
    <mergeCell ref="V67:AC67"/>
    <mergeCell ref="AD67:AK67"/>
    <mergeCell ref="AL67:BG67"/>
    <mergeCell ref="BH67:BR67"/>
    <mergeCell ref="CT68:CU68"/>
    <mergeCell ref="CV68:DB68"/>
    <mergeCell ref="DC68:DD68"/>
    <mergeCell ref="DW69:EC69"/>
    <mergeCell ref="V69:AC69"/>
    <mergeCell ref="AD69:AK69"/>
    <mergeCell ref="AL69:BG69"/>
    <mergeCell ref="BH69:BR69"/>
    <mergeCell ref="AL66:BG66"/>
    <mergeCell ref="BS67:CC67"/>
    <mergeCell ref="CD67:CJ67"/>
    <mergeCell ref="DC67:DD67"/>
    <mergeCell ref="DE67:DK67"/>
    <mergeCell ref="DL67:DM67"/>
    <mergeCell ref="DN67:DT67"/>
    <mergeCell ref="DU67:DV67"/>
    <mergeCell ref="CT67:CU67"/>
    <mergeCell ref="CV67:DB67"/>
    <mergeCell ref="CV66:DB66"/>
    <mergeCell ref="EF69:EI69"/>
    <mergeCell ref="DL69:DM69"/>
    <mergeCell ref="DN69:DT69"/>
    <mergeCell ref="DU69:DV69"/>
    <mergeCell ref="BH66:BR66"/>
    <mergeCell ref="BS66:CC66"/>
    <mergeCell ref="CD66:CJ66"/>
    <mergeCell ref="CK66:CL66"/>
    <mergeCell ref="DW67:EC67"/>
    <mergeCell ref="DW66:EC66"/>
    <mergeCell ref="CM66:CS66"/>
    <mergeCell ref="CT66:CU66"/>
    <mergeCell ref="D66:E66"/>
    <mergeCell ref="F66:M66"/>
    <mergeCell ref="N66:U66"/>
    <mergeCell ref="V66:AC66"/>
    <mergeCell ref="AD66:AK66"/>
    <mergeCell ref="DC66:DD66"/>
    <mergeCell ref="DE66:DK66"/>
    <mergeCell ref="DL66:DM66"/>
    <mergeCell ref="DN66:DT66"/>
    <mergeCell ref="BS69:CC69"/>
    <mergeCell ref="CD69:CJ69"/>
    <mergeCell ref="DE68:DK68"/>
    <mergeCell ref="DL68:DM68"/>
    <mergeCell ref="DN68:DT68"/>
    <mergeCell ref="DU68:DV68"/>
    <mergeCell ref="DW68:EC68"/>
    <mergeCell ref="ED68:EE68"/>
    <mergeCell ref="CD68:CJ68"/>
    <mergeCell ref="CK68:CL68"/>
    <mergeCell ref="CM68:CS68"/>
    <mergeCell ref="CV64:DB64"/>
    <mergeCell ref="DC64:DD64"/>
    <mergeCell ref="D64:E64"/>
    <mergeCell ref="F64:M64"/>
    <mergeCell ref="N64:U64"/>
    <mergeCell ref="V64:AC64"/>
    <mergeCell ref="AD64:AK64"/>
    <mergeCell ref="AL64:BG64"/>
    <mergeCell ref="BH64:BR64"/>
    <mergeCell ref="BS64:CC64"/>
    <mergeCell ref="DL65:DM65"/>
    <mergeCell ref="DN65:DT65"/>
    <mergeCell ref="DU65:DV65"/>
    <mergeCell ref="DW65:EC65"/>
    <mergeCell ref="CK65:CL65"/>
    <mergeCell ref="CM65:CS65"/>
    <mergeCell ref="CT65:CU65"/>
    <mergeCell ref="CV65:DB65"/>
    <mergeCell ref="DC65:DD65"/>
    <mergeCell ref="DW62:EC62"/>
    <mergeCell ref="ED62:EE62"/>
    <mergeCell ref="EF62:EI62"/>
    <mergeCell ref="ED63:EE63"/>
    <mergeCell ref="EF63:EI63"/>
    <mergeCell ref="EF64:EI64"/>
    <mergeCell ref="D65:E65"/>
    <mergeCell ref="F65:M65"/>
    <mergeCell ref="N65:U65"/>
    <mergeCell ref="V65:AC65"/>
    <mergeCell ref="AD65:AK65"/>
    <mergeCell ref="AL65:BG65"/>
    <mergeCell ref="BH65:BR65"/>
    <mergeCell ref="BS65:CC65"/>
    <mergeCell ref="CD65:CJ65"/>
    <mergeCell ref="DE64:DK64"/>
    <mergeCell ref="DL64:DM64"/>
    <mergeCell ref="DN64:DT64"/>
    <mergeCell ref="DU64:DV64"/>
    <mergeCell ref="DW64:EC64"/>
    <mergeCell ref="ED64:EE64"/>
    <mergeCell ref="CD64:CJ64"/>
    <mergeCell ref="CK64:CL64"/>
    <mergeCell ref="CM64:CS64"/>
    <mergeCell ref="CT64:CU64"/>
    <mergeCell ref="D63:E63"/>
    <mergeCell ref="F63:M63"/>
    <mergeCell ref="N63:U63"/>
    <mergeCell ref="V63:AC63"/>
    <mergeCell ref="AD63:AK63"/>
    <mergeCell ref="AL63:BG63"/>
    <mergeCell ref="BH63:BR63"/>
    <mergeCell ref="CV62:DB62"/>
    <mergeCell ref="DC62:DD62"/>
    <mergeCell ref="DE62:DK62"/>
    <mergeCell ref="DL62:DM62"/>
    <mergeCell ref="DN62:DT62"/>
    <mergeCell ref="DU62:DV62"/>
    <mergeCell ref="BH62:BR62"/>
    <mergeCell ref="BS62:CC62"/>
    <mergeCell ref="CD62:CJ62"/>
    <mergeCell ref="CK62:CL62"/>
    <mergeCell ref="CM62:CS62"/>
    <mergeCell ref="CT62:CU62"/>
    <mergeCell ref="BS63:CC63"/>
    <mergeCell ref="CD63:CJ63"/>
    <mergeCell ref="CK63:CL63"/>
    <mergeCell ref="CM63:CS63"/>
    <mergeCell ref="CT63:CU63"/>
    <mergeCell ref="CV63:DB63"/>
    <mergeCell ref="D62:E62"/>
    <mergeCell ref="F62:M62"/>
    <mergeCell ref="N62:U62"/>
    <mergeCell ref="V62:AC62"/>
    <mergeCell ref="AD62:AK62"/>
    <mergeCell ref="AL62:BG62"/>
    <mergeCell ref="DC63:DD63"/>
    <mergeCell ref="DE63:DK63"/>
    <mergeCell ref="DL63:DM63"/>
    <mergeCell ref="DN63:DT63"/>
    <mergeCell ref="DU63:DV63"/>
    <mergeCell ref="DL61:DM61"/>
    <mergeCell ref="DN61:DT61"/>
    <mergeCell ref="DU61:DV61"/>
    <mergeCell ref="DW61:EC61"/>
    <mergeCell ref="ED61:EE61"/>
    <mergeCell ref="EF61:EI61"/>
    <mergeCell ref="CK61:CL61"/>
    <mergeCell ref="CM61:CS61"/>
    <mergeCell ref="CT61:CU61"/>
    <mergeCell ref="CV61:DB61"/>
    <mergeCell ref="DC61:DD61"/>
    <mergeCell ref="DE61:DK61"/>
    <mergeCell ref="D61:E61"/>
    <mergeCell ref="F61:M61"/>
    <mergeCell ref="N61:U61"/>
    <mergeCell ref="V61:AC61"/>
    <mergeCell ref="AD61:AK61"/>
    <mergeCell ref="AL61:BG61"/>
    <mergeCell ref="BH61:BR61"/>
    <mergeCell ref="BS61:CC61"/>
    <mergeCell ref="CD61:CJ61"/>
    <mergeCell ref="CD60:CJ60"/>
    <mergeCell ref="CK60:CL60"/>
    <mergeCell ref="CM60:CS60"/>
    <mergeCell ref="CT60:CU60"/>
    <mergeCell ref="CV60:DB60"/>
    <mergeCell ref="DC60:DD60"/>
    <mergeCell ref="ED59:EE59"/>
    <mergeCell ref="EF59:EI59"/>
    <mergeCell ref="D60:E60"/>
    <mergeCell ref="F60:M60"/>
    <mergeCell ref="N60:U60"/>
    <mergeCell ref="V60:AC60"/>
    <mergeCell ref="AD60:AK60"/>
    <mergeCell ref="AL60:BG60"/>
    <mergeCell ref="BH60:BR60"/>
    <mergeCell ref="BS60:CC60"/>
    <mergeCell ref="DC59:DD59"/>
    <mergeCell ref="DE59:DK59"/>
    <mergeCell ref="DL59:DM59"/>
    <mergeCell ref="DN59:DT59"/>
    <mergeCell ref="DU59:DV59"/>
    <mergeCell ref="DW59:EC59"/>
    <mergeCell ref="BS59:CC59"/>
    <mergeCell ref="CD59:CJ59"/>
    <mergeCell ref="CK59:CL59"/>
    <mergeCell ref="CM59:CS59"/>
    <mergeCell ref="CT59:CU59"/>
    <mergeCell ref="CV59:DB59"/>
    <mergeCell ref="DU60:DV60"/>
    <mergeCell ref="DW60:EC60"/>
    <mergeCell ref="ED60:EE60"/>
    <mergeCell ref="DW58:EC58"/>
    <mergeCell ref="ED58:EE58"/>
    <mergeCell ref="EF58:EI58"/>
    <mergeCell ref="D59:E59"/>
    <mergeCell ref="F59:M59"/>
    <mergeCell ref="N59:U59"/>
    <mergeCell ref="V59:AC59"/>
    <mergeCell ref="AD59:AK59"/>
    <mergeCell ref="AL59:BG59"/>
    <mergeCell ref="BH59:BR59"/>
    <mergeCell ref="CV58:DB58"/>
    <mergeCell ref="DC58:DD58"/>
    <mergeCell ref="DE58:DK58"/>
    <mergeCell ref="DL58:DM58"/>
    <mergeCell ref="DN58:DT58"/>
    <mergeCell ref="DU58:DV58"/>
    <mergeCell ref="BH58:BR58"/>
    <mergeCell ref="BS58:CC58"/>
    <mergeCell ref="CD58:CJ58"/>
    <mergeCell ref="CK58:CL58"/>
    <mergeCell ref="CM58:CS58"/>
    <mergeCell ref="CT58:CU58"/>
    <mergeCell ref="D58:E58"/>
    <mergeCell ref="F58:M58"/>
    <mergeCell ref="N58:U58"/>
    <mergeCell ref="V58:AC58"/>
    <mergeCell ref="AD58:AK58"/>
    <mergeCell ref="AL58:BG58"/>
    <mergeCell ref="DL57:DM57"/>
    <mergeCell ref="DN57:DT57"/>
    <mergeCell ref="DU57:DV57"/>
    <mergeCell ref="DW57:EC57"/>
    <mergeCell ref="ED57:EE57"/>
    <mergeCell ref="EF57:EI57"/>
    <mergeCell ref="CK57:CL57"/>
    <mergeCell ref="CM57:CS57"/>
    <mergeCell ref="CT57:CU57"/>
    <mergeCell ref="CV57:DB57"/>
    <mergeCell ref="DC57:DD57"/>
    <mergeCell ref="DE57:DK57"/>
    <mergeCell ref="EF56:EI56"/>
    <mergeCell ref="D57:E57"/>
    <mergeCell ref="F57:M57"/>
    <mergeCell ref="N57:U57"/>
    <mergeCell ref="V57:AC57"/>
    <mergeCell ref="AD57:AK57"/>
    <mergeCell ref="AL57:BG57"/>
    <mergeCell ref="BH57:BR57"/>
    <mergeCell ref="BS57:CC57"/>
    <mergeCell ref="CD57:CJ57"/>
    <mergeCell ref="DE56:DK56"/>
    <mergeCell ref="DL56:DM56"/>
    <mergeCell ref="DN56:DT56"/>
    <mergeCell ref="DU56:DV56"/>
    <mergeCell ref="DW56:EC56"/>
    <mergeCell ref="ED56:EE56"/>
    <mergeCell ref="CD56:CJ56"/>
    <mergeCell ref="CK56:CL56"/>
    <mergeCell ref="CM56:CS56"/>
    <mergeCell ref="CT56:CU56"/>
    <mergeCell ref="CV56:DB56"/>
    <mergeCell ref="DC56:DD56"/>
    <mergeCell ref="ED55:EE55"/>
    <mergeCell ref="EF55:EI55"/>
    <mergeCell ref="D56:E56"/>
    <mergeCell ref="F56:M56"/>
    <mergeCell ref="N56:U56"/>
    <mergeCell ref="V56:AC56"/>
    <mergeCell ref="AD56:AK56"/>
    <mergeCell ref="AL56:BG56"/>
    <mergeCell ref="BH56:BR56"/>
    <mergeCell ref="BS56:CC56"/>
    <mergeCell ref="DC55:DD55"/>
    <mergeCell ref="DE55:DK55"/>
    <mergeCell ref="DL55:DM55"/>
    <mergeCell ref="DN55:DT55"/>
    <mergeCell ref="DU55:DV55"/>
    <mergeCell ref="DW55:EC55"/>
    <mergeCell ref="BS55:CC55"/>
    <mergeCell ref="CD55:CJ55"/>
    <mergeCell ref="CK55:CL55"/>
    <mergeCell ref="CM55:CS55"/>
    <mergeCell ref="CT55:CU55"/>
    <mergeCell ref="CV55:DB55"/>
    <mergeCell ref="DW54:EC54"/>
    <mergeCell ref="ED54:EE54"/>
    <mergeCell ref="EF54:EI54"/>
    <mergeCell ref="D55:E55"/>
    <mergeCell ref="F55:M55"/>
    <mergeCell ref="N55:U55"/>
    <mergeCell ref="V55:AC55"/>
    <mergeCell ref="AD55:AK55"/>
    <mergeCell ref="AL55:BG55"/>
    <mergeCell ref="BH55:BR55"/>
    <mergeCell ref="CV54:DB54"/>
    <mergeCell ref="DC54:DD54"/>
    <mergeCell ref="DE54:DK54"/>
    <mergeCell ref="DL54:DM54"/>
    <mergeCell ref="DN54:DT54"/>
    <mergeCell ref="DU54:DV54"/>
    <mergeCell ref="BH54:BR54"/>
    <mergeCell ref="BS54:CC54"/>
    <mergeCell ref="CD54:CJ54"/>
    <mergeCell ref="CK54:CL54"/>
    <mergeCell ref="CM54:CS54"/>
    <mergeCell ref="CT54:CU54"/>
    <mergeCell ref="D54:E54"/>
    <mergeCell ref="F54:M54"/>
    <mergeCell ref="N54:U54"/>
    <mergeCell ref="V54:AC54"/>
    <mergeCell ref="AD54:AK54"/>
    <mergeCell ref="AL54:BG54"/>
    <mergeCell ref="DL53:DM53"/>
    <mergeCell ref="DN53:DT53"/>
    <mergeCell ref="DU53:DV53"/>
    <mergeCell ref="DW53:EC53"/>
    <mergeCell ref="ED53:EE53"/>
    <mergeCell ref="EF53:EI53"/>
    <mergeCell ref="CK53:CL53"/>
    <mergeCell ref="CM53:CS53"/>
    <mergeCell ref="CT53:CU53"/>
    <mergeCell ref="CV53:DB53"/>
    <mergeCell ref="DC53:DD53"/>
    <mergeCell ref="DE53:DK53"/>
    <mergeCell ref="EF52:EI52"/>
    <mergeCell ref="D53:E53"/>
    <mergeCell ref="F53:M53"/>
    <mergeCell ref="N53:U53"/>
    <mergeCell ref="V53:AC53"/>
    <mergeCell ref="AD53:AK53"/>
    <mergeCell ref="AL53:BG53"/>
    <mergeCell ref="BH53:BR53"/>
    <mergeCell ref="BS53:CC53"/>
    <mergeCell ref="CD53:CJ53"/>
    <mergeCell ref="DE52:DK52"/>
    <mergeCell ref="DL52:DM52"/>
    <mergeCell ref="DN52:DT52"/>
    <mergeCell ref="DU52:DV52"/>
    <mergeCell ref="DW52:EC52"/>
    <mergeCell ref="ED52:EE52"/>
    <mergeCell ref="CD52:CJ52"/>
    <mergeCell ref="CK52:CL52"/>
    <mergeCell ref="CM52:CS52"/>
    <mergeCell ref="CT52:CU52"/>
    <mergeCell ref="CV52:DB52"/>
    <mergeCell ref="DC52:DD52"/>
    <mergeCell ref="ED51:EE51"/>
    <mergeCell ref="EF51:EI51"/>
    <mergeCell ref="D52:E52"/>
    <mergeCell ref="F52:M52"/>
    <mergeCell ref="N52:U52"/>
    <mergeCell ref="V52:AC52"/>
    <mergeCell ref="AD52:AK52"/>
    <mergeCell ref="AL52:BG52"/>
    <mergeCell ref="BH52:BR52"/>
    <mergeCell ref="BS52:CC52"/>
    <mergeCell ref="DC51:DD51"/>
    <mergeCell ref="DE51:DK51"/>
    <mergeCell ref="DL51:DM51"/>
    <mergeCell ref="DN51:DT51"/>
    <mergeCell ref="DU51:DV51"/>
    <mergeCell ref="DW51:EC51"/>
    <mergeCell ref="BS51:CC51"/>
    <mergeCell ref="CD51:CJ51"/>
    <mergeCell ref="CK51:CL51"/>
    <mergeCell ref="CM51:CS51"/>
    <mergeCell ref="CT51:CU51"/>
    <mergeCell ref="CV51:DB51"/>
    <mergeCell ref="DW50:EC50"/>
    <mergeCell ref="ED50:EE50"/>
    <mergeCell ref="EF50:EI50"/>
    <mergeCell ref="D51:E51"/>
    <mergeCell ref="F51:M51"/>
    <mergeCell ref="N51:U51"/>
    <mergeCell ref="V51:AC51"/>
    <mergeCell ref="AD51:AK51"/>
    <mergeCell ref="AL51:BG51"/>
    <mergeCell ref="BH51:BR51"/>
    <mergeCell ref="CV50:DB50"/>
    <mergeCell ref="DC50:DD50"/>
    <mergeCell ref="DE50:DK50"/>
    <mergeCell ref="DL50:DM50"/>
    <mergeCell ref="DN50:DT50"/>
    <mergeCell ref="DU50:DV50"/>
    <mergeCell ref="BH50:BR50"/>
    <mergeCell ref="BS50:CC50"/>
    <mergeCell ref="CD50:CJ50"/>
    <mergeCell ref="CK50:CL50"/>
    <mergeCell ref="CM50:CS50"/>
    <mergeCell ref="CT50:CU50"/>
    <mergeCell ref="D50:E50"/>
    <mergeCell ref="F50:M50"/>
    <mergeCell ref="N50:U50"/>
    <mergeCell ref="V50:AC50"/>
    <mergeCell ref="AD50:AK50"/>
    <mergeCell ref="AL50:BG50"/>
    <mergeCell ref="DL49:DM49"/>
    <mergeCell ref="DN49:DT49"/>
    <mergeCell ref="DU49:DV49"/>
    <mergeCell ref="DW49:EC49"/>
    <mergeCell ref="ED49:EE49"/>
    <mergeCell ref="EF49:EI49"/>
    <mergeCell ref="CK49:CL49"/>
    <mergeCell ref="CM49:CS49"/>
    <mergeCell ref="CT49:CU49"/>
    <mergeCell ref="CV49:DB49"/>
    <mergeCell ref="DC49:DD49"/>
    <mergeCell ref="DE49:DK49"/>
    <mergeCell ref="EF48:EI48"/>
    <mergeCell ref="D49:E49"/>
    <mergeCell ref="F49:M49"/>
    <mergeCell ref="N49:U49"/>
    <mergeCell ref="V49:AC49"/>
    <mergeCell ref="AD49:AK49"/>
    <mergeCell ref="AL49:BG49"/>
    <mergeCell ref="BH49:BR49"/>
    <mergeCell ref="BS49:CC49"/>
    <mergeCell ref="CD49:CJ49"/>
    <mergeCell ref="DE48:DK48"/>
    <mergeCell ref="DL48:DM48"/>
    <mergeCell ref="DN48:DT48"/>
    <mergeCell ref="DU48:DV48"/>
    <mergeCell ref="DW48:EC48"/>
    <mergeCell ref="ED48:EE48"/>
    <mergeCell ref="CD48:CJ48"/>
    <mergeCell ref="CK48:CL48"/>
    <mergeCell ref="CM48:CS48"/>
    <mergeCell ref="CT48:CU48"/>
    <mergeCell ref="CV48:DB48"/>
    <mergeCell ref="DC48:DD48"/>
    <mergeCell ref="ED47:EE47"/>
    <mergeCell ref="EF47:EI47"/>
    <mergeCell ref="D48:E48"/>
    <mergeCell ref="F48:M48"/>
    <mergeCell ref="N48:U48"/>
    <mergeCell ref="V48:AC48"/>
    <mergeCell ref="AD48:AK48"/>
    <mergeCell ref="AL48:BG48"/>
    <mergeCell ref="BH48:BR48"/>
    <mergeCell ref="BS48:CC48"/>
    <mergeCell ref="DC47:DD47"/>
    <mergeCell ref="DE47:DK47"/>
    <mergeCell ref="DL47:DM47"/>
    <mergeCell ref="DN47:DT47"/>
    <mergeCell ref="DU47:DV47"/>
    <mergeCell ref="DW47:EC47"/>
    <mergeCell ref="BS47:CC47"/>
    <mergeCell ref="CD47:CJ47"/>
    <mergeCell ref="CK47:CL47"/>
    <mergeCell ref="CM47:CS47"/>
    <mergeCell ref="CT47:CU47"/>
    <mergeCell ref="CV47:DB47"/>
    <mergeCell ref="DW46:EC46"/>
    <mergeCell ref="ED46:EE46"/>
    <mergeCell ref="EF46:EI46"/>
    <mergeCell ref="D47:E47"/>
    <mergeCell ref="F47:M47"/>
    <mergeCell ref="N47:U47"/>
    <mergeCell ref="V47:AC47"/>
    <mergeCell ref="AD47:AK47"/>
    <mergeCell ref="AL47:BG47"/>
    <mergeCell ref="BH47:BR47"/>
    <mergeCell ref="CV46:DB46"/>
    <mergeCell ref="DC46:DD46"/>
    <mergeCell ref="DE46:DK46"/>
    <mergeCell ref="DL46:DM46"/>
    <mergeCell ref="DN46:DT46"/>
    <mergeCell ref="DU46:DV46"/>
    <mergeCell ref="BH46:BR46"/>
    <mergeCell ref="BS46:CC46"/>
    <mergeCell ref="CD46:CJ46"/>
    <mergeCell ref="CK46:CL46"/>
    <mergeCell ref="CM46:CS46"/>
    <mergeCell ref="CT46:CU46"/>
    <mergeCell ref="D46:E46"/>
    <mergeCell ref="F46:M46"/>
    <mergeCell ref="N46:U46"/>
    <mergeCell ref="V46:AC46"/>
    <mergeCell ref="AD46:AK46"/>
    <mergeCell ref="AL46:BG46"/>
    <mergeCell ref="DL45:DM45"/>
    <mergeCell ref="DN45:DT45"/>
    <mergeCell ref="DU45:DV45"/>
    <mergeCell ref="DW45:EC45"/>
    <mergeCell ref="ED45:EE45"/>
    <mergeCell ref="EF45:EI45"/>
    <mergeCell ref="CK45:CL45"/>
    <mergeCell ref="CM45:CS45"/>
    <mergeCell ref="CT45:CU45"/>
    <mergeCell ref="CV45:DB45"/>
    <mergeCell ref="DC45:DD45"/>
    <mergeCell ref="DE45:DK45"/>
    <mergeCell ref="EF44:EI44"/>
    <mergeCell ref="D45:E45"/>
    <mergeCell ref="F45:M45"/>
    <mergeCell ref="N45:U45"/>
    <mergeCell ref="V45:AC45"/>
    <mergeCell ref="AD45:AK45"/>
    <mergeCell ref="AL45:BG45"/>
    <mergeCell ref="BH45:BR45"/>
    <mergeCell ref="BS45:CC45"/>
    <mergeCell ref="CD45:CJ45"/>
    <mergeCell ref="DE44:DK44"/>
    <mergeCell ref="DL44:DM44"/>
    <mergeCell ref="DN44:DT44"/>
    <mergeCell ref="DU44:DV44"/>
    <mergeCell ref="DW44:EC44"/>
    <mergeCell ref="ED44:EE44"/>
    <mergeCell ref="CD44:CJ44"/>
    <mergeCell ref="CK44:CL44"/>
    <mergeCell ref="CM44:CS44"/>
    <mergeCell ref="CT44:CU44"/>
    <mergeCell ref="CV44:DB44"/>
    <mergeCell ref="DC44:DD44"/>
    <mergeCell ref="ED43:EE43"/>
    <mergeCell ref="EF43:EI43"/>
    <mergeCell ref="D44:E44"/>
    <mergeCell ref="F44:M44"/>
    <mergeCell ref="N44:U44"/>
    <mergeCell ref="V44:AC44"/>
    <mergeCell ref="AD44:AK44"/>
    <mergeCell ref="AL44:BG44"/>
    <mergeCell ref="BH44:BR44"/>
    <mergeCell ref="BS44:CC44"/>
    <mergeCell ref="DC43:DD43"/>
    <mergeCell ref="DE43:DK43"/>
    <mergeCell ref="DL43:DM43"/>
    <mergeCell ref="DN43:DT43"/>
    <mergeCell ref="DU43:DV43"/>
    <mergeCell ref="DW43:EC43"/>
    <mergeCell ref="BS43:CC43"/>
    <mergeCell ref="CD43:CJ43"/>
    <mergeCell ref="CK43:CL43"/>
    <mergeCell ref="CM43:CS43"/>
    <mergeCell ref="CT43:CU43"/>
    <mergeCell ref="CV43:DB43"/>
    <mergeCell ref="DW42:EC42"/>
    <mergeCell ref="ED42:EE42"/>
    <mergeCell ref="EF42:EI42"/>
    <mergeCell ref="D43:E43"/>
    <mergeCell ref="F43:M43"/>
    <mergeCell ref="N43:U43"/>
    <mergeCell ref="V43:AC43"/>
    <mergeCell ref="AD43:AK43"/>
    <mergeCell ref="AL43:BG43"/>
    <mergeCell ref="BH43:BR43"/>
    <mergeCell ref="CV42:DB42"/>
    <mergeCell ref="DC42:DD42"/>
    <mergeCell ref="DE42:DK42"/>
    <mergeCell ref="DL42:DM42"/>
    <mergeCell ref="DN42:DT42"/>
    <mergeCell ref="DU42:DV42"/>
    <mergeCell ref="BH42:BR42"/>
    <mergeCell ref="BS42:CC42"/>
    <mergeCell ref="CD42:CJ42"/>
    <mergeCell ref="CK42:CL42"/>
    <mergeCell ref="CM42:CS42"/>
    <mergeCell ref="CT42:CU42"/>
    <mergeCell ref="D42:E42"/>
    <mergeCell ref="F42:M42"/>
    <mergeCell ref="N42:U42"/>
    <mergeCell ref="V42:AC42"/>
    <mergeCell ref="AD42:AK42"/>
    <mergeCell ref="AL42:BG42"/>
    <mergeCell ref="DL41:DM41"/>
    <mergeCell ref="DN41:DT41"/>
    <mergeCell ref="DU41:DV41"/>
    <mergeCell ref="DW41:EC41"/>
    <mergeCell ref="ED41:EE41"/>
    <mergeCell ref="EF41:EI41"/>
    <mergeCell ref="CK41:CL41"/>
    <mergeCell ref="CM41:CS41"/>
    <mergeCell ref="CT41:CU41"/>
    <mergeCell ref="CV41:DB41"/>
    <mergeCell ref="DC41:DD41"/>
    <mergeCell ref="DE41:DK41"/>
    <mergeCell ref="EF40:EI40"/>
    <mergeCell ref="D41:E41"/>
    <mergeCell ref="F41:M41"/>
    <mergeCell ref="N41:U41"/>
    <mergeCell ref="V41:AC41"/>
    <mergeCell ref="AD41:AK41"/>
    <mergeCell ref="AL41:BG41"/>
    <mergeCell ref="BH41:BR41"/>
    <mergeCell ref="BS41:CC41"/>
    <mergeCell ref="CD41:CJ41"/>
    <mergeCell ref="DE40:DK40"/>
    <mergeCell ref="DL40:DM40"/>
    <mergeCell ref="DN40:DT40"/>
    <mergeCell ref="DU40:DV40"/>
    <mergeCell ref="DW40:EC40"/>
    <mergeCell ref="ED40:EE40"/>
    <mergeCell ref="CD40:CJ40"/>
    <mergeCell ref="CK40:CL40"/>
    <mergeCell ref="CM40:CS40"/>
    <mergeCell ref="CT40:CU40"/>
    <mergeCell ref="CV40:DB40"/>
    <mergeCell ref="DC40:DD40"/>
    <mergeCell ref="ED39:EE39"/>
    <mergeCell ref="EF39:EI39"/>
    <mergeCell ref="D40:E40"/>
    <mergeCell ref="F40:M40"/>
    <mergeCell ref="N40:U40"/>
    <mergeCell ref="V40:AC40"/>
    <mergeCell ref="AD40:AK40"/>
    <mergeCell ref="AL40:BG40"/>
    <mergeCell ref="BH40:BR40"/>
    <mergeCell ref="BS40:CC40"/>
    <mergeCell ref="DC39:DD39"/>
    <mergeCell ref="DE39:DK39"/>
    <mergeCell ref="DL39:DM39"/>
    <mergeCell ref="DN39:DT39"/>
    <mergeCell ref="DU39:DV39"/>
    <mergeCell ref="DW39:EC39"/>
    <mergeCell ref="BS39:CC39"/>
    <mergeCell ref="CD39:CJ39"/>
    <mergeCell ref="CK39:CL39"/>
    <mergeCell ref="CM39:CS39"/>
    <mergeCell ref="CT39:CU39"/>
    <mergeCell ref="CV39:DB39"/>
    <mergeCell ref="DW38:EC38"/>
    <mergeCell ref="ED38:EE38"/>
    <mergeCell ref="EF38:EI38"/>
    <mergeCell ref="D39:E39"/>
    <mergeCell ref="F39:M39"/>
    <mergeCell ref="N39:U39"/>
    <mergeCell ref="V39:AC39"/>
    <mergeCell ref="AD39:AK39"/>
    <mergeCell ref="AL39:BG39"/>
    <mergeCell ref="BH39:BR39"/>
    <mergeCell ref="CV38:DB38"/>
    <mergeCell ref="DC38:DD38"/>
    <mergeCell ref="DE38:DK38"/>
    <mergeCell ref="DL38:DM38"/>
    <mergeCell ref="DN38:DT38"/>
    <mergeCell ref="DU38:DV38"/>
    <mergeCell ref="BH38:BR38"/>
    <mergeCell ref="BS38:CC38"/>
    <mergeCell ref="CD38:CJ38"/>
    <mergeCell ref="CK38:CL38"/>
    <mergeCell ref="CM38:CS38"/>
    <mergeCell ref="CT38:CU38"/>
    <mergeCell ref="D38:E38"/>
    <mergeCell ref="F38:M38"/>
    <mergeCell ref="N38:U38"/>
    <mergeCell ref="V38:AC38"/>
    <mergeCell ref="AD38:AK38"/>
    <mergeCell ref="AL38:BG38"/>
    <mergeCell ref="DL37:DM37"/>
    <mergeCell ref="DN37:DT37"/>
    <mergeCell ref="DU37:DV37"/>
    <mergeCell ref="DW37:EC37"/>
    <mergeCell ref="ED37:EE37"/>
    <mergeCell ref="EF37:EI37"/>
    <mergeCell ref="CK37:CL37"/>
    <mergeCell ref="CM37:CS37"/>
    <mergeCell ref="CT37:CU37"/>
    <mergeCell ref="CV37:DB37"/>
    <mergeCell ref="DC37:DD37"/>
    <mergeCell ref="DE37:DK37"/>
    <mergeCell ref="EF36:EI36"/>
    <mergeCell ref="D37:E37"/>
    <mergeCell ref="F37:M37"/>
    <mergeCell ref="N37:U37"/>
    <mergeCell ref="V37:AC37"/>
    <mergeCell ref="AD37:AK37"/>
    <mergeCell ref="AL37:BG37"/>
    <mergeCell ref="BH37:BR37"/>
    <mergeCell ref="BS37:CC37"/>
    <mergeCell ref="CD37:CJ37"/>
    <mergeCell ref="DE36:DK36"/>
    <mergeCell ref="DL36:DM36"/>
    <mergeCell ref="DN36:DT36"/>
    <mergeCell ref="DU36:DV36"/>
    <mergeCell ref="DW36:EC36"/>
    <mergeCell ref="ED36:EE36"/>
    <mergeCell ref="CD36:CJ36"/>
    <mergeCell ref="CK36:CL36"/>
    <mergeCell ref="CM36:CS36"/>
    <mergeCell ref="CT36:CU36"/>
    <mergeCell ref="CV36:DB36"/>
    <mergeCell ref="DC36:DD36"/>
    <mergeCell ref="ED35:EE35"/>
    <mergeCell ref="EF35:EI35"/>
    <mergeCell ref="D36:E36"/>
    <mergeCell ref="F36:M36"/>
    <mergeCell ref="N36:U36"/>
    <mergeCell ref="V36:AC36"/>
    <mergeCell ref="AD36:AK36"/>
    <mergeCell ref="AL36:BG36"/>
    <mergeCell ref="BH36:BR36"/>
    <mergeCell ref="BS36:CC36"/>
    <mergeCell ref="DC35:DD35"/>
    <mergeCell ref="DE35:DK35"/>
    <mergeCell ref="DL35:DM35"/>
    <mergeCell ref="DN35:DT35"/>
    <mergeCell ref="DU35:DV35"/>
    <mergeCell ref="DW35:EC35"/>
    <mergeCell ref="BS35:CC35"/>
    <mergeCell ref="CD35:CJ35"/>
    <mergeCell ref="CK35:CL35"/>
    <mergeCell ref="CM35:CS35"/>
    <mergeCell ref="CT35:CU35"/>
    <mergeCell ref="CV35:DB35"/>
    <mergeCell ref="DW34:EC34"/>
    <mergeCell ref="ED34:EE34"/>
    <mergeCell ref="EF34:EI34"/>
    <mergeCell ref="D35:E35"/>
    <mergeCell ref="F35:M35"/>
    <mergeCell ref="N35:U35"/>
    <mergeCell ref="V35:AC35"/>
    <mergeCell ref="AD35:AK35"/>
    <mergeCell ref="AL35:BG35"/>
    <mergeCell ref="BH35:BR35"/>
    <mergeCell ref="CV34:DB34"/>
    <mergeCell ref="DC34:DD34"/>
    <mergeCell ref="DE34:DK34"/>
    <mergeCell ref="DL34:DM34"/>
    <mergeCell ref="DN34:DT34"/>
    <mergeCell ref="DU34:DV34"/>
    <mergeCell ref="BH34:BR34"/>
    <mergeCell ref="BS34:CC34"/>
    <mergeCell ref="CD34:CJ34"/>
    <mergeCell ref="CK34:CL34"/>
    <mergeCell ref="CM34:CS34"/>
    <mergeCell ref="CT34:CU34"/>
    <mergeCell ref="D34:E34"/>
    <mergeCell ref="F34:M34"/>
    <mergeCell ref="N34:U34"/>
    <mergeCell ref="V34:AC34"/>
    <mergeCell ref="AD34:AK34"/>
    <mergeCell ref="AL34:BG34"/>
    <mergeCell ref="DL33:DM33"/>
    <mergeCell ref="DN33:DT33"/>
    <mergeCell ref="DU33:DV33"/>
    <mergeCell ref="DW33:EC33"/>
    <mergeCell ref="ED33:EE33"/>
    <mergeCell ref="EF33:EI33"/>
    <mergeCell ref="CK33:CL33"/>
    <mergeCell ref="CM33:CS33"/>
    <mergeCell ref="CT33:CU33"/>
    <mergeCell ref="CV33:DB33"/>
    <mergeCell ref="DC33:DD33"/>
    <mergeCell ref="DE33:DK33"/>
    <mergeCell ref="EF32:EI32"/>
    <mergeCell ref="D33:E33"/>
    <mergeCell ref="F33:M33"/>
    <mergeCell ref="N33:U33"/>
    <mergeCell ref="V33:AC33"/>
    <mergeCell ref="AD33:AK33"/>
    <mergeCell ref="AL33:BG33"/>
    <mergeCell ref="BH33:BR33"/>
    <mergeCell ref="BS33:CC33"/>
    <mergeCell ref="CD33:CJ33"/>
    <mergeCell ref="DE32:DK32"/>
    <mergeCell ref="DL32:DM32"/>
    <mergeCell ref="DN32:DT32"/>
    <mergeCell ref="DU32:DV32"/>
    <mergeCell ref="DW32:EC32"/>
    <mergeCell ref="ED32:EE32"/>
    <mergeCell ref="CD32:CJ32"/>
    <mergeCell ref="CK32:CL32"/>
    <mergeCell ref="CM32:CS32"/>
    <mergeCell ref="CT32:CU32"/>
    <mergeCell ref="CV32:DB32"/>
    <mergeCell ref="DC32:DD32"/>
    <mergeCell ref="ED31:EE31"/>
    <mergeCell ref="EF31:EI31"/>
    <mergeCell ref="D32:E32"/>
    <mergeCell ref="F32:M32"/>
    <mergeCell ref="N32:U32"/>
    <mergeCell ref="V32:AC32"/>
    <mergeCell ref="AD32:AK32"/>
    <mergeCell ref="AL32:BG32"/>
    <mergeCell ref="BH32:BR32"/>
    <mergeCell ref="BS32:CC32"/>
    <mergeCell ref="DC31:DD31"/>
    <mergeCell ref="DE31:DK31"/>
    <mergeCell ref="DL31:DM31"/>
    <mergeCell ref="DN31:DT31"/>
    <mergeCell ref="DU31:DV31"/>
    <mergeCell ref="DW31:EC31"/>
    <mergeCell ref="BS31:CC31"/>
    <mergeCell ref="CD31:CJ31"/>
    <mergeCell ref="CK31:CL31"/>
    <mergeCell ref="CM31:CS31"/>
    <mergeCell ref="CT31:CU31"/>
    <mergeCell ref="CV31:DB31"/>
    <mergeCell ref="DW26:EC26"/>
    <mergeCell ref="ED26:EE26"/>
    <mergeCell ref="EF26:EI26"/>
    <mergeCell ref="D31:E31"/>
    <mergeCell ref="F31:M31"/>
    <mergeCell ref="N31:U31"/>
    <mergeCell ref="V31:AC31"/>
    <mergeCell ref="AD31:AK31"/>
    <mergeCell ref="AL31:BG31"/>
    <mergeCell ref="BH31:BR31"/>
    <mergeCell ref="CV26:DB26"/>
    <mergeCell ref="DC26:DD26"/>
    <mergeCell ref="DE26:DK26"/>
    <mergeCell ref="DL26:DM26"/>
    <mergeCell ref="DN26:DT26"/>
    <mergeCell ref="DU26:DV26"/>
    <mergeCell ref="BH26:BR26"/>
    <mergeCell ref="BS26:CC26"/>
    <mergeCell ref="CD26:CJ26"/>
    <mergeCell ref="CK26:CL26"/>
    <mergeCell ref="CM26:CS26"/>
    <mergeCell ref="CT26:CU26"/>
    <mergeCell ref="D30:E30"/>
    <mergeCell ref="F26:M26"/>
    <mergeCell ref="N26:U26"/>
    <mergeCell ref="V26:AC26"/>
    <mergeCell ref="AD26:AK26"/>
    <mergeCell ref="AL26:BG26"/>
    <mergeCell ref="DL30:DM30"/>
    <mergeCell ref="DN30:DT30"/>
    <mergeCell ref="DU30:DV30"/>
    <mergeCell ref="DW30:EC30"/>
    <mergeCell ref="ED30:EE30"/>
    <mergeCell ref="EF30:EI30"/>
    <mergeCell ref="CK30:CL30"/>
    <mergeCell ref="CM30:CS30"/>
    <mergeCell ref="CT30:CU30"/>
    <mergeCell ref="CV30:DB30"/>
    <mergeCell ref="DC30:DD30"/>
    <mergeCell ref="DE30:DK30"/>
    <mergeCell ref="EF29:EI29"/>
    <mergeCell ref="D29:E29"/>
    <mergeCell ref="F30:M30"/>
    <mergeCell ref="N30:U30"/>
    <mergeCell ref="V30:AC30"/>
    <mergeCell ref="AD30:AK30"/>
    <mergeCell ref="AL30:BG30"/>
    <mergeCell ref="BH30:BR30"/>
    <mergeCell ref="BS30:CC30"/>
    <mergeCell ref="CD30:CJ30"/>
    <mergeCell ref="DE29:DK29"/>
    <mergeCell ref="DL29:DM29"/>
    <mergeCell ref="DN29:DT29"/>
    <mergeCell ref="DU29:DV29"/>
    <mergeCell ref="DW29:EC29"/>
    <mergeCell ref="ED29:EE29"/>
    <mergeCell ref="CD29:CJ29"/>
    <mergeCell ref="CK29:CL29"/>
    <mergeCell ref="CM29:CS29"/>
    <mergeCell ref="CT29:CU29"/>
    <mergeCell ref="V27:AC27"/>
    <mergeCell ref="AD27:AK27"/>
    <mergeCell ref="AL27:BG27"/>
    <mergeCell ref="CV29:DB29"/>
    <mergeCell ref="DC29:DD29"/>
    <mergeCell ref="ED28:EE28"/>
    <mergeCell ref="EF28:EI28"/>
    <mergeCell ref="D28:E28"/>
    <mergeCell ref="F29:M29"/>
    <mergeCell ref="N29:U29"/>
    <mergeCell ref="V29:AC29"/>
    <mergeCell ref="AD29:AK29"/>
    <mergeCell ref="AL29:BG29"/>
    <mergeCell ref="BH29:BR29"/>
    <mergeCell ref="BS29:CC29"/>
    <mergeCell ref="DC28:DD28"/>
    <mergeCell ref="DE28:DK28"/>
    <mergeCell ref="DL28:DM28"/>
    <mergeCell ref="DN28:DT28"/>
    <mergeCell ref="DU28:DV28"/>
    <mergeCell ref="DW28:EC28"/>
    <mergeCell ref="BS28:CC28"/>
    <mergeCell ref="CD28:CJ28"/>
    <mergeCell ref="CK28:CL28"/>
    <mergeCell ref="CM28:CS28"/>
    <mergeCell ref="CT28:CU28"/>
    <mergeCell ref="CV28:DB28"/>
    <mergeCell ref="DU24:DV24"/>
    <mergeCell ref="DW24:EC24"/>
    <mergeCell ref="ED24:EE24"/>
    <mergeCell ref="CD24:CJ24"/>
    <mergeCell ref="CK24:CL24"/>
    <mergeCell ref="CM24:CS24"/>
    <mergeCell ref="CT24:CU24"/>
    <mergeCell ref="DW27:EC27"/>
    <mergeCell ref="ED27:EE27"/>
    <mergeCell ref="EF27:EI27"/>
    <mergeCell ref="D27:E27"/>
    <mergeCell ref="F28:M28"/>
    <mergeCell ref="N28:U28"/>
    <mergeCell ref="V28:AC28"/>
    <mergeCell ref="AD28:AK28"/>
    <mergeCell ref="AL28:BG28"/>
    <mergeCell ref="BH28:BR28"/>
    <mergeCell ref="CV27:DB27"/>
    <mergeCell ref="DC27:DD27"/>
    <mergeCell ref="DE27:DK27"/>
    <mergeCell ref="DL27:DM27"/>
    <mergeCell ref="DN27:DT27"/>
    <mergeCell ref="DU27:DV27"/>
    <mergeCell ref="BH27:BR27"/>
    <mergeCell ref="BS27:CC27"/>
    <mergeCell ref="CD27:CJ27"/>
    <mergeCell ref="CK27:CL27"/>
    <mergeCell ref="CM27:CS27"/>
    <mergeCell ref="CT27:CU27"/>
    <mergeCell ref="D26:E26"/>
    <mergeCell ref="F27:M27"/>
    <mergeCell ref="N27:U27"/>
    <mergeCell ref="D23:E23"/>
    <mergeCell ref="F23:M23"/>
    <mergeCell ref="N23:U23"/>
    <mergeCell ref="V23:AC23"/>
    <mergeCell ref="AD23:AK23"/>
    <mergeCell ref="AL23:BG23"/>
    <mergeCell ref="BH23:BR23"/>
    <mergeCell ref="DL25:DM25"/>
    <mergeCell ref="DN25:DT25"/>
    <mergeCell ref="DU25:DV25"/>
    <mergeCell ref="DW25:EC25"/>
    <mergeCell ref="ED25:EE25"/>
    <mergeCell ref="EF25:EI25"/>
    <mergeCell ref="CK25:CL25"/>
    <mergeCell ref="CM25:CS25"/>
    <mergeCell ref="CT25:CU25"/>
    <mergeCell ref="CV25:DB25"/>
    <mergeCell ref="DC25:DD25"/>
    <mergeCell ref="DE25:DK25"/>
    <mergeCell ref="EF24:EI24"/>
    <mergeCell ref="D25:E25"/>
    <mergeCell ref="F25:M25"/>
    <mergeCell ref="N25:U25"/>
    <mergeCell ref="V25:AC25"/>
    <mergeCell ref="AD25:AK25"/>
    <mergeCell ref="AL25:BG25"/>
    <mergeCell ref="BH25:BR25"/>
    <mergeCell ref="BS25:CC25"/>
    <mergeCell ref="CD25:CJ25"/>
    <mergeCell ref="DE24:DK24"/>
    <mergeCell ref="DL24:DM24"/>
    <mergeCell ref="DN24:DT24"/>
    <mergeCell ref="CK22:CL22"/>
    <mergeCell ref="CM22:CS22"/>
    <mergeCell ref="CT22:CU22"/>
    <mergeCell ref="V17:AC20"/>
    <mergeCell ref="AD17:AK20"/>
    <mergeCell ref="AL17:BG20"/>
    <mergeCell ref="DU21:DV21"/>
    <mergeCell ref="DW21:EC21"/>
    <mergeCell ref="CV24:DB24"/>
    <mergeCell ref="DC24:DD24"/>
    <mergeCell ref="ED23:EE23"/>
    <mergeCell ref="EF23:EI23"/>
    <mergeCell ref="D24:E24"/>
    <mergeCell ref="F24:M24"/>
    <mergeCell ref="N24:U24"/>
    <mergeCell ref="V24:AC24"/>
    <mergeCell ref="AD24:AK24"/>
    <mergeCell ref="AL24:BG24"/>
    <mergeCell ref="BH24:BR24"/>
    <mergeCell ref="BS24:CC24"/>
    <mergeCell ref="DC23:DD23"/>
    <mergeCell ref="DE23:DK23"/>
    <mergeCell ref="DL23:DM23"/>
    <mergeCell ref="DN23:DT23"/>
    <mergeCell ref="DU23:DV23"/>
    <mergeCell ref="DW23:EC23"/>
    <mergeCell ref="BS23:CC23"/>
    <mergeCell ref="CD23:CJ23"/>
    <mergeCell ref="CK23:CL23"/>
    <mergeCell ref="CM23:CS23"/>
    <mergeCell ref="CT23:CU23"/>
    <mergeCell ref="CV23:DB23"/>
    <mergeCell ref="ED21:EE21"/>
    <mergeCell ref="EF21:EI21"/>
    <mergeCell ref="D22:E22"/>
    <mergeCell ref="F22:M22"/>
    <mergeCell ref="N22:U22"/>
    <mergeCell ref="V22:AC22"/>
    <mergeCell ref="AD22:AK22"/>
    <mergeCell ref="AL22:BG22"/>
    <mergeCell ref="CT21:CU21"/>
    <mergeCell ref="CV21:DB21"/>
    <mergeCell ref="DC21:DD21"/>
    <mergeCell ref="DE21:DK21"/>
    <mergeCell ref="DL21:DM21"/>
    <mergeCell ref="DN21:DT21"/>
    <mergeCell ref="AL21:BG21"/>
    <mergeCell ref="BH21:BR21"/>
    <mergeCell ref="BS21:CC21"/>
    <mergeCell ref="CD21:CJ21"/>
    <mergeCell ref="CK21:CL21"/>
    <mergeCell ref="CM21:CS21"/>
    <mergeCell ref="DW22:EC22"/>
    <mergeCell ref="ED22:EE22"/>
    <mergeCell ref="EF22:EI22"/>
    <mergeCell ref="CV22:DB22"/>
    <mergeCell ref="DC22:DD22"/>
    <mergeCell ref="DE22:DK22"/>
    <mergeCell ref="DL22:DM22"/>
    <mergeCell ref="DN22:DT22"/>
    <mergeCell ref="DU22:DV22"/>
    <mergeCell ref="BH22:BR22"/>
    <mergeCell ref="BS22:CC22"/>
    <mergeCell ref="CD22:CJ22"/>
    <mergeCell ref="B1:H1"/>
    <mergeCell ref="B4:EJ4"/>
    <mergeCell ref="B5:EJ5"/>
    <mergeCell ref="DW6:DZ8"/>
    <mergeCell ref="EA6:EC8"/>
    <mergeCell ref="ED6:EF8"/>
    <mergeCell ref="EG6:EI8"/>
    <mergeCell ref="D7:H8"/>
    <mergeCell ref="I7:N8"/>
    <mergeCell ref="DW19:EE20"/>
    <mergeCell ref="CD20:CL20"/>
    <mergeCell ref="CM20:CU20"/>
    <mergeCell ref="DE20:DM20"/>
    <mergeCell ref="DN20:DV20"/>
    <mergeCell ref="D21:E21"/>
    <mergeCell ref="F21:M21"/>
    <mergeCell ref="N21:U21"/>
    <mergeCell ref="V21:AC21"/>
    <mergeCell ref="AD21:AK21"/>
    <mergeCell ref="BH17:BR20"/>
    <mergeCell ref="BS17:CC20"/>
    <mergeCell ref="CD17:DD18"/>
    <mergeCell ref="DE17:EE18"/>
    <mergeCell ref="EF17:EI20"/>
    <mergeCell ref="CD19:CL19"/>
    <mergeCell ref="CM19:CU19"/>
    <mergeCell ref="CV19:DD20"/>
    <mergeCell ref="DE19:DM19"/>
    <mergeCell ref="DN19:DV19"/>
    <mergeCell ref="D17:E20"/>
    <mergeCell ref="F17:M20"/>
    <mergeCell ref="N17:U20"/>
  </mergeCells>
  <phoneticPr fontId="16"/>
  <conditionalFormatting sqref="DE71:DM1011 DE21 DE23:DE70">
    <cfRule type="expression" dxfId="117" priority="19">
      <formula>$CD21=""</formula>
    </cfRule>
  </conditionalFormatting>
  <conditionalFormatting sqref="DN71:DV1011 DN21 DN29:DN70 DN23:DN27">
    <cfRule type="expression" dxfId="116" priority="18">
      <formula>$CM21=""</formula>
    </cfRule>
  </conditionalFormatting>
  <conditionalFormatting sqref="DW71:EE1011 DW21 DW23:DW70">
    <cfRule type="expression" dxfId="115" priority="17">
      <formula>$CV21=0</formula>
    </cfRule>
  </conditionalFormatting>
  <conditionalFormatting sqref="DE20:DM20">
    <cfRule type="expression" dxfId="114" priority="16">
      <formula>$CD$20=0</formula>
    </cfRule>
  </conditionalFormatting>
  <conditionalFormatting sqref="DN20:DV20">
    <cfRule type="expression" dxfId="113" priority="15">
      <formula>$CM$20=0</formula>
    </cfRule>
  </conditionalFormatting>
  <conditionalFormatting sqref="CV21:DB70">
    <cfRule type="cellIs" dxfId="112" priority="12" operator="equal">
      <formula>0</formula>
    </cfRule>
  </conditionalFormatting>
  <conditionalFormatting sqref="N27:AK27 BH27:CC27 N21:CC22 BH23:CC24 N25:CC26 N28:CC1048576">
    <cfRule type="expression" dxfId="111" priority="10">
      <formula>LEFT($F21,1)="2"</formula>
    </cfRule>
  </conditionalFormatting>
  <conditionalFormatting sqref="DE22">
    <cfRule type="expression" dxfId="110" priority="8">
      <formula>$CD22=""</formula>
    </cfRule>
  </conditionalFormatting>
  <conditionalFormatting sqref="DN22">
    <cfRule type="expression" dxfId="109" priority="7">
      <formula>$CM22=""</formula>
    </cfRule>
  </conditionalFormatting>
  <conditionalFormatting sqref="DW22">
    <cfRule type="expression" dxfId="108" priority="5">
      <formula>$CV22=0</formula>
    </cfRule>
  </conditionalFormatting>
  <conditionalFormatting sqref="AL27:BG27">
    <cfRule type="expression" dxfId="107" priority="4">
      <formula>LEFT($F27,1)="2"</formula>
    </cfRule>
  </conditionalFormatting>
  <conditionalFormatting sqref="DN28">
    <cfRule type="expression" dxfId="106" priority="3">
      <formula>$CM28=""</formula>
    </cfRule>
  </conditionalFormatting>
  <conditionalFormatting sqref="DN20:DV20 DN21 DN29:DN70 DN23:DN27">
    <cfRule type="expression" dxfId="105" priority="13">
      <formula>IF(COUNTA(#REF!)=1,COUNTIF(#REF!,"*共同申請*"),1)=1</formula>
    </cfRule>
  </conditionalFormatting>
  <conditionalFormatting sqref="CM20:CS21">
    <cfRule type="expression" dxfId="104" priority="14">
      <formula>IF(COUNTA(#REF!)=1,COUNTIF(#REF!,"*共同申請*"),1)=1</formula>
    </cfRule>
  </conditionalFormatting>
  <conditionalFormatting sqref="CM39:CS70 CM30:CM38 CM21:CS29">
    <cfRule type="expression" dxfId="103" priority="11">
      <formula>IF(COUNTA(#REF!)=1,COUNTIF(#REF!,"*共同申請*"),1)=1</formula>
    </cfRule>
  </conditionalFormatting>
  <conditionalFormatting sqref="CM20:CU20">
    <cfRule type="expression" dxfId="102" priority="9">
      <formula>IF(COUNTA(#REF!)=1,COUNTIF(#REF!,"*共同申請*"),1)=1</formula>
    </cfRule>
  </conditionalFormatting>
  <conditionalFormatting sqref="DN22">
    <cfRule type="expression" dxfId="101" priority="6">
      <formula>IF(COUNTA(#REF!)=1,COUNTIF(#REF!,"*共同申請*"),1)=1</formula>
    </cfRule>
  </conditionalFormatting>
  <conditionalFormatting sqref="DN28">
    <cfRule type="expression" dxfId="100" priority="2">
      <formula>IF(COUNTA(#REF!)=1,COUNTIF(#REF!,"*共同申請*"),1)=1</formula>
    </cfRule>
  </conditionalFormatting>
  <conditionalFormatting sqref="N23:BG24">
    <cfRule type="expression" dxfId="99" priority="1">
      <formula>LEFT($F23,1)="2"</formula>
    </cfRule>
  </conditionalFormatting>
  <dataValidations xWindow="256" yWindow="744" count="5">
    <dataValidation type="list" allowBlank="1" showInputMessage="1" showErrorMessage="1" sqref="F71:M1048576" xr:uid="{890BA057-8E40-40E4-9E0E-18845517FA51}">
      <formula1>#REF!</formula1>
    </dataValidation>
    <dataValidation type="textLength" imeMode="halfAlpha" operator="lessThanOrEqual" allowBlank="1" showInputMessage="1" showErrorMessage="1" prompt="日付を年月日（西暦）で記入してください" sqref="N71:U1048576 N31:U38 N21:AK30 V31:AK1048576" xr:uid="{1C625D22-7996-405C-AD79-9AE9AB99A2D3}">
      <formula1>10</formula1>
    </dataValidation>
    <dataValidation allowBlank="1" showInputMessage="1" showErrorMessage="1" error="『補助金交付決定通知書』に記載されている「交付申請番号」を記入してください" prompt="『補助金交付決定通知書』に記載されている「交付申請番号」を記入" sqref="I7:N8" xr:uid="{88F09E31-2D58-4081-9DCD-ED1369655C5D}"/>
    <dataValidation allowBlank="1" showInputMessage="1" showErrorMessage="1" prompt="自動計算されるが、実際金額と異なる場合は正しい金額を記入" sqref="DN21:DT70 DE21:DK70" xr:uid="{E6ACF86F-55D3-425D-B5E9-C1BE42FD33DE}"/>
    <dataValidation type="list" allowBlank="1" showInputMessage="1" showErrorMessage="1" sqref="F21:M70" xr:uid="{E8F24EBC-8A1B-444B-9C7D-25CBF385609E}">
      <formula1>$EM$14:$EM$25</formula1>
    </dataValidation>
  </dataValidations>
  <pageMargins left="0.23622047244094491" right="0.23622047244094491" top="0.74803149606299213" bottom="0.74803149606299213" header="0.31496062992125984" footer="0.31496062992125984"/>
  <pageSetup paperSize="9" scale="41" fitToHeight="0" orientation="landscape" r:id="rId2"/>
  <rowBreaks count="2" manualBreakCount="2">
    <brk id="46" min="1" max="136" man="1"/>
    <brk id="80" min="1" max="13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07924-0308-47C2-8F5E-80A1826DD8E7}">
  <sheetPr codeName="Sheet9">
    <pageSetUpPr fitToPage="1"/>
  </sheetPr>
  <dimension ref="B1:DG67"/>
  <sheetViews>
    <sheetView showGridLines="0" view="pageBreakPreview" zoomScale="92" zoomScaleNormal="70" zoomScaleSheetLayoutView="70" workbookViewId="0">
      <selection activeCell="C22" sqref="C22:E23"/>
    </sheetView>
  </sheetViews>
  <sheetFormatPr defaultColWidth="2.125" defaultRowHeight="18.75"/>
  <cols>
    <col min="1" max="1" width="2.125" style="179" customWidth="1"/>
    <col min="2" max="91" width="2.625" style="179" customWidth="1"/>
    <col min="92" max="92" width="15.5" style="179" hidden="1" customWidth="1"/>
    <col min="93" max="93" width="19.625" style="179" hidden="1" customWidth="1"/>
    <col min="94" max="94" width="21.75" style="179" hidden="1" customWidth="1"/>
    <col min="95" max="16384" width="2.125" style="179"/>
  </cols>
  <sheetData>
    <row r="1" spans="2:111" ht="15" customHeight="1">
      <c r="B1" s="640" t="s">
        <v>418</v>
      </c>
      <c r="C1" s="640"/>
      <c r="D1" s="640"/>
      <c r="E1" s="640"/>
      <c r="F1" s="640"/>
      <c r="G1" s="640"/>
      <c r="H1" s="640"/>
      <c r="CM1" s="180"/>
      <c r="CQ1" s="180"/>
    </row>
    <row r="2" spans="2:111" ht="15" customHeight="1">
      <c r="B2" s="181"/>
      <c r="C2" s="181"/>
      <c r="D2" s="181"/>
      <c r="E2" s="181"/>
      <c r="F2" s="181"/>
      <c r="G2" s="181"/>
      <c r="H2" s="181"/>
      <c r="CQ2" s="180"/>
    </row>
    <row r="3" spans="2:111" ht="15" customHeight="1">
      <c r="B3" s="181"/>
      <c r="C3" s="181"/>
      <c r="D3" s="181"/>
      <c r="E3" s="181"/>
      <c r="F3" s="181"/>
      <c r="G3" s="181"/>
      <c r="H3" s="181"/>
      <c r="CQ3" s="180"/>
    </row>
    <row r="4" spans="2:111" ht="15" customHeight="1">
      <c r="C4" s="1031" t="s">
        <v>738</v>
      </c>
      <c r="D4" s="1031"/>
      <c r="E4" s="1031"/>
      <c r="F4" s="1031"/>
      <c r="G4" s="1031"/>
      <c r="H4" s="1031"/>
      <c r="I4" s="1031"/>
      <c r="J4" s="1031"/>
      <c r="K4" s="1031"/>
      <c r="L4" s="1031"/>
      <c r="M4" s="1031"/>
      <c r="N4" s="1031"/>
      <c r="O4" s="1031"/>
      <c r="P4" s="1031"/>
      <c r="Q4" s="1031"/>
      <c r="R4" s="1031"/>
      <c r="S4" s="1031"/>
      <c r="T4" s="1031"/>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c r="AT4" s="1031"/>
      <c r="AU4" s="1031"/>
      <c r="AV4" s="1031"/>
      <c r="AW4" s="1031"/>
      <c r="AX4" s="1031"/>
      <c r="AY4" s="1031"/>
      <c r="AZ4" s="1031"/>
      <c r="BA4" s="1031"/>
      <c r="BB4" s="1031"/>
      <c r="BC4" s="1031"/>
      <c r="BD4" s="1031"/>
      <c r="BE4" s="1031"/>
      <c r="BF4" s="1031"/>
      <c r="BG4" s="1031"/>
      <c r="BH4" s="1031"/>
      <c r="BI4" s="1031"/>
      <c r="BJ4" s="1031"/>
      <c r="BK4" s="1031"/>
      <c r="BL4" s="1031"/>
      <c r="BM4" s="1031"/>
      <c r="BN4" s="1031"/>
      <c r="BO4" s="1031"/>
      <c r="BP4" s="1031"/>
      <c r="BQ4" s="1031"/>
      <c r="BR4" s="1031"/>
      <c r="BS4" s="1031"/>
      <c r="BT4" s="1031"/>
      <c r="BU4" s="1031"/>
      <c r="BV4" s="1031"/>
      <c r="BW4" s="1031"/>
      <c r="BX4" s="1031"/>
      <c r="BY4" s="1031"/>
      <c r="BZ4" s="1031"/>
      <c r="CA4" s="1031"/>
      <c r="CB4" s="1031"/>
      <c r="CC4" s="1031"/>
      <c r="CD4" s="1031"/>
      <c r="CE4" s="1031"/>
      <c r="CF4" s="1031"/>
      <c r="CG4" s="1031"/>
      <c r="CH4" s="1031"/>
      <c r="CI4" s="1031"/>
      <c r="CJ4" s="1031"/>
      <c r="CK4" s="1031"/>
      <c r="CL4" s="182"/>
      <c r="CM4" s="182"/>
      <c r="CN4" s="182"/>
      <c r="CO4" s="182"/>
      <c r="CQ4" s="180"/>
    </row>
    <row r="5" spans="2:111" ht="15" customHeight="1">
      <c r="C5" s="1031"/>
      <c r="D5" s="1031"/>
      <c r="E5" s="1031"/>
      <c r="F5" s="1031"/>
      <c r="G5" s="1031"/>
      <c r="H5" s="1031"/>
      <c r="I5" s="1031"/>
      <c r="J5" s="1031"/>
      <c r="K5" s="1031"/>
      <c r="L5" s="1031"/>
      <c r="M5" s="1031"/>
      <c r="N5" s="1031"/>
      <c r="O5" s="1031"/>
      <c r="P5" s="1031"/>
      <c r="Q5" s="1031"/>
      <c r="R5" s="1031"/>
      <c r="S5" s="1031"/>
      <c r="T5" s="1031"/>
      <c r="U5" s="1031"/>
      <c r="V5" s="1031"/>
      <c r="W5" s="1031"/>
      <c r="X5" s="1031"/>
      <c r="Y5" s="1031"/>
      <c r="Z5" s="1031"/>
      <c r="AA5" s="1031"/>
      <c r="AB5" s="1031"/>
      <c r="AC5" s="1031"/>
      <c r="AD5" s="1031"/>
      <c r="AE5" s="1031"/>
      <c r="AF5" s="1031"/>
      <c r="AG5" s="1031"/>
      <c r="AH5" s="1031"/>
      <c r="AI5" s="1031"/>
      <c r="AJ5" s="1031"/>
      <c r="AK5" s="1031"/>
      <c r="AL5" s="1031"/>
      <c r="AM5" s="1031"/>
      <c r="AN5" s="1031"/>
      <c r="AO5" s="1031"/>
      <c r="AP5" s="1031"/>
      <c r="AQ5" s="1031"/>
      <c r="AR5" s="1031"/>
      <c r="AS5" s="1031"/>
      <c r="AT5" s="1031"/>
      <c r="AU5" s="1031"/>
      <c r="AV5" s="1031"/>
      <c r="AW5" s="1031"/>
      <c r="AX5" s="1031"/>
      <c r="AY5" s="1031"/>
      <c r="AZ5" s="1031"/>
      <c r="BA5" s="1031"/>
      <c r="BB5" s="1031"/>
      <c r="BC5" s="1031"/>
      <c r="BD5" s="1031"/>
      <c r="BE5" s="1031"/>
      <c r="BF5" s="1031"/>
      <c r="BG5" s="1031"/>
      <c r="BH5" s="1031"/>
      <c r="BI5" s="1031"/>
      <c r="BJ5" s="1031"/>
      <c r="BK5" s="1031"/>
      <c r="BL5" s="1031"/>
      <c r="BM5" s="1031"/>
      <c r="BN5" s="1031"/>
      <c r="BO5" s="1031"/>
      <c r="BP5" s="1031"/>
      <c r="BQ5" s="1031"/>
      <c r="BR5" s="1031"/>
      <c r="BS5" s="1031"/>
      <c r="BT5" s="1031"/>
      <c r="BU5" s="1031"/>
      <c r="BV5" s="1031"/>
      <c r="BW5" s="1031"/>
      <c r="BX5" s="1031"/>
      <c r="BY5" s="1031"/>
      <c r="BZ5" s="1031"/>
      <c r="CA5" s="1031"/>
      <c r="CB5" s="1031"/>
      <c r="CC5" s="1031"/>
      <c r="CD5" s="1031"/>
      <c r="CE5" s="1031"/>
      <c r="CF5" s="1031"/>
      <c r="CG5" s="1031"/>
      <c r="CH5" s="1031"/>
      <c r="CI5" s="1031"/>
      <c r="CJ5" s="1031"/>
      <c r="CK5" s="1031"/>
      <c r="CL5" s="182"/>
      <c r="CM5" s="182"/>
      <c r="CN5" s="182"/>
      <c r="CO5" s="182"/>
      <c r="CQ5" s="180"/>
    </row>
    <row r="6" spans="2:111" ht="15" customHeight="1">
      <c r="C6" s="1031"/>
      <c r="D6" s="1031"/>
      <c r="E6" s="1031"/>
      <c r="F6" s="1031"/>
      <c r="G6" s="1031"/>
      <c r="H6" s="1031"/>
      <c r="I6" s="1031"/>
      <c r="J6" s="1031"/>
      <c r="K6" s="1031"/>
      <c r="L6" s="1031"/>
      <c r="M6" s="1031"/>
      <c r="N6" s="1031"/>
      <c r="O6" s="1031"/>
      <c r="P6" s="1031"/>
      <c r="Q6" s="1031"/>
      <c r="R6" s="1031"/>
      <c r="S6" s="1031"/>
      <c r="T6" s="1031"/>
      <c r="U6" s="1031"/>
      <c r="V6" s="1031"/>
      <c r="W6" s="1031"/>
      <c r="X6" s="1031"/>
      <c r="Y6" s="1031"/>
      <c r="Z6" s="1031"/>
      <c r="AA6" s="1031"/>
      <c r="AB6" s="1031"/>
      <c r="AC6" s="1031"/>
      <c r="AD6" s="1031"/>
      <c r="AE6" s="1031"/>
      <c r="AF6" s="1031"/>
      <c r="AG6" s="1031"/>
      <c r="AH6" s="1031"/>
      <c r="AI6" s="1031"/>
      <c r="AJ6" s="1031"/>
      <c r="AK6" s="1031"/>
      <c r="AL6" s="1031"/>
      <c r="AM6" s="1031"/>
      <c r="AN6" s="1031"/>
      <c r="AO6" s="1031"/>
      <c r="AP6" s="1031"/>
      <c r="AQ6" s="1031"/>
      <c r="AR6" s="1031"/>
      <c r="AS6" s="1031"/>
      <c r="AT6" s="1031"/>
      <c r="AU6" s="1031"/>
      <c r="AV6" s="1031"/>
      <c r="AW6" s="1031"/>
      <c r="AX6" s="1031"/>
      <c r="AY6" s="1031"/>
      <c r="AZ6" s="1031"/>
      <c r="BA6" s="1031"/>
      <c r="BB6" s="1031"/>
      <c r="BC6" s="1031"/>
      <c r="BD6" s="1031"/>
      <c r="BE6" s="1031"/>
      <c r="BF6" s="1031"/>
      <c r="BG6" s="1031"/>
      <c r="BH6" s="1031"/>
      <c r="BI6" s="1031"/>
      <c r="BJ6" s="1031"/>
      <c r="BK6" s="1031"/>
      <c r="BL6" s="1031"/>
      <c r="BM6" s="1031"/>
      <c r="BN6" s="1031"/>
      <c r="BO6" s="1031"/>
      <c r="BP6" s="1031"/>
      <c r="BQ6" s="1031"/>
      <c r="BR6" s="1031"/>
      <c r="BS6" s="1031"/>
      <c r="BT6" s="1031"/>
      <c r="BU6" s="1031"/>
      <c r="BV6" s="1031"/>
      <c r="BW6" s="1031"/>
      <c r="BX6" s="1031"/>
      <c r="BY6" s="1031"/>
      <c r="BZ6" s="1031"/>
      <c r="CA6" s="1031"/>
      <c r="CB6" s="1031"/>
      <c r="CC6" s="1031"/>
      <c r="CD6" s="1031"/>
      <c r="CE6" s="1031"/>
      <c r="CF6" s="1031"/>
      <c r="CG6" s="1031"/>
      <c r="CH6" s="1031"/>
      <c r="CI6" s="1031"/>
      <c r="CJ6" s="1031"/>
      <c r="CK6" s="1031"/>
      <c r="CL6" s="182"/>
      <c r="CM6" s="182"/>
      <c r="CN6" s="182"/>
      <c r="CO6" s="182"/>
      <c r="CQ6" s="180"/>
    </row>
    <row r="7" spans="2:111" ht="15" customHeight="1">
      <c r="C7" s="1032" t="s">
        <v>3</v>
      </c>
      <c r="D7" s="1032"/>
      <c r="E7" s="1032"/>
      <c r="F7" s="1032"/>
      <c r="G7" s="1032"/>
      <c r="H7" s="1032"/>
      <c r="I7" s="1033" t="str">
        <f>IF('様式第5.実績報告書'!$T$6 ="","",'様式第5.実績報告書'!$T$6)</f>
        <v/>
      </c>
      <c r="J7" s="1033"/>
      <c r="K7" s="1033"/>
      <c r="L7" s="1033"/>
      <c r="M7" s="1033"/>
      <c r="N7" s="1034"/>
      <c r="O7" s="183"/>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035" t="s">
        <v>1</v>
      </c>
      <c r="CD7" s="1035"/>
      <c r="CE7" s="1035"/>
      <c r="CF7" s="1036" t="s">
        <v>2</v>
      </c>
      <c r="CG7" s="1036"/>
      <c r="CH7" s="1036"/>
      <c r="CI7" s="1037" t="s">
        <v>8</v>
      </c>
      <c r="CJ7" s="1037"/>
      <c r="CK7" s="1037"/>
      <c r="CQ7" s="180"/>
    </row>
    <row r="8" spans="2:111" ht="15" customHeight="1">
      <c r="C8" s="1032"/>
      <c r="D8" s="1032"/>
      <c r="E8" s="1032"/>
      <c r="F8" s="1032"/>
      <c r="G8" s="1032"/>
      <c r="H8" s="1032"/>
      <c r="I8" s="1033"/>
      <c r="J8" s="1033"/>
      <c r="K8" s="1033"/>
      <c r="L8" s="1033"/>
      <c r="M8" s="1033"/>
      <c r="N8" s="1034"/>
      <c r="O8" s="183"/>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035"/>
      <c r="CD8" s="1035"/>
      <c r="CE8" s="1035"/>
      <c r="CF8" s="1036"/>
      <c r="CG8" s="1036"/>
      <c r="CH8" s="1036"/>
      <c r="CI8" s="1037"/>
      <c r="CJ8" s="1037"/>
      <c r="CK8" s="1037"/>
      <c r="CQ8" s="180"/>
    </row>
    <row r="9" spans="2:111" ht="15" customHeight="1">
      <c r="C9" s="954" t="s">
        <v>9</v>
      </c>
      <c r="D9" s="954"/>
      <c r="E9" s="954"/>
      <c r="F9" s="954"/>
      <c r="G9" s="954"/>
      <c r="H9" s="954"/>
      <c r="I9" s="954"/>
      <c r="J9" s="954"/>
      <c r="K9" s="954"/>
      <c r="L9" s="954"/>
      <c r="M9" s="954"/>
      <c r="N9" s="954"/>
      <c r="O9" s="954"/>
      <c r="P9" s="954"/>
      <c r="Q9" s="954"/>
      <c r="R9" s="954"/>
      <c r="S9" s="954"/>
      <c r="T9" s="954"/>
      <c r="U9" s="954"/>
      <c r="V9" s="954"/>
      <c r="W9" s="954"/>
      <c r="X9" s="954"/>
      <c r="Y9" s="954"/>
      <c r="Z9" s="954"/>
      <c r="AA9" s="954"/>
      <c r="AB9" s="954"/>
      <c r="AC9" s="954"/>
      <c r="AD9" s="954"/>
      <c r="AE9" s="954"/>
      <c r="AF9" s="954"/>
      <c r="AG9" s="954"/>
      <c r="AH9" s="954"/>
      <c r="AI9" s="954"/>
      <c r="AJ9" s="954"/>
      <c r="AK9" s="954"/>
      <c r="AL9" s="954"/>
      <c r="AM9" s="954"/>
      <c r="AN9" s="954"/>
      <c r="AO9" s="954"/>
      <c r="AP9" s="954"/>
      <c r="AQ9" s="954"/>
      <c r="AR9" s="954"/>
      <c r="AS9" s="954"/>
      <c r="AT9" s="954"/>
      <c r="AU9" s="954"/>
      <c r="AV9" s="954"/>
      <c r="AW9" s="954"/>
      <c r="AX9" s="954"/>
      <c r="AY9" s="954"/>
      <c r="AZ9" s="954"/>
      <c r="BA9" s="954"/>
      <c r="BB9" s="954"/>
      <c r="BC9" s="954"/>
      <c r="BD9" s="954"/>
      <c r="BE9" s="954"/>
      <c r="BF9" s="954"/>
      <c r="BG9" s="954"/>
      <c r="BH9" s="954"/>
      <c r="BI9" s="954"/>
      <c r="BJ9" s="954"/>
      <c r="BK9" s="954"/>
      <c r="BL9" s="954"/>
      <c r="BM9" s="954"/>
      <c r="BN9" s="954"/>
      <c r="CB9" s="185"/>
      <c r="CC9" s="1035"/>
      <c r="CD9" s="1035"/>
      <c r="CE9" s="1035"/>
      <c r="CF9" s="1036"/>
      <c r="CG9" s="1036"/>
      <c r="CH9" s="1036"/>
      <c r="CI9" s="1037"/>
      <c r="CJ9" s="1037"/>
      <c r="CK9" s="1037"/>
      <c r="CQ9" s="180"/>
    </row>
    <row r="10" spans="2:111" ht="15" customHeight="1">
      <c r="C10" s="954" t="s">
        <v>10</v>
      </c>
      <c r="D10" s="954"/>
      <c r="E10" s="954"/>
      <c r="F10" s="954"/>
      <c r="G10" s="954"/>
      <c r="H10" s="954"/>
      <c r="I10" s="954"/>
      <c r="J10" s="954"/>
      <c r="K10" s="954"/>
      <c r="L10" s="954"/>
      <c r="M10" s="954"/>
      <c r="N10" s="954"/>
      <c r="O10" s="954"/>
      <c r="P10" s="954"/>
      <c r="Q10" s="954"/>
      <c r="R10" s="954"/>
      <c r="S10" s="954"/>
      <c r="T10" s="954"/>
      <c r="U10" s="954"/>
      <c r="V10" s="954"/>
      <c r="W10" s="954"/>
      <c r="X10" s="954"/>
      <c r="Y10" s="954"/>
      <c r="Z10" s="954"/>
      <c r="AA10" s="954"/>
      <c r="AB10" s="954"/>
      <c r="AC10" s="954"/>
      <c r="AD10" s="954"/>
      <c r="AE10" s="954"/>
      <c r="AF10" s="954"/>
      <c r="AG10" s="954"/>
      <c r="AH10" s="954"/>
      <c r="AI10" s="954"/>
      <c r="AJ10" s="954"/>
      <c r="AK10" s="954"/>
      <c r="AL10" s="954"/>
      <c r="AM10" s="954"/>
      <c r="AN10" s="954"/>
      <c r="AO10" s="954"/>
      <c r="AP10" s="954"/>
      <c r="AQ10" s="954"/>
      <c r="AR10" s="954"/>
      <c r="AS10" s="954"/>
      <c r="AT10" s="954"/>
      <c r="AU10" s="954"/>
      <c r="AV10" s="954"/>
      <c r="AW10" s="954"/>
      <c r="AX10" s="954"/>
      <c r="AY10" s="954"/>
      <c r="AZ10" s="954"/>
      <c r="BA10" s="954"/>
      <c r="BB10" s="954"/>
      <c r="BC10" s="954"/>
      <c r="BD10" s="954"/>
      <c r="BE10" s="954"/>
      <c r="BF10" s="954"/>
      <c r="BG10" s="954"/>
      <c r="BH10" s="954"/>
      <c r="BI10" s="954"/>
      <c r="BJ10" s="954"/>
      <c r="BK10" s="954"/>
      <c r="BL10" s="954"/>
      <c r="BM10" s="954"/>
      <c r="BN10" s="954"/>
      <c r="CB10" s="185"/>
      <c r="CC10" s="185"/>
      <c r="CQ10" s="180"/>
    </row>
    <row r="11" spans="2:111" ht="15" customHeight="1">
      <c r="C11" s="1025" t="s">
        <v>444</v>
      </c>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86"/>
      <c r="BP11" s="186"/>
      <c r="BQ11" s="186"/>
      <c r="BR11" s="186"/>
      <c r="BS11" s="186"/>
      <c r="BT11" s="186"/>
      <c r="BU11" s="186"/>
      <c r="BV11" s="186"/>
      <c r="BW11" s="186"/>
      <c r="BX11" s="186"/>
      <c r="BY11" s="186"/>
      <c r="BZ11" s="186"/>
      <c r="CA11" s="186"/>
      <c r="CB11" s="185"/>
      <c r="CC11" s="185"/>
      <c r="CQ11" s="180"/>
    </row>
    <row r="12" spans="2:111" ht="15" customHeight="1">
      <c r="C12" s="1030" t="s">
        <v>387</v>
      </c>
      <c r="D12" s="1030"/>
      <c r="E12" s="1030"/>
      <c r="F12" s="1030"/>
      <c r="G12" s="1030"/>
      <c r="H12" s="1030"/>
      <c r="I12" s="1030"/>
      <c r="J12" s="1030"/>
      <c r="K12" s="1030"/>
      <c r="L12" s="1030"/>
      <c r="M12" s="1030"/>
      <c r="N12" s="1030"/>
      <c r="O12" s="1030"/>
      <c r="P12" s="1030"/>
      <c r="Q12" s="1030"/>
      <c r="R12" s="1030"/>
      <c r="S12" s="1030"/>
      <c r="T12" s="1030"/>
      <c r="U12" s="1030"/>
      <c r="V12" s="1030"/>
      <c r="W12" s="1030"/>
      <c r="X12" s="1030"/>
      <c r="Y12" s="1030"/>
      <c r="Z12" s="1030"/>
      <c r="AA12" s="1030"/>
      <c r="AB12" s="1030"/>
      <c r="AC12" s="1030"/>
      <c r="AD12" s="1030"/>
      <c r="AE12" s="1030"/>
      <c r="AF12" s="1030"/>
      <c r="AG12" s="1030"/>
      <c r="AH12" s="1030"/>
      <c r="AI12" s="1030"/>
      <c r="AJ12" s="1030"/>
      <c r="AK12" s="1030"/>
      <c r="AL12" s="1030"/>
      <c r="AM12" s="1030"/>
      <c r="AN12" s="1030"/>
      <c r="AO12" s="1030"/>
      <c r="AP12" s="1030"/>
      <c r="AQ12" s="1030"/>
      <c r="AR12" s="1030"/>
      <c r="AS12" s="1030"/>
      <c r="AT12" s="1030"/>
      <c r="AU12" s="1030"/>
      <c r="AV12" s="1030"/>
      <c r="AW12" s="1030"/>
      <c r="AX12" s="1030"/>
      <c r="AY12" s="1030"/>
      <c r="AZ12" s="1030"/>
      <c r="BA12" s="1030"/>
      <c r="BB12" s="1030"/>
      <c r="BC12" s="1030"/>
      <c r="BD12" s="1030"/>
      <c r="BE12" s="1030"/>
      <c r="BF12" s="1030"/>
      <c r="BG12" s="1030"/>
      <c r="BH12" s="1030"/>
      <c r="BI12" s="1030"/>
      <c r="BJ12" s="1030"/>
      <c r="BK12" s="1030"/>
      <c r="BL12" s="1030"/>
      <c r="BM12" s="1030"/>
      <c r="BN12" s="1030"/>
      <c r="BX12" s="490"/>
      <c r="BY12" s="490"/>
      <c r="BZ12" s="490"/>
      <c r="CA12" s="490"/>
      <c r="CB12" s="490"/>
      <c r="CC12" s="490"/>
      <c r="CD12" s="490"/>
      <c r="CE12" s="490"/>
      <c r="CF12" s="490"/>
      <c r="CG12" s="490"/>
      <c r="CH12" s="490"/>
      <c r="CI12" s="490"/>
      <c r="CJ12" s="490"/>
      <c r="CK12" s="490"/>
      <c r="CQ12" s="180"/>
    </row>
    <row r="13" spans="2:111" ht="15" customHeight="1">
      <c r="C13" s="954" t="s">
        <v>11</v>
      </c>
      <c r="D13" s="954"/>
      <c r="E13" s="954"/>
      <c r="F13" s="954"/>
      <c r="G13" s="954"/>
      <c r="H13" s="954"/>
      <c r="I13" s="954"/>
      <c r="J13" s="954"/>
      <c r="K13" s="954"/>
      <c r="L13" s="954"/>
      <c r="M13" s="954"/>
      <c r="N13" s="954"/>
      <c r="O13" s="954"/>
      <c r="P13" s="954"/>
      <c r="Q13" s="954"/>
      <c r="R13" s="954"/>
      <c r="S13" s="954"/>
      <c r="T13" s="954"/>
      <c r="U13" s="954"/>
      <c r="V13" s="954"/>
      <c r="W13" s="954"/>
      <c r="X13" s="954"/>
      <c r="Y13" s="954"/>
      <c r="Z13" s="954"/>
      <c r="AA13" s="954"/>
      <c r="AB13" s="954"/>
      <c r="AC13" s="954"/>
      <c r="AD13" s="954"/>
      <c r="AE13" s="954"/>
      <c r="AF13" s="954"/>
      <c r="AG13" s="954"/>
      <c r="AH13" s="954"/>
      <c r="AI13" s="954"/>
      <c r="AJ13" s="954"/>
      <c r="AK13" s="954"/>
      <c r="AL13" s="954"/>
      <c r="AM13" s="954"/>
      <c r="AN13" s="954"/>
      <c r="AO13" s="954"/>
      <c r="AP13" s="954"/>
      <c r="AQ13" s="954"/>
      <c r="AR13" s="954"/>
      <c r="AS13" s="954"/>
      <c r="AT13" s="954"/>
      <c r="AU13" s="954"/>
      <c r="AV13" s="954"/>
      <c r="AW13" s="954"/>
      <c r="AX13" s="954"/>
      <c r="AY13" s="954"/>
      <c r="AZ13" s="954"/>
      <c r="BA13" s="954"/>
      <c r="BB13" s="954"/>
      <c r="BC13" s="954"/>
      <c r="BD13" s="954"/>
      <c r="BE13" s="954"/>
      <c r="BF13" s="954"/>
      <c r="BG13" s="954"/>
      <c r="BH13" s="954"/>
      <c r="BI13" s="954"/>
      <c r="BJ13" s="954"/>
      <c r="BK13" s="954"/>
      <c r="BL13" s="954"/>
      <c r="BM13" s="954"/>
      <c r="BN13" s="954"/>
      <c r="BX13" s="490"/>
      <c r="BY13" s="490"/>
      <c r="BZ13" s="490"/>
      <c r="CA13" s="490"/>
      <c r="CB13" s="490"/>
      <c r="CC13" s="490"/>
      <c r="CD13" s="490"/>
      <c r="CE13" s="490"/>
      <c r="CF13" s="490"/>
      <c r="CG13" s="490"/>
      <c r="CH13" s="490"/>
      <c r="CI13" s="490"/>
      <c r="CJ13" s="490"/>
      <c r="CK13" s="490"/>
      <c r="CQ13" s="180"/>
      <c r="DG13" s="187"/>
    </row>
    <row r="14" spans="2:111" ht="15" customHeight="1">
      <c r="C14" s="954" t="s">
        <v>12</v>
      </c>
      <c r="D14" s="954"/>
      <c r="E14" s="954"/>
      <c r="F14" s="954"/>
      <c r="G14" s="954"/>
      <c r="H14" s="954"/>
      <c r="I14" s="954"/>
      <c r="J14" s="954"/>
      <c r="K14" s="954"/>
      <c r="L14" s="954"/>
      <c r="M14" s="954"/>
      <c r="N14" s="954"/>
      <c r="O14" s="954"/>
      <c r="P14" s="954"/>
      <c r="Q14" s="954"/>
      <c r="R14" s="954"/>
      <c r="S14" s="954"/>
      <c r="T14" s="954"/>
      <c r="U14" s="954"/>
      <c r="V14" s="954"/>
      <c r="W14" s="954"/>
      <c r="X14" s="954"/>
      <c r="Y14" s="954"/>
      <c r="Z14" s="954"/>
      <c r="AA14" s="954"/>
      <c r="AB14" s="954"/>
      <c r="AC14" s="954"/>
      <c r="AD14" s="954"/>
      <c r="AE14" s="954"/>
      <c r="AF14" s="954"/>
      <c r="AG14" s="954"/>
      <c r="AH14" s="954"/>
      <c r="AI14" s="954"/>
      <c r="AJ14" s="954"/>
      <c r="AK14" s="954"/>
      <c r="AL14" s="954"/>
      <c r="AM14" s="954"/>
      <c r="AN14" s="954"/>
      <c r="AO14" s="954"/>
      <c r="AP14" s="954"/>
      <c r="AQ14" s="954"/>
      <c r="AR14" s="954"/>
      <c r="AS14" s="954"/>
      <c r="AT14" s="954"/>
      <c r="AU14" s="954"/>
      <c r="AV14" s="954"/>
      <c r="AW14" s="954"/>
      <c r="AX14" s="954"/>
      <c r="AY14" s="954"/>
      <c r="AZ14" s="954"/>
      <c r="BA14" s="954"/>
      <c r="BB14" s="954"/>
      <c r="BC14" s="954"/>
      <c r="BD14" s="954"/>
      <c r="BE14" s="954"/>
      <c r="BF14" s="954"/>
      <c r="BG14" s="954"/>
      <c r="BH14" s="954"/>
      <c r="BI14" s="954"/>
      <c r="BJ14" s="954"/>
      <c r="BK14" s="954"/>
      <c r="BL14" s="954"/>
      <c r="BM14" s="954"/>
      <c r="BN14" s="954"/>
      <c r="CQ14" s="180"/>
    </row>
    <row r="15" spans="2:111" ht="15" customHeight="1">
      <c r="C15" s="954" t="s">
        <v>13</v>
      </c>
      <c r="D15" s="954"/>
      <c r="E15" s="954"/>
      <c r="F15" s="954"/>
      <c r="G15" s="954"/>
      <c r="H15" s="954"/>
      <c r="I15" s="954"/>
      <c r="J15" s="954"/>
      <c r="K15" s="954"/>
      <c r="L15" s="954"/>
      <c r="M15" s="954"/>
      <c r="N15" s="954"/>
      <c r="O15" s="954"/>
      <c r="P15" s="954"/>
      <c r="Q15" s="954"/>
      <c r="R15" s="954"/>
      <c r="S15" s="954"/>
      <c r="T15" s="954"/>
      <c r="U15" s="954"/>
      <c r="V15" s="954"/>
      <c r="W15" s="954"/>
      <c r="X15" s="954"/>
      <c r="Y15" s="954"/>
      <c r="Z15" s="954"/>
      <c r="AA15" s="954"/>
      <c r="AB15" s="954"/>
      <c r="AC15" s="954"/>
      <c r="AD15" s="954"/>
      <c r="AE15" s="954"/>
      <c r="AF15" s="954"/>
      <c r="AG15" s="954"/>
      <c r="AH15" s="954"/>
      <c r="AI15" s="954"/>
      <c r="AJ15" s="954"/>
      <c r="AK15" s="954"/>
      <c r="AL15" s="954"/>
      <c r="AM15" s="954"/>
      <c r="AN15" s="954"/>
      <c r="AO15" s="954"/>
      <c r="AP15" s="954"/>
      <c r="AQ15" s="954"/>
      <c r="AR15" s="954"/>
      <c r="AS15" s="954"/>
      <c r="AT15" s="954"/>
      <c r="AU15" s="954"/>
      <c r="AV15" s="954"/>
      <c r="AW15" s="954"/>
      <c r="AX15" s="954"/>
      <c r="AY15" s="954"/>
      <c r="AZ15" s="954"/>
      <c r="BA15" s="954"/>
      <c r="BB15" s="954"/>
      <c r="BC15" s="954"/>
      <c r="BD15" s="954"/>
      <c r="BE15" s="954"/>
      <c r="BF15" s="954"/>
      <c r="BG15" s="954"/>
      <c r="BH15" s="954"/>
      <c r="BI15" s="954"/>
      <c r="BJ15" s="954"/>
      <c r="BK15" s="954"/>
      <c r="BL15" s="954"/>
      <c r="BM15" s="954"/>
      <c r="BN15" s="954"/>
      <c r="CQ15" s="180"/>
    </row>
    <row r="16" spans="2:111" ht="15" customHeight="1">
      <c r="C16" s="1025" t="s">
        <v>445</v>
      </c>
      <c r="D16" s="1025"/>
      <c r="E16" s="1025"/>
      <c r="F16" s="1025"/>
      <c r="G16" s="1025"/>
      <c r="H16" s="1025"/>
      <c r="I16" s="1025"/>
      <c r="J16" s="1025"/>
      <c r="K16" s="1025"/>
      <c r="L16" s="1025"/>
      <c r="M16" s="1025"/>
      <c r="N16" s="1025"/>
      <c r="O16" s="1025"/>
      <c r="P16" s="1025"/>
      <c r="Q16" s="1025"/>
      <c r="R16" s="1025"/>
      <c r="S16" s="1025"/>
      <c r="T16" s="1025"/>
      <c r="U16" s="1025"/>
      <c r="V16" s="1025"/>
      <c r="W16" s="1025"/>
      <c r="X16" s="1025"/>
      <c r="Y16" s="1025"/>
      <c r="Z16" s="1025"/>
      <c r="AA16" s="1025"/>
      <c r="AB16" s="1025"/>
      <c r="AC16" s="1025"/>
      <c r="AD16" s="1025"/>
      <c r="AE16" s="1025"/>
      <c r="AF16" s="1025"/>
      <c r="AG16" s="1025"/>
      <c r="AH16" s="1025"/>
      <c r="AI16" s="1025"/>
      <c r="AJ16" s="1025"/>
      <c r="AK16" s="1025"/>
      <c r="AL16" s="1025"/>
      <c r="AM16" s="1025"/>
      <c r="AN16" s="1025"/>
      <c r="AO16" s="1025"/>
      <c r="AP16" s="1025"/>
      <c r="AQ16" s="1025"/>
      <c r="AR16" s="1025"/>
      <c r="AS16" s="1025"/>
      <c r="AT16" s="1025"/>
      <c r="AU16" s="1025"/>
      <c r="AV16" s="1025"/>
      <c r="AW16" s="1025"/>
      <c r="AX16" s="1025"/>
      <c r="AY16" s="1025"/>
      <c r="AZ16" s="1025"/>
      <c r="BA16" s="1025"/>
      <c r="BB16" s="1025"/>
      <c r="BC16" s="1025"/>
      <c r="BD16" s="1025"/>
      <c r="BE16" s="1025"/>
      <c r="BF16" s="1025"/>
      <c r="BG16" s="1025"/>
      <c r="BH16" s="1025"/>
      <c r="BI16" s="1025"/>
      <c r="BJ16" s="1025"/>
      <c r="BK16" s="1025"/>
      <c r="BL16" s="1025"/>
      <c r="BM16" s="1025"/>
      <c r="BN16" s="1025"/>
      <c r="CQ16" s="180"/>
    </row>
    <row r="17" spans="3:95" ht="15" customHeight="1">
      <c r="C17" s="1026" t="s">
        <v>4</v>
      </c>
      <c r="D17" s="1026"/>
      <c r="E17" s="1026"/>
      <c r="F17" s="1026"/>
      <c r="G17" s="1026"/>
      <c r="H17" s="1026"/>
      <c r="I17" s="1026"/>
      <c r="J17" s="1026"/>
      <c r="K17" s="1026"/>
      <c r="L17" s="1026"/>
      <c r="M17" s="1026"/>
      <c r="N17" s="1026"/>
      <c r="O17" s="1026"/>
      <c r="P17" s="1026"/>
      <c r="Q17" s="1026"/>
      <c r="R17" s="1026"/>
      <c r="S17" s="1026"/>
      <c r="T17" s="1026"/>
      <c r="U17" s="1026"/>
      <c r="V17" s="1026"/>
      <c r="W17" s="1026"/>
      <c r="X17" s="1026"/>
      <c r="Y17" s="1026"/>
      <c r="Z17" s="1026"/>
      <c r="AA17" s="1026"/>
      <c r="AB17" s="1026"/>
      <c r="AC17" s="1026"/>
      <c r="AD17" s="1026"/>
      <c r="AE17" s="1026"/>
      <c r="AF17" s="1026"/>
      <c r="AG17" s="1026"/>
      <c r="AH17" s="1026"/>
      <c r="AI17" s="1026"/>
      <c r="AJ17" s="1026"/>
      <c r="AK17" s="1026"/>
      <c r="AL17" s="1026"/>
      <c r="AM17" s="1026"/>
      <c r="AN17" s="1026"/>
      <c r="AO17" s="1026"/>
      <c r="AP17" s="1026"/>
      <c r="AQ17" s="1026"/>
      <c r="AR17" s="1026"/>
      <c r="AS17" s="1026"/>
      <c r="AT17" s="1026"/>
      <c r="AU17" s="1026"/>
      <c r="AV17" s="1026"/>
      <c r="AW17" s="1026"/>
      <c r="AX17" s="1026"/>
      <c r="AY17" s="1026"/>
      <c r="AZ17" s="1026"/>
      <c r="BA17" s="1026"/>
      <c r="BB17" s="1026"/>
      <c r="BC17" s="1026"/>
      <c r="BD17" s="1026"/>
      <c r="BE17" s="1026"/>
      <c r="BF17" s="1026"/>
      <c r="BG17" s="1026"/>
      <c r="BH17" s="1026"/>
      <c r="BI17" s="1026"/>
      <c r="BJ17" s="1026"/>
      <c r="BK17" s="1026"/>
      <c r="BL17" s="1026"/>
      <c r="BM17" s="1026"/>
      <c r="BN17" s="1026"/>
      <c r="BO17" s="188"/>
      <c r="BP17" s="188"/>
      <c r="BQ17" s="188"/>
      <c r="BR17" s="188"/>
      <c r="BS17" s="188"/>
      <c r="BT17" s="188"/>
      <c r="BU17" s="188"/>
      <c r="BV17" s="188"/>
      <c r="BW17" s="188"/>
      <c r="BX17" s="188"/>
      <c r="BY17" s="188"/>
      <c r="BZ17" s="188"/>
      <c r="CA17" s="188"/>
      <c r="CQ17" s="180"/>
    </row>
    <row r="18" spans="3:95" ht="18.75" customHeight="1">
      <c r="C18" s="978" t="s">
        <v>14</v>
      </c>
      <c r="D18" s="978"/>
      <c r="E18" s="978"/>
      <c r="F18" s="977" t="s">
        <v>15</v>
      </c>
      <c r="G18" s="977"/>
      <c r="H18" s="977"/>
      <c r="I18" s="977"/>
      <c r="J18" s="977"/>
      <c r="K18" s="977"/>
      <c r="L18" s="977"/>
      <c r="M18" s="977"/>
      <c r="N18" s="977"/>
      <c r="O18" s="977" t="s">
        <v>16</v>
      </c>
      <c r="P18" s="977"/>
      <c r="Q18" s="977"/>
      <c r="R18" s="977"/>
      <c r="S18" s="977"/>
      <c r="T18" s="977"/>
      <c r="U18" s="977"/>
      <c r="V18" s="977"/>
      <c r="W18" s="977"/>
      <c r="X18" s="977"/>
      <c r="Y18" s="977"/>
      <c r="Z18" s="977"/>
      <c r="AA18" s="977"/>
      <c r="AB18" s="977"/>
      <c r="AC18" s="977"/>
      <c r="AD18" s="1002" t="s">
        <v>322</v>
      </c>
      <c r="AE18" s="1003"/>
      <c r="AF18" s="1003"/>
      <c r="AG18" s="1003"/>
      <c r="AH18" s="1003"/>
      <c r="AI18" s="1003"/>
      <c r="AJ18" s="1003"/>
      <c r="AK18" s="1003"/>
      <c r="AL18" s="1003"/>
      <c r="AM18" s="1003"/>
      <c r="AN18" s="1003"/>
      <c r="AO18" s="1003"/>
      <c r="AP18" s="1003"/>
      <c r="AQ18" s="1003"/>
      <c r="AR18" s="1003"/>
      <c r="AS18" s="1003"/>
      <c r="AT18" s="1003"/>
      <c r="AU18" s="1003"/>
      <c r="AV18" s="1003"/>
      <c r="AW18" s="1003"/>
      <c r="AX18" s="1003"/>
      <c r="AY18" s="1003"/>
      <c r="AZ18" s="1004"/>
      <c r="BA18" s="978" t="s">
        <v>17</v>
      </c>
      <c r="BB18" s="977"/>
      <c r="BC18" s="977"/>
      <c r="BD18" s="977"/>
      <c r="BE18" s="977"/>
      <c r="BF18" s="977"/>
      <c r="BG18" s="977"/>
      <c r="BH18" s="977" t="s">
        <v>18</v>
      </c>
      <c r="BI18" s="977"/>
      <c r="BJ18" s="977"/>
      <c r="BK18" s="977"/>
      <c r="BL18" s="977"/>
      <c r="BM18" s="977"/>
      <c r="BN18" s="977"/>
      <c r="BO18" s="1039" t="s">
        <v>19</v>
      </c>
      <c r="BP18" s="1039"/>
      <c r="BQ18" s="1039"/>
      <c r="BR18" s="1039"/>
      <c r="BS18" s="1039"/>
      <c r="BT18" s="1039"/>
      <c r="BU18" s="1039"/>
      <c r="BV18" s="1039"/>
      <c r="BW18" s="1039"/>
      <c r="BX18" s="1038" t="s">
        <v>446</v>
      </c>
      <c r="BY18" s="1039"/>
      <c r="BZ18" s="1039"/>
      <c r="CA18" s="1039"/>
      <c r="CB18" s="1039"/>
      <c r="CC18" s="1039"/>
      <c r="CD18" s="1039"/>
      <c r="CE18" s="1039"/>
      <c r="CF18" s="1039"/>
      <c r="CG18" s="1038" t="s">
        <v>447</v>
      </c>
      <c r="CH18" s="1039"/>
      <c r="CI18" s="1039"/>
      <c r="CJ18" s="1039"/>
      <c r="CK18" s="1039"/>
      <c r="CN18" s="189" t="s">
        <v>323</v>
      </c>
      <c r="CO18" s="189" t="s">
        <v>324</v>
      </c>
      <c r="CP18" s="189" t="s">
        <v>325</v>
      </c>
      <c r="CQ18" s="180"/>
    </row>
    <row r="19" spans="3:95" ht="18.75" customHeight="1">
      <c r="C19" s="978"/>
      <c r="D19" s="978"/>
      <c r="E19" s="978"/>
      <c r="F19" s="977"/>
      <c r="G19" s="977"/>
      <c r="H19" s="977"/>
      <c r="I19" s="977"/>
      <c r="J19" s="977"/>
      <c r="K19" s="977"/>
      <c r="L19" s="977"/>
      <c r="M19" s="977"/>
      <c r="N19" s="977"/>
      <c r="O19" s="977"/>
      <c r="P19" s="977"/>
      <c r="Q19" s="977"/>
      <c r="R19" s="977"/>
      <c r="S19" s="977"/>
      <c r="T19" s="977"/>
      <c r="U19" s="977"/>
      <c r="V19" s="977"/>
      <c r="W19" s="977"/>
      <c r="X19" s="977"/>
      <c r="Y19" s="977"/>
      <c r="Z19" s="977"/>
      <c r="AA19" s="977"/>
      <c r="AB19" s="977"/>
      <c r="AC19" s="977"/>
      <c r="AD19" s="1040" t="s">
        <v>20</v>
      </c>
      <c r="AE19" s="1040"/>
      <c r="AF19" s="1040"/>
      <c r="AG19" s="1040"/>
      <c r="AH19" s="1040" t="s">
        <v>21</v>
      </c>
      <c r="AI19" s="1040"/>
      <c r="AJ19" s="1040"/>
      <c r="AK19" s="1040"/>
      <c r="AL19" s="1041" t="s">
        <v>323</v>
      </c>
      <c r="AM19" s="1042"/>
      <c r="AN19" s="1042"/>
      <c r="AO19" s="1042"/>
      <c r="AP19" s="1043"/>
      <c r="AQ19" s="1041" t="s">
        <v>22</v>
      </c>
      <c r="AR19" s="1042"/>
      <c r="AS19" s="1042"/>
      <c r="AT19" s="1042"/>
      <c r="AU19" s="1042"/>
      <c r="AV19" s="1042"/>
      <c r="AW19" s="1042"/>
      <c r="AX19" s="1042"/>
      <c r="AY19" s="1042"/>
      <c r="AZ19" s="1043"/>
      <c r="BA19" s="978"/>
      <c r="BB19" s="977"/>
      <c r="BC19" s="977"/>
      <c r="BD19" s="977"/>
      <c r="BE19" s="977"/>
      <c r="BF19" s="977"/>
      <c r="BG19" s="977"/>
      <c r="BH19" s="977"/>
      <c r="BI19" s="977"/>
      <c r="BJ19" s="977"/>
      <c r="BK19" s="977"/>
      <c r="BL19" s="977"/>
      <c r="BM19" s="977"/>
      <c r="BN19" s="977"/>
      <c r="BO19" s="1039"/>
      <c r="BP19" s="1039"/>
      <c r="BQ19" s="1039"/>
      <c r="BR19" s="1039"/>
      <c r="BS19" s="1039"/>
      <c r="BT19" s="1039"/>
      <c r="BU19" s="1039"/>
      <c r="BV19" s="1039"/>
      <c r="BW19" s="1039"/>
      <c r="BX19" s="1038"/>
      <c r="BY19" s="1039"/>
      <c r="BZ19" s="1039"/>
      <c r="CA19" s="1039"/>
      <c r="CB19" s="1039"/>
      <c r="CC19" s="1039"/>
      <c r="CD19" s="1039"/>
      <c r="CE19" s="1039"/>
      <c r="CF19" s="1039"/>
      <c r="CG19" s="1038"/>
      <c r="CH19" s="1039"/>
      <c r="CI19" s="1039"/>
      <c r="CJ19" s="1039"/>
      <c r="CK19" s="1039"/>
      <c r="CN19" s="179" t="s">
        <v>324</v>
      </c>
      <c r="CO19" s="179" t="s">
        <v>326</v>
      </c>
      <c r="CP19" s="179">
        <v>11300</v>
      </c>
      <c r="CQ19" s="180"/>
    </row>
    <row r="20" spans="3:95" ht="18.75" customHeight="1">
      <c r="C20" s="978"/>
      <c r="D20" s="978"/>
      <c r="E20" s="978"/>
      <c r="F20" s="977"/>
      <c r="G20" s="977"/>
      <c r="H20" s="977"/>
      <c r="I20" s="977"/>
      <c r="J20" s="977"/>
      <c r="K20" s="977"/>
      <c r="L20" s="977"/>
      <c r="M20" s="977"/>
      <c r="N20" s="977"/>
      <c r="O20" s="977"/>
      <c r="P20" s="977"/>
      <c r="Q20" s="977"/>
      <c r="R20" s="977"/>
      <c r="S20" s="977"/>
      <c r="T20" s="977"/>
      <c r="U20" s="977"/>
      <c r="V20" s="977"/>
      <c r="W20" s="977"/>
      <c r="X20" s="977"/>
      <c r="Y20" s="977"/>
      <c r="Z20" s="977"/>
      <c r="AA20" s="977"/>
      <c r="AB20" s="977"/>
      <c r="AC20" s="977"/>
      <c r="AD20" s="1040"/>
      <c r="AE20" s="1040"/>
      <c r="AF20" s="1040"/>
      <c r="AG20" s="1040"/>
      <c r="AH20" s="1040"/>
      <c r="AI20" s="1040"/>
      <c r="AJ20" s="1040"/>
      <c r="AK20" s="1040"/>
      <c r="AL20" s="1044"/>
      <c r="AM20" s="1045"/>
      <c r="AN20" s="1045"/>
      <c r="AO20" s="1045"/>
      <c r="AP20" s="1046"/>
      <c r="AQ20" s="1044"/>
      <c r="AR20" s="1045"/>
      <c r="AS20" s="1045"/>
      <c r="AT20" s="1045"/>
      <c r="AU20" s="1045"/>
      <c r="AV20" s="1045"/>
      <c r="AW20" s="1045"/>
      <c r="AX20" s="1045"/>
      <c r="AY20" s="1045"/>
      <c r="AZ20" s="1046"/>
      <c r="BA20" s="977"/>
      <c r="BB20" s="977"/>
      <c r="BC20" s="977"/>
      <c r="BD20" s="977"/>
      <c r="BE20" s="977"/>
      <c r="BF20" s="977"/>
      <c r="BG20" s="977"/>
      <c r="BH20" s="977"/>
      <c r="BI20" s="977"/>
      <c r="BJ20" s="977"/>
      <c r="BK20" s="977"/>
      <c r="BL20" s="977"/>
      <c r="BM20" s="977"/>
      <c r="BN20" s="977"/>
      <c r="BO20" s="1039"/>
      <c r="BP20" s="1039"/>
      <c r="BQ20" s="1039"/>
      <c r="BR20" s="1039"/>
      <c r="BS20" s="1039"/>
      <c r="BT20" s="1039"/>
      <c r="BU20" s="1039"/>
      <c r="BV20" s="1039"/>
      <c r="BW20" s="1039"/>
      <c r="BX20" s="1039"/>
      <c r="BY20" s="1039"/>
      <c r="BZ20" s="1039"/>
      <c r="CA20" s="1039"/>
      <c r="CB20" s="1039"/>
      <c r="CC20" s="1039"/>
      <c r="CD20" s="1039"/>
      <c r="CE20" s="1039"/>
      <c r="CF20" s="1039"/>
      <c r="CG20" s="1039"/>
      <c r="CH20" s="1039"/>
      <c r="CI20" s="1039"/>
      <c r="CJ20" s="1039"/>
      <c r="CK20" s="1039"/>
      <c r="CN20" s="179" t="s">
        <v>327</v>
      </c>
      <c r="CO20" s="179" t="s">
        <v>328</v>
      </c>
      <c r="CP20" s="179">
        <v>9700</v>
      </c>
      <c r="CQ20" s="180"/>
    </row>
    <row r="21" spans="3:95" ht="18.75" customHeight="1">
      <c r="C21" s="978"/>
      <c r="D21" s="978"/>
      <c r="E21" s="978"/>
      <c r="F21" s="977"/>
      <c r="G21" s="977"/>
      <c r="H21" s="977"/>
      <c r="I21" s="977"/>
      <c r="J21" s="977"/>
      <c r="K21" s="977"/>
      <c r="L21" s="977"/>
      <c r="M21" s="977"/>
      <c r="N21" s="977"/>
      <c r="O21" s="977"/>
      <c r="P21" s="977"/>
      <c r="Q21" s="977"/>
      <c r="R21" s="977"/>
      <c r="S21" s="977"/>
      <c r="T21" s="977"/>
      <c r="U21" s="977"/>
      <c r="V21" s="977"/>
      <c r="W21" s="977"/>
      <c r="X21" s="977"/>
      <c r="Y21" s="977"/>
      <c r="Z21" s="977"/>
      <c r="AA21" s="977"/>
      <c r="AB21" s="977"/>
      <c r="AC21" s="977"/>
      <c r="AD21" s="1040"/>
      <c r="AE21" s="1040"/>
      <c r="AF21" s="1040"/>
      <c r="AG21" s="1040"/>
      <c r="AH21" s="1040"/>
      <c r="AI21" s="1040"/>
      <c r="AJ21" s="1040"/>
      <c r="AK21" s="1040"/>
      <c r="AL21" s="1047"/>
      <c r="AM21" s="1048"/>
      <c r="AN21" s="1048"/>
      <c r="AO21" s="1048"/>
      <c r="AP21" s="1049"/>
      <c r="AQ21" s="1047"/>
      <c r="AR21" s="1048"/>
      <c r="AS21" s="1048"/>
      <c r="AT21" s="1048"/>
      <c r="AU21" s="1048"/>
      <c r="AV21" s="1048"/>
      <c r="AW21" s="1048"/>
      <c r="AX21" s="1048"/>
      <c r="AY21" s="1048"/>
      <c r="AZ21" s="1049"/>
      <c r="BA21" s="977"/>
      <c r="BB21" s="977"/>
      <c r="BC21" s="977"/>
      <c r="BD21" s="977"/>
      <c r="BE21" s="977"/>
      <c r="BF21" s="977"/>
      <c r="BG21" s="977"/>
      <c r="BH21" s="977"/>
      <c r="BI21" s="977"/>
      <c r="BJ21" s="977"/>
      <c r="BK21" s="977"/>
      <c r="BL21" s="977"/>
      <c r="BM21" s="977"/>
      <c r="BN21" s="977"/>
      <c r="BO21" s="1039"/>
      <c r="BP21" s="1039"/>
      <c r="BQ21" s="1039"/>
      <c r="BR21" s="1039"/>
      <c r="BS21" s="1039"/>
      <c r="BT21" s="1039"/>
      <c r="BU21" s="1039"/>
      <c r="BV21" s="1039"/>
      <c r="BW21" s="1039"/>
      <c r="BX21" s="1039"/>
      <c r="BY21" s="1039"/>
      <c r="BZ21" s="1039"/>
      <c r="CA21" s="1039"/>
      <c r="CB21" s="1039"/>
      <c r="CC21" s="1039"/>
      <c r="CD21" s="1039"/>
      <c r="CE21" s="1039"/>
      <c r="CF21" s="1039"/>
      <c r="CG21" s="1039"/>
      <c r="CH21" s="1039"/>
      <c r="CI21" s="1039"/>
      <c r="CJ21" s="1039"/>
      <c r="CK21" s="1039"/>
      <c r="CN21" s="179" t="s">
        <v>329</v>
      </c>
      <c r="CO21" s="179" t="s">
        <v>330</v>
      </c>
      <c r="CP21" s="179">
        <v>8700</v>
      </c>
      <c r="CQ21" s="180"/>
    </row>
    <row r="22" spans="3:95" ht="15" customHeight="1">
      <c r="C22" s="1006"/>
      <c r="D22" s="1006"/>
      <c r="E22" s="1006"/>
      <c r="F22" s="1019" t="str">
        <f>IF($C22="","",
IF(ISERROR(VLOOKUP($C22,'様式第5-3.経費区分別内訳書'!$D$21:$EE$70,35,FALSE)),"※正しい経費番号を選択してください",
IF(AND(LEFT(VLOOKUP($C22,'様式第5-3.経費区分別内訳書'!$D$21:$EE$70,3,FALSE),1)="1",LEFT(VLOOKUP($C22,'様式第5-3.経費区分別内訳書'!$D$21:$EE$70,3,FALSE),2)&lt;&gt;"10"),VLOOKUP($C22,'様式第5-3.経費区分別内訳書'!$D$21:$EE$70,35,FALSE),"※本シートに記載するべき経費区分ではありません")))</f>
        <v/>
      </c>
      <c r="G22" s="1020"/>
      <c r="H22" s="1020"/>
      <c r="I22" s="1020"/>
      <c r="J22" s="1020"/>
      <c r="K22" s="1020"/>
      <c r="L22" s="1020"/>
      <c r="M22" s="1020"/>
      <c r="N22" s="1021"/>
      <c r="O22" s="1013"/>
      <c r="P22" s="1013"/>
      <c r="Q22" s="1013"/>
      <c r="R22" s="1013"/>
      <c r="S22" s="1013"/>
      <c r="T22" s="1013"/>
      <c r="U22" s="1013"/>
      <c r="V22" s="1013"/>
      <c r="W22" s="1013"/>
      <c r="X22" s="1013"/>
      <c r="Y22" s="1013"/>
      <c r="Z22" s="1013"/>
      <c r="AA22" s="1013"/>
      <c r="AB22" s="1013"/>
      <c r="AC22" s="1013"/>
      <c r="AD22" s="984"/>
      <c r="AE22" s="985"/>
      <c r="AF22" s="985"/>
      <c r="AG22" s="986"/>
      <c r="AH22" s="984"/>
      <c r="AI22" s="985"/>
      <c r="AJ22" s="985"/>
      <c r="AK22" s="986"/>
      <c r="AL22" s="984"/>
      <c r="AM22" s="985"/>
      <c r="AN22" s="985"/>
      <c r="AO22" s="985"/>
      <c r="AP22" s="986"/>
      <c r="AQ22" s="1027"/>
      <c r="AR22" s="991"/>
      <c r="AS22" s="991"/>
      <c r="AT22" s="991"/>
      <c r="AU22" s="991"/>
      <c r="AV22" s="991"/>
      <c r="AW22" s="991"/>
      <c r="AX22" s="991"/>
      <c r="AY22" s="991"/>
      <c r="AZ22" s="992"/>
      <c r="BA22" s="1028"/>
      <c r="BB22" s="996"/>
      <c r="BC22" s="996"/>
      <c r="BD22" s="996"/>
      <c r="BE22" s="996"/>
      <c r="BF22" s="963" t="s">
        <v>7</v>
      </c>
      <c r="BG22" s="964"/>
      <c r="BH22" s="998"/>
      <c r="BI22" s="999"/>
      <c r="BJ22" s="999"/>
      <c r="BK22" s="999"/>
      <c r="BL22" s="963" t="s">
        <v>23</v>
      </c>
      <c r="BM22" s="963"/>
      <c r="BN22" s="964"/>
      <c r="BO22" s="979">
        <f>IFERROR(BA22*BH22,"")</f>
        <v>0</v>
      </c>
      <c r="BP22" s="980"/>
      <c r="BQ22" s="980"/>
      <c r="BR22" s="980"/>
      <c r="BS22" s="980"/>
      <c r="BT22" s="980"/>
      <c r="BU22" s="980"/>
      <c r="BV22" s="963" t="s">
        <v>7</v>
      </c>
      <c r="BW22" s="964"/>
      <c r="BX22" s="1015" t="str">
        <f>IF($C22="","",
IF(ISERROR(VLOOKUP($C22,'様式第5-3.経費区分別内訳書'!$D$21:$EE$70,3,FALSE)),"",
IF(LEFT(VLOOKUP($C22,'様式第5-3.経費区分別内訳書'!$D$21:$EE$70,3,FALSE),1)="1",VLOOKUP($C22,'様式第5-3.経費区分別内訳書'!$D$21:$EE$70,124,FALSE),"")))</f>
        <v/>
      </c>
      <c r="BY22" s="1016"/>
      <c r="BZ22" s="1016"/>
      <c r="CA22" s="1016"/>
      <c r="CB22" s="1016"/>
      <c r="CC22" s="1016"/>
      <c r="CD22" s="1016"/>
      <c r="CE22" s="963" t="s">
        <v>7</v>
      </c>
      <c r="CF22" s="964"/>
      <c r="CG22" s="1005" t="str">
        <f>IF(OR($BO22="",$BX22=""),"",IF($BO22=$BX22,"○","×"))</f>
        <v/>
      </c>
      <c r="CH22" s="1005"/>
      <c r="CI22" s="1005"/>
      <c r="CJ22" s="1005"/>
      <c r="CK22" s="1005"/>
      <c r="CL22" s="190" t="str">
        <f>IF(OR($AD22="",$AD22="有",$AQ22="",$BA22=""),"",
  IF($BA22&lt;&gt;IFERROR(VLOOKUP($AQ22,$CO$18:$CP$54,2,FALSE),""),"※時間単価をご確認ください",""))</f>
        <v/>
      </c>
      <c r="CO22" s="179" t="s">
        <v>331</v>
      </c>
      <c r="CP22" s="179">
        <v>7900</v>
      </c>
      <c r="CQ22" s="180"/>
    </row>
    <row r="23" spans="3:95" ht="15" customHeight="1">
      <c r="C23" s="1006"/>
      <c r="D23" s="1006"/>
      <c r="E23" s="1006"/>
      <c r="F23" s="1022"/>
      <c r="G23" s="1023"/>
      <c r="H23" s="1023"/>
      <c r="I23" s="1023"/>
      <c r="J23" s="1023"/>
      <c r="K23" s="1023"/>
      <c r="L23" s="1023"/>
      <c r="M23" s="1023"/>
      <c r="N23" s="1024"/>
      <c r="O23" s="1013"/>
      <c r="P23" s="1013"/>
      <c r="Q23" s="1013"/>
      <c r="R23" s="1013"/>
      <c r="S23" s="1013"/>
      <c r="T23" s="1013"/>
      <c r="U23" s="1013"/>
      <c r="V23" s="1013"/>
      <c r="W23" s="1013"/>
      <c r="X23" s="1013"/>
      <c r="Y23" s="1013"/>
      <c r="Z23" s="1013"/>
      <c r="AA23" s="1013"/>
      <c r="AB23" s="1013"/>
      <c r="AC23" s="1013"/>
      <c r="AD23" s="987"/>
      <c r="AE23" s="988"/>
      <c r="AF23" s="988"/>
      <c r="AG23" s="989"/>
      <c r="AH23" s="987"/>
      <c r="AI23" s="988"/>
      <c r="AJ23" s="988"/>
      <c r="AK23" s="989"/>
      <c r="AL23" s="987"/>
      <c r="AM23" s="988"/>
      <c r="AN23" s="988"/>
      <c r="AO23" s="988"/>
      <c r="AP23" s="989"/>
      <c r="AQ23" s="993"/>
      <c r="AR23" s="994"/>
      <c r="AS23" s="994"/>
      <c r="AT23" s="994"/>
      <c r="AU23" s="994"/>
      <c r="AV23" s="994"/>
      <c r="AW23" s="994"/>
      <c r="AX23" s="994"/>
      <c r="AY23" s="994"/>
      <c r="AZ23" s="995"/>
      <c r="BA23" s="1029"/>
      <c r="BB23" s="997"/>
      <c r="BC23" s="997"/>
      <c r="BD23" s="997"/>
      <c r="BE23" s="997"/>
      <c r="BF23" s="966"/>
      <c r="BG23" s="967"/>
      <c r="BH23" s="1000"/>
      <c r="BI23" s="1001"/>
      <c r="BJ23" s="1001"/>
      <c r="BK23" s="1001"/>
      <c r="BL23" s="966"/>
      <c r="BM23" s="966"/>
      <c r="BN23" s="967"/>
      <c r="BO23" s="981"/>
      <c r="BP23" s="982"/>
      <c r="BQ23" s="982"/>
      <c r="BR23" s="982"/>
      <c r="BS23" s="982"/>
      <c r="BT23" s="982"/>
      <c r="BU23" s="982"/>
      <c r="BV23" s="966"/>
      <c r="BW23" s="967"/>
      <c r="BX23" s="1017"/>
      <c r="BY23" s="1018"/>
      <c r="BZ23" s="1018"/>
      <c r="CA23" s="1018"/>
      <c r="CB23" s="1018"/>
      <c r="CC23" s="1018"/>
      <c r="CD23" s="1018"/>
      <c r="CE23" s="966"/>
      <c r="CF23" s="967"/>
      <c r="CG23" s="1005"/>
      <c r="CH23" s="1005"/>
      <c r="CI23" s="1005"/>
      <c r="CJ23" s="1005"/>
      <c r="CK23" s="1005"/>
      <c r="CL23" s="190"/>
      <c r="CO23" s="179" t="s">
        <v>332</v>
      </c>
      <c r="CP23" s="179">
        <v>7000</v>
      </c>
      <c r="CQ23" s="180"/>
    </row>
    <row r="24" spans="3:95" ht="15" customHeight="1">
      <c r="C24" s="1006"/>
      <c r="D24" s="1006"/>
      <c r="E24" s="1006"/>
      <c r="F24" s="1007" t="str">
        <f>IF($C24="","",
IF(ISERROR(VLOOKUP($C24,'様式第5-3.経費区分別内訳書'!$D$21:$EE$70,35,FALSE)),"※正しい経費番号を選択してください",
IF(AND(LEFT(VLOOKUP($C24,'様式第5-3.経費区分別内訳書'!$D$21:$EE$70,3,FALSE),1)="1",LEFT(VLOOKUP($C24,'様式第5-3.経費区分別内訳書'!$D$21:$EE$70,3,FALSE),2)&lt;&gt;"10"),VLOOKUP($C24,'様式第5-3.経費区分別内訳書'!$D$21:$EE$70,35,FALSE),"※本シートに記載するべき経費区分ではありません")))</f>
        <v/>
      </c>
      <c r="G24" s="1008"/>
      <c r="H24" s="1008"/>
      <c r="I24" s="1008"/>
      <c r="J24" s="1008"/>
      <c r="K24" s="1008"/>
      <c r="L24" s="1008"/>
      <c r="M24" s="1008"/>
      <c r="N24" s="1009"/>
      <c r="O24" s="1013"/>
      <c r="P24" s="1013"/>
      <c r="Q24" s="1013"/>
      <c r="R24" s="1013"/>
      <c r="S24" s="1013"/>
      <c r="T24" s="1013"/>
      <c r="U24" s="1013"/>
      <c r="V24" s="1013"/>
      <c r="W24" s="1013"/>
      <c r="X24" s="1013"/>
      <c r="Y24" s="1013"/>
      <c r="Z24" s="1013"/>
      <c r="AA24" s="1013"/>
      <c r="AB24" s="1013"/>
      <c r="AC24" s="1013"/>
      <c r="AD24" s="984"/>
      <c r="AE24" s="985"/>
      <c r="AF24" s="985"/>
      <c r="AG24" s="986"/>
      <c r="AH24" s="984"/>
      <c r="AI24" s="985"/>
      <c r="AJ24" s="985"/>
      <c r="AK24" s="986"/>
      <c r="AL24" s="984"/>
      <c r="AM24" s="985"/>
      <c r="AN24" s="985"/>
      <c r="AO24" s="985"/>
      <c r="AP24" s="986"/>
      <c r="AQ24" s="990"/>
      <c r="AR24" s="991"/>
      <c r="AS24" s="991"/>
      <c r="AT24" s="991"/>
      <c r="AU24" s="991"/>
      <c r="AV24" s="991"/>
      <c r="AW24" s="991"/>
      <c r="AX24" s="991"/>
      <c r="AY24" s="991"/>
      <c r="AZ24" s="992"/>
      <c r="BA24" s="996"/>
      <c r="BB24" s="996"/>
      <c r="BC24" s="996"/>
      <c r="BD24" s="996"/>
      <c r="BE24" s="996"/>
      <c r="BF24" s="963" t="s">
        <v>7</v>
      </c>
      <c r="BG24" s="963"/>
      <c r="BH24" s="998"/>
      <c r="BI24" s="999"/>
      <c r="BJ24" s="999"/>
      <c r="BK24" s="999"/>
      <c r="BL24" s="963" t="s">
        <v>23</v>
      </c>
      <c r="BM24" s="963"/>
      <c r="BN24" s="963"/>
      <c r="BO24" s="979">
        <f t="shared" ref="BO24" si="0">IFERROR(BA24*BH24,"")</f>
        <v>0</v>
      </c>
      <c r="BP24" s="980"/>
      <c r="BQ24" s="980"/>
      <c r="BR24" s="980"/>
      <c r="BS24" s="980"/>
      <c r="BT24" s="980"/>
      <c r="BU24" s="980"/>
      <c r="BV24" s="963" t="s">
        <v>7</v>
      </c>
      <c r="BW24" s="964"/>
      <c r="BX24" s="1015" t="str">
        <f>IF($C24="","",
IF(ISERROR(VLOOKUP($C24,'様式第5-3.経費区分別内訳書'!$D$21:$EE$70,3,FALSE)),"",
IF(LEFT(VLOOKUP($C24,'様式第5-3.経費区分別内訳書'!$D$21:$EE$70,3,FALSE),1)="1",VLOOKUP($C24,'様式第5-3.経費区分別内訳書'!$D$21:$EE$70,124,FALSE),"")))</f>
        <v/>
      </c>
      <c r="BY24" s="1016"/>
      <c r="BZ24" s="1016"/>
      <c r="CA24" s="1016"/>
      <c r="CB24" s="1016"/>
      <c r="CC24" s="1016"/>
      <c r="CD24" s="1016"/>
      <c r="CE24" s="963" t="s">
        <v>7</v>
      </c>
      <c r="CF24" s="964"/>
      <c r="CG24" s="1005" t="str">
        <f t="shared" ref="CG24" si="1">IF(OR($BO24="",$BX24=""),"",IF($BO24=$BX24,"○","×"))</f>
        <v/>
      </c>
      <c r="CH24" s="1005"/>
      <c r="CI24" s="1005"/>
      <c r="CJ24" s="1005"/>
      <c r="CK24" s="1005"/>
      <c r="CL24" s="190" t="str">
        <f>IF(OR($AD24="",$AD24="有",$AQ24="",$BA24=""),"",
  IF($BA24&lt;&gt;IFERROR(VLOOKUP($AQ24,$CO$18:$CP$54,2,FALSE),""),"※時間単価をご確認ください",""))</f>
        <v/>
      </c>
      <c r="CO24" s="179" t="s">
        <v>333</v>
      </c>
      <c r="CP24" s="179">
        <v>6100</v>
      </c>
      <c r="CQ24" s="180"/>
    </row>
    <row r="25" spans="3:95" ht="15" customHeight="1">
      <c r="C25" s="1006"/>
      <c r="D25" s="1006"/>
      <c r="E25" s="1006"/>
      <c r="F25" s="1010"/>
      <c r="G25" s="1011"/>
      <c r="H25" s="1011"/>
      <c r="I25" s="1011"/>
      <c r="J25" s="1011"/>
      <c r="K25" s="1011"/>
      <c r="L25" s="1011"/>
      <c r="M25" s="1011"/>
      <c r="N25" s="1012"/>
      <c r="O25" s="1013"/>
      <c r="P25" s="1013"/>
      <c r="Q25" s="1013"/>
      <c r="R25" s="1013"/>
      <c r="S25" s="1013"/>
      <c r="T25" s="1013"/>
      <c r="U25" s="1013"/>
      <c r="V25" s="1013"/>
      <c r="W25" s="1013"/>
      <c r="X25" s="1013"/>
      <c r="Y25" s="1013"/>
      <c r="Z25" s="1013"/>
      <c r="AA25" s="1013"/>
      <c r="AB25" s="1013"/>
      <c r="AC25" s="1013"/>
      <c r="AD25" s="987"/>
      <c r="AE25" s="988"/>
      <c r="AF25" s="988"/>
      <c r="AG25" s="989"/>
      <c r="AH25" s="987"/>
      <c r="AI25" s="988"/>
      <c r="AJ25" s="988"/>
      <c r="AK25" s="989"/>
      <c r="AL25" s="987"/>
      <c r="AM25" s="988"/>
      <c r="AN25" s="988"/>
      <c r="AO25" s="988"/>
      <c r="AP25" s="989"/>
      <c r="AQ25" s="993"/>
      <c r="AR25" s="994"/>
      <c r="AS25" s="994"/>
      <c r="AT25" s="994"/>
      <c r="AU25" s="994"/>
      <c r="AV25" s="994"/>
      <c r="AW25" s="994"/>
      <c r="AX25" s="994"/>
      <c r="AY25" s="994"/>
      <c r="AZ25" s="995"/>
      <c r="BA25" s="1014"/>
      <c r="BB25" s="1014"/>
      <c r="BC25" s="1014"/>
      <c r="BD25" s="1014"/>
      <c r="BE25" s="1014"/>
      <c r="BF25" s="969"/>
      <c r="BG25" s="969"/>
      <c r="BH25" s="1000"/>
      <c r="BI25" s="1001"/>
      <c r="BJ25" s="1001"/>
      <c r="BK25" s="1001"/>
      <c r="BL25" s="969"/>
      <c r="BM25" s="969"/>
      <c r="BN25" s="969"/>
      <c r="BO25" s="981"/>
      <c r="BP25" s="982"/>
      <c r="BQ25" s="982"/>
      <c r="BR25" s="982"/>
      <c r="BS25" s="982"/>
      <c r="BT25" s="982"/>
      <c r="BU25" s="982"/>
      <c r="BV25" s="969"/>
      <c r="BW25" s="970"/>
      <c r="BX25" s="1017"/>
      <c r="BY25" s="1018"/>
      <c r="BZ25" s="1018"/>
      <c r="CA25" s="1018"/>
      <c r="CB25" s="1018"/>
      <c r="CC25" s="1018"/>
      <c r="CD25" s="1018"/>
      <c r="CE25" s="969"/>
      <c r="CF25" s="970"/>
      <c r="CG25" s="1005"/>
      <c r="CH25" s="1005"/>
      <c r="CI25" s="1005"/>
      <c r="CJ25" s="1005"/>
      <c r="CK25" s="1005"/>
      <c r="CL25" s="190"/>
      <c r="CO25" s="179" t="s">
        <v>334</v>
      </c>
      <c r="CP25" s="179">
        <v>5100</v>
      </c>
      <c r="CQ25" s="180"/>
    </row>
    <row r="26" spans="3:95" ht="15" customHeight="1">
      <c r="C26" s="1006"/>
      <c r="D26" s="1006"/>
      <c r="E26" s="1006"/>
      <c r="F26" s="1019" t="str">
        <f>IF($C26="","",
IF(ISERROR(VLOOKUP($C26,'様式第5-3.経費区分別内訳書'!$D$21:$EE$70,35,FALSE)),"※正しい経費番号を選択してください",
IF(AND(LEFT(VLOOKUP($C26,'様式第5-3.経費区分別内訳書'!$D$21:$EE$70,3,FALSE),1)="1",LEFT(VLOOKUP($C26,'様式第5-3.経費区分別内訳書'!$D$21:$EE$70,3,FALSE),2)&lt;&gt;"10"),VLOOKUP($C26,'様式第5-3.経費区分別内訳書'!$D$21:$EE$70,35,FALSE),"※本シートに記載するべき経費区分ではありません")))</f>
        <v/>
      </c>
      <c r="G26" s="1020"/>
      <c r="H26" s="1020"/>
      <c r="I26" s="1020"/>
      <c r="J26" s="1020"/>
      <c r="K26" s="1020"/>
      <c r="L26" s="1020"/>
      <c r="M26" s="1020"/>
      <c r="N26" s="1021"/>
      <c r="O26" s="1013"/>
      <c r="P26" s="1013"/>
      <c r="Q26" s="1013"/>
      <c r="R26" s="1013"/>
      <c r="S26" s="1013"/>
      <c r="T26" s="1013"/>
      <c r="U26" s="1013"/>
      <c r="V26" s="1013"/>
      <c r="W26" s="1013"/>
      <c r="X26" s="1013"/>
      <c r="Y26" s="1013"/>
      <c r="Z26" s="1013"/>
      <c r="AA26" s="1013"/>
      <c r="AB26" s="1013"/>
      <c r="AC26" s="1013"/>
      <c r="AD26" s="984"/>
      <c r="AE26" s="985"/>
      <c r="AF26" s="985"/>
      <c r="AG26" s="986"/>
      <c r="AH26" s="984"/>
      <c r="AI26" s="985"/>
      <c r="AJ26" s="985"/>
      <c r="AK26" s="986"/>
      <c r="AL26" s="984"/>
      <c r="AM26" s="985"/>
      <c r="AN26" s="985"/>
      <c r="AO26" s="985"/>
      <c r="AP26" s="986"/>
      <c r="AQ26" s="990"/>
      <c r="AR26" s="991"/>
      <c r="AS26" s="991"/>
      <c r="AT26" s="991"/>
      <c r="AU26" s="991"/>
      <c r="AV26" s="991"/>
      <c r="AW26" s="991"/>
      <c r="AX26" s="991"/>
      <c r="AY26" s="991"/>
      <c r="AZ26" s="992"/>
      <c r="BA26" s="996"/>
      <c r="BB26" s="996"/>
      <c r="BC26" s="996"/>
      <c r="BD26" s="996"/>
      <c r="BE26" s="996"/>
      <c r="BF26" s="963" t="s">
        <v>7</v>
      </c>
      <c r="BG26" s="963"/>
      <c r="BH26" s="998"/>
      <c r="BI26" s="999"/>
      <c r="BJ26" s="999"/>
      <c r="BK26" s="999"/>
      <c r="BL26" s="963" t="s">
        <v>23</v>
      </c>
      <c r="BM26" s="963"/>
      <c r="BN26" s="963"/>
      <c r="BO26" s="979">
        <f t="shared" ref="BO26" si="2">IFERROR(BA26*BH26,"")</f>
        <v>0</v>
      </c>
      <c r="BP26" s="980"/>
      <c r="BQ26" s="980"/>
      <c r="BR26" s="980"/>
      <c r="BS26" s="980"/>
      <c r="BT26" s="980"/>
      <c r="BU26" s="980"/>
      <c r="BV26" s="963" t="s">
        <v>7</v>
      </c>
      <c r="BW26" s="964"/>
      <c r="BX26" s="1015" t="str">
        <f>IF($C26="","",
IF(ISERROR(VLOOKUP($C26,'様式第5-3.経費区分別内訳書'!$D$21:$EE$70,3,FALSE)),"",
IF(LEFT(VLOOKUP($C26,'様式第5-3.経費区分別内訳書'!$D$21:$EE$70,3,FALSE),1)="1",VLOOKUP($C26,'様式第5-3.経費区分別内訳書'!$D$21:$EE$70,124,FALSE),"")))</f>
        <v/>
      </c>
      <c r="BY26" s="1016"/>
      <c r="BZ26" s="1016"/>
      <c r="CA26" s="1016"/>
      <c r="CB26" s="1016"/>
      <c r="CC26" s="1016"/>
      <c r="CD26" s="1016"/>
      <c r="CE26" s="963" t="s">
        <v>7</v>
      </c>
      <c r="CF26" s="964"/>
      <c r="CG26" s="1005" t="str">
        <f t="shared" ref="CG26" si="3">IF(OR($BO26="",$BX26=""),"",IF($BO26=$BX26,"○","×"))</f>
        <v/>
      </c>
      <c r="CH26" s="1005"/>
      <c r="CI26" s="1005"/>
      <c r="CJ26" s="1005"/>
      <c r="CK26" s="1005"/>
      <c r="CL26" s="190" t="str">
        <f>IF(OR($AD26="",$AD26="有",$AQ26="",$BA26=""),"",
  IF($BA26&lt;&gt;IFERROR(VLOOKUP($AQ26,$CO$18:$CP$54,2,FALSE),""),"※時間単価をご確認ください",""))</f>
        <v/>
      </c>
      <c r="CO26" s="179" t="s">
        <v>335</v>
      </c>
      <c r="CP26" s="179">
        <v>4600</v>
      </c>
      <c r="CQ26" s="180"/>
    </row>
    <row r="27" spans="3:95" ht="15" customHeight="1">
      <c r="C27" s="1006"/>
      <c r="D27" s="1006"/>
      <c r="E27" s="1006"/>
      <c r="F27" s="1022"/>
      <c r="G27" s="1023"/>
      <c r="H27" s="1023"/>
      <c r="I27" s="1023"/>
      <c r="J27" s="1023"/>
      <c r="K27" s="1023"/>
      <c r="L27" s="1023"/>
      <c r="M27" s="1023"/>
      <c r="N27" s="1024"/>
      <c r="O27" s="1013"/>
      <c r="P27" s="1013"/>
      <c r="Q27" s="1013"/>
      <c r="R27" s="1013"/>
      <c r="S27" s="1013"/>
      <c r="T27" s="1013"/>
      <c r="U27" s="1013"/>
      <c r="V27" s="1013"/>
      <c r="W27" s="1013"/>
      <c r="X27" s="1013"/>
      <c r="Y27" s="1013"/>
      <c r="Z27" s="1013"/>
      <c r="AA27" s="1013"/>
      <c r="AB27" s="1013"/>
      <c r="AC27" s="1013"/>
      <c r="AD27" s="987"/>
      <c r="AE27" s="988"/>
      <c r="AF27" s="988"/>
      <c r="AG27" s="989"/>
      <c r="AH27" s="987"/>
      <c r="AI27" s="988"/>
      <c r="AJ27" s="988"/>
      <c r="AK27" s="989"/>
      <c r="AL27" s="987"/>
      <c r="AM27" s="988"/>
      <c r="AN27" s="988"/>
      <c r="AO27" s="988"/>
      <c r="AP27" s="989"/>
      <c r="AQ27" s="993"/>
      <c r="AR27" s="994"/>
      <c r="AS27" s="994"/>
      <c r="AT27" s="994"/>
      <c r="AU27" s="994"/>
      <c r="AV27" s="994"/>
      <c r="AW27" s="994"/>
      <c r="AX27" s="994"/>
      <c r="AY27" s="994"/>
      <c r="AZ27" s="995"/>
      <c r="BA27" s="1014"/>
      <c r="BB27" s="1014"/>
      <c r="BC27" s="1014"/>
      <c r="BD27" s="1014"/>
      <c r="BE27" s="1014"/>
      <c r="BF27" s="969"/>
      <c r="BG27" s="969"/>
      <c r="BH27" s="1000"/>
      <c r="BI27" s="1001"/>
      <c r="BJ27" s="1001"/>
      <c r="BK27" s="1001"/>
      <c r="BL27" s="969"/>
      <c r="BM27" s="969"/>
      <c r="BN27" s="969"/>
      <c r="BO27" s="981"/>
      <c r="BP27" s="982"/>
      <c r="BQ27" s="982"/>
      <c r="BR27" s="982"/>
      <c r="BS27" s="982"/>
      <c r="BT27" s="982"/>
      <c r="BU27" s="982"/>
      <c r="BV27" s="969"/>
      <c r="BW27" s="970"/>
      <c r="BX27" s="1017"/>
      <c r="BY27" s="1018"/>
      <c r="BZ27" s="1018"/>
      <c r="CA27" s="1018"/>
      <c r="CB27" s="1018"/>
      <c r="CC27" s="1018"/>
      <c r="CD27" s="1018"/>
      <c r="CE27" s="969"/>
      <c r="CF27" s="970"/>
      <c r="CG27" s="1005"/>
      <c r="CH27" s="1005"/>
      <c r="CI27" s="1005"/>
      <c r="CJ27" s="1005"/>
      <c r="CK27" s="1005"/>
      <c r="CL27" s="190"/>
      <c r="CO27" s="179" t="s">
        <v>336</v>
      </c>
      <c r="CP27" s="179">
        <v>3600</v>
      </c>
      <c r="CQ27" s="180"/>
    </row>
    <row r="28" spans="3:95" ht="15" customHeight="1">
      <c r="C28" s="1006"/>
      <c r="D28" s="1006"/>
      <c r="E28" s="1006"/>
      <c r="F28" s="1007" t="str">
        <f>IF($C28="","",
IF(ISERROR(VLOOKUP($C28,'様式第5-3.経費区分別内訳書'!$D$21:$EE$70,35,FALSE)),"※正しい経費番号を選択してください",
IF(AND(LEFT(VLOOKUP($C28,'様式第5-3.経費区分別内訳書'!$D$21:$EE$70,3,FALSE),1)="1",LEFT(VLOOKUP($C28,'様式第5-3.経費区分別内訳書'!$D$21:$EE$70,3,FALSE),2)&lt;&gt;"10"),VLOOKUP($C28,'様式第5-3.経費区分別内訳書'!$D$21:$EE$70,35,FALSE),"※本シートに記載するべき経費区分ではありません")))</f>
        <v/>
      </c>
      <c r="G28" s="1008"/>
      <c r="H28" s="1008"/>
      <c r="I28" s="1008"/>
      <c r="J28" s="1008"/>
      <c r="K28" s="1008"/>
      <c r="L28" s="1008"/>
      <c r="M28" s="1008"/>
      <c r="N28" s="1009"/>
      <c r="O28" s="1013"/>
      <c r="P28" s="1013"/>
      <c r="Q28" s="1013"/>
      <c r="R28" s="1013"/>
      <c r="S28" s="1013"/>
      <c r="T28" s="1013"/>
      <c r="U28" s="1013"/>
      <c r="V28" s="1013"/>
      <c r="W28" s="1013"/>
      <c r="X28" s="1013"/>
      <c r="Y28" s="1013"/>
      <c r="Z28" s="1013"/>
      <c r="AA28" s="1013"/>
      <c r="AB28" s="1013"/>
      <c r="AC28" s="1013"/>
      <c r="AD28" s="984"/>
      <c r="AE28" s="985"/>
      <c r="AF28" s="985"/>
      <c r="AG28" s="986"/>
      <c r="AH28" s="984"/>
      <c r="AI28" s="985"/>
      <c r="AJ28" s="985"/>
      <c r="AK28" s="986"/>
      <c r="AL28" s="984"/>
      <c r="AM28" s="985"/>
      <c r="AN28" s="985"/>
      <c r="AO28" s="985"/>
      <c r="AP28" s="986"/>
      <c r="AQ28" s="990"/>
      <c r="AR28" s="991"/>
      <c r="AS28" s="991"/>
      <c r="AT28" s="991"/>
      <c r="AU28" s="991"/>
      <c r="AV28" s="991"/>
      <c r="AW28" s="991"/>
      <c r="AX28" s="991"/>
      <c r="AY28" s="991"/>
      <c r="AZ28" s="992"/>
      <c r="BA28" s="996"/>
      <c r="BB28" s="996"/>
      <c r="BC28" s="996"/>
      <c r="BD28" s="996"/>
      <c r="BE28" s="996"/>
      <c r="BF28" s="963" t="s">
        <v>7</v>
      </c>
      <c r="BG28" s="963"/>
      <c r="BH28" s="998"/>
      <c r="BI28" s="999"/>
      <c r="BJ28" s="999"/>
      <c r="BK28" s="999"/>
      <c r="BL28" s="963" t="s">
        <v>23</v>
      </c>
      <c r="BM28" s="963"/>
      <c r="BN28" s="963"/>
      <c r="BO28" s="979">
        <f t="shared" ref="BO28" si="4">IFERROR(BA28*BH28,"")</f>
        <v>0</v>
      </c>
      <c r="BP28" s="980"/>
      <c r="BQ28" s="980"/>
      <c r="BR28" s="980"/>
      <c r="BS28" s="980"/>
      <c r="BT28" s="980"/>
      <c r="BU28" s="980"/>
      <c r="BV28" s="963" t="s">
        <v>7</v>
      </c>
      <c r="BW28" s="964"/>
      <c r="BX28" s="1015" t="str">
        <f>IF($C28="","",
IF(ISERROR(VLOOKUP($C28,'様式第5-3.経費区分別内訳書'!$D$21:$EE$70,3,FALSE)),"",
IF(LEFT(VLOOKUP($C28,'様式第5-3.経費区分別内訳書'!$D$21:$EE$70,3,FALSE),1)="1",VLOOKUP($C28,'様式第5-3.経費区分別内訳書'!$D$21:$EE$70,124,FALSE),"")))</f>
        <v/>
      </c>
      <c r="BY28" s="1016"/>
      <c r="BZ28" s="1016"/>
      <c r="CA28" s="1016"/>
      <c r="CB28" s="1016"/>
      <c r="CC28" s="1016"/>
      <c r="CD28" s="1016"/>
      <c r="CE28" s="963" t="s">
        <v>7</v>
      </c>
      <c r="CF28" s="964"/>
      <c r="CG28" s="1005" t="str">
        <f t="shared" ref="CG28" si="5">IF(OR($BO28="",$BX28=""),"",IF($BO28=$BX28,"○","×"))</f>
        <v/>
      </c>
      <c r="CH28" s="1005"/>
      <c r="CI28" s="1005"/>
      <c r="CJ28" s="1005"/>
      <c r="CK28" s="1005"/>
      <c r="CL28" s="190" t="str">
        <f>IF(OR($AD28="",$AD28="有",$AQ28="",$BA28=""),"",
  IF($BA28&lt;&gt;IFERROR(VLOOKUP($AQ28,$CO$18:$CP$54,2,FALSE),""),"※時間単価をご確認ください",""))</f>
        <v/>
      </c>
      <c r="CO28" s="179" t="s">
        <v>338</v>
      </c>
      <c r="CP28" s="179">
        <v>2600</v>
      </c>
      <c r="CQ28" s="180"/>
    </row>
    <row r="29" spans="3:95" ht="15" customHeight="1">
      <c r="C29" s="1006"/>
      <c r="D29" s="1006"/>
      <c r="E29" s="1006"/>
      <c r="F29" s="1010"/>
      <c r="G29" s="1011"/>
      <c r="H29" s="1011"/>
      <c r="I29" s="1011"/>
      <c r="J29" s="1011"/>
      <c r="K29" s="1011"/>
      <c r="L29" s="1011"/>
      <c r="M29" s="1011"/>
      <c r="N29" s="1012"/>
      <c r="O29" s="1013"/>
      <c r="P29" s="1013"/>
      <c r="Q29" s="1013"/>
      <c r="R29" s="1013"/>
      <c r="S29" s="1013"/>
      <c r="T29" s="1013"/>
      <c r="U29" s="1013"/>
      <c r="V29" s="1013"/>
      <c r="W29" s="1013"/>
      <c r="X29" s="1013"/>
      <c r="Y29" s="1013"/>
      <c r="Z29" s="1013"/>
      <c r="AA29" s="1013"/>
      <c r="AB29" s="1013"/>
      <c r="AC29" s="1013"/>
      <c r="AD29" s="987"/>
      <c r="AE29" s="988"/>
      <c r="AF29" s="988"/>
      <c r="AG29" s="989"/>
      <c r="AH29" s="987"/>
      <c r="AI29" s="988"/>
      <c r="AJ29" s="988"/>
      <c r="AK29" s="989"/>
      <c r="AL29" s="987"/>
      <c r="AM29" s="988"/>
      <c r="AN29" s="988"/>
      <c r="AO29" s="988"/>
      <c r="AP29" s="989"/>
      <c r="AQ29" s="993"/>
      <c r="AR29" s="994"/>
      <c r="AS29" s="994"/>
      <c r="AT29" s="994"/>
      <c r="AU29" s="994"/>
      <c r="AV29" s="994"/>
      <c r="AW29" s="994"/>
      <c r="AX29" s="994"/>
      <c r="AY29" s="994"/>
      <c r="AZ29" s="995"/>
      <c r="BA29" s="1014"/>
      <c r="BB29" s="1014"/>
      <c r="BC29" s="1014"/>
      <c r="BD29" s="1014"/>
      <c r="BE29" s="1014"/>
      <c r="BF29" s="969"/>
      <c r="BG29" s="969"/>
      <c r="BH29" s="1000"/>
      <c r="BI29" s="1001"/>
      <c r="BJ29" s="1001"/>
      <c r="BK29" s="1001"/>
      <c r="BL29" s="969"/>
      <c r="BM29" s="969"/>
      <c r="BN29" s="969"/>
      <c r="BO29" s="981"/>
      <c r="BP29" s="982"/>
      <c r="BQ29" s="982"/>
      <c r="BR29" s="982"/>
      <c r="BS29" s="982"/>
      <c r="BT29" s="982"/>
      <c r="BU29" s="982"/>
      <c r="BV29" s="969"/>
      <c r="BW29" s="970"/>
      <c r="BX29" s="1017"/>
      <c r="BY29" s="1018"/>
      <c r="BZ29" s="1018"/>
      <c r="CA29" s="1018"/>
      <c r="CB29" s="1018"/>
      <c r="CC29" s="1018"/>
      <c r="CD29" s="1018"/>
      <c r="CE29" s="969"/>
      <c r="CF29" s="970"/>
      <c r="CG29" s="1005"/>
      <c r="CH29" s="1005"/>
      <c r="CI29" s="1005"/>
      <c r="CJ29" s="1005"/>
      <c r="CK29" s="1005"/>
      <c r="CL29" s="190"/>
      <c r="CO29" s="179" t="s">
        <v>339</v>
      </c>
      <c r="CP29" s="179">
        <v>1600</v>
      </c>
      <c r="CQ29" s="180"/>
    </row>
    <row r="30" spans="3:95" ht="15" customHeight="1">
      <c r="C30" s="1006"/>
      <c r="D30" s="1006"/>
      <c r="E30" s="1006"/>
      <c r="F30" s="1007" t="str">
        <f>IF($C30="","",
IF(ISERROR(VLOOKUP($C30,'様式第5-3.経費区分別内訳書'!$D$21:$EE$70,35,FALSE)),"※正しい経費番号を選択してください",
IF(AND(LEFT(VLOOKUP($C30,'様式第5-3.経費区分別内訳書'!$D$21:$EE$70,3,FALSE),1)="1",LEFT(VLOOKUP($C30,'様式第5-3.経費区分別内訳書'!$D$21:$EE$70,3,FALSE),2)&lt;&gt;"10"),VLOOKUP($C30,'様式第5-3.経費区分別内訳書'!$D$21:$EE$70,35,FALSE),"※本シートに記載するべき経費区分ではありません")))</f>
        <v/>
      </c>
      <c r="G30" s="1008"/>
      <c r="H30" s="1008"/>
      <c r="I30" s="1008"/>
      <c r="J30" s="1008"/>
      <c r="K30" s="1008"/>
      <c r="L30" s="1008"/>
      <c r="M30" s="1008"/>
      <c r="N30" s="1009"/>
      <c r="O30" s="1013"/>
      <c r="P30" s="1013"/>
      <c r="Q30" s="1013"/>
      <c r="R30" s="1013"/>
      <c r="S30" s="1013"/>
      <c r="T30" s="1013"/>
      <c r="U30" s="1013"/>
      <c r="V30" s="1013"/>
      <c r="W30" s="1013"/>
      <c r="X30" s="1013"/>
      <c r="Y30" s="1013"/>
      <c r="Z30" s="1013"/>
      <c r="AA30" s="1013"/>
      <c r="AB30" s="1013"/>
      <c r="AC30" s="1013"/>
      <c r="AD30" s="984"/>
      <c r="AE30" s="985"/>
      <c r="AF30" s="985"/>
      <c r="AG30" s="986"/>
      <c r="AH30" s="984"/>
      <c r="AI30" s="985"/>
      <c r="AJ30" s="985"/>
      <c r="AK30" s="986"/>
      <c r="AL30" s="984"/>
      <c r="AM30" s="985"/>
      <c r="AN30" s="985"/>
      <c r="AO30" s="985"/>
      <c r="AP30" s="986"/>
      <c r="AQ30" s="990"/>
      <c r="AR30" s="991"/>
      <c r="AS30" s="991"/>
      <c r="AT30" s="991"/>
      <c r="AU30" s="991"/>
      <c r="AV30" s="991"/>
      <c r="AW30" s="991"/>
      <c r="AX30" s="991"/>
      <c r="AY30" s="991"/>
      <c r="AZ30" s="992"/>
      <c r="BA30" s="996"/>
      <c r="BB30" s="996"/>
      <c r="BC30" s="996"/>
      <c r="BD30" s="996"/>
      <c r="BE30" s="996"/>
      <c r="BF30" s="963" t="s">
        <v>7</v>
      </c>
      <c r="BG30" s="963"/>
      <c r="BH30" s="998"/>
      <c r="BI30" s="999"/>
      <c r="BJ30" s="999"/>
      <c r="BK30" s="999"/>
      <c r="BL30" s="963" t="s">
        <v>23</v>
      </c>
      <c r="BM30" s="963"/>
      <c r="BN30" s="963"/>
      <c r="BO30" s="979">
        <f t="shared" ref="BO30" si="6">IFERROR(BA30*BH30,"")</f>
        <v>0</v>
      </c>
      <c r="BP30" s="980"/>
      <c r="BQ30" s="980"/>
      <c r="BR30" s="980"/>
      <c r="BS30" s="980"/>
      <c r="BT30" s="980"/>
      <c r="BU30" s="980"/>
      <c r="BV30" s="963" t="s">
        <v>7</v>
      </c>
      <c r="BW30" s="964"/>
      <c r="BX30" s="1015" t="str">
        <f>IF($C30="","",
IF(ISERROR(VLOOKUP($C30,'様式第5-3.経費区分別内訳書'!$D$21:$EE$70,3,FALSE)),"",
IF(LEFT(VLOOKUP($C30,'様式第5-3.経費区分別内訳書'!$D$21:$EE$70,3,FALSE),1)="1",VLOOKUP($C30,'様式第5-3.経費区分別内訳書'!$D$21:$EE$70,124,FALSE),"")))</f>
        <v/>
      </c>
      <c r="BY30" s="1016"/>
      <c r="BZ30" s="1016"/>
      <c r="CA30" s="1016"/>
      <c r="CB30" s="1016"/>
      <c r="CC30" s="1016"/>
      <c r="CD30" s="1016"/>
      <c r="CE30" s="963" t="s">
        <v>7</v>
      </c>
      <c r="CF30" s="964"/>
      <c r="CG30" s="1005" t="str">
        <f t="shared" ref="CG30" si="7">IF(OR($BO30="",$BX30=""),"",IF($BO30=$BX30,"○","×"))</f>
        <v/>
      </c>
      <c r="CH30" s="1005"/>
      <c r="CI30" s="1005"/>
      <c r="CJ30" s="1005"/>
      <c r="CK30" s="1005"/>
      <c r="CL30" s="190" t="str">
        <f>IF(OR($AD30="",$AD30="有",$AQ30="",$BA30=""),"",
  IF($BA30&lt;&gt;IFERROR(VLOOKUP($AQ30,$CO$18:$CP$54,2,FALSE),""),"※時間単価をご確認ください",""))</f>
        <v/>
      </c>
      <c r="CQ30" s="180"/>
    </row>
    <row r="31" spans="3:95" ht="15" customHeight="1">
      <c r="C31" s="1006"/>
      <c r="D31" s="1006"/>
      <c r="E31" s="1006"/>
      <c r="F31" s="1010"/>
      <c r="G31" s="1011"/>
      <c r="H31" s="1011"/>
      <c r="I31" s="1011"/>
      <c r="J31" s="1011"/>
      <c r="K31" s="1011"/>
      <c r="L31" s="1011"/>
      <c r="M31" s="1011"/>
      <c r="N31" s="1012"/>
      <c r="O31" s="1013"/>
      <c r="P31" s="1013"/>
      <c r="Q31" s="1013"/>
      <c r="R31" s="1013"/>
      <c r="S31" s="1013"/>
      <c r="T31" s="1013"/>
      <c r="U31" s="1013"/>
      <c r="V31" s="1013"/>
      <c r="W31" s="1013"/>
      <c r="X31" s="1013"/>
      <c r="Y31" s="1013"/>
      <c r="Z31" s="1013"/>
      <c r="AA31" s="1013"/>
      <c r="AB31" s="1013"/>
      <c r="AC31" s="1013"/>
      <c r="AD31" s="987"/>
      <c r="AE31" s="988"/>
      <c r="AF31" s="988"/>
      <c r="AG31" s="989"/>
      <c r="AH31" s="987"/>
      <c r="AI31" s="988"/>
      <c r="AJ31" s="988"/>
      <c r="AK31" s="989"/>
      <c r="AL31" s="987"/>
      <c r="AM31" s="988"/>
      <c r="AN31" s="988"/>
      <c r="AO31" s="988"/>
      <c r="AP31" s="989"/>
      <c r="AQ31" s="993"/>
      <c r="AR31" s="994"/>
      <c r="AS31" s="994"/>
      <c r="AT31" s="994"/>
      <c r="AU31" s="994"/>
      <c r="AV31" s="994"/>
      <c r="AW31" s="994"/>
      <c r="AX31" s="994"/>
      <c r="AY31" s="994"/>
      <c r="AZ31" s="995"/>
      <c r="BA31" s="1014"/>
      <c r="BB31" s="1014"/>
      <c r="BC31" s="1014"/>
      <c r="BD31" s="1014"/>
      <c r="BE31" s="1014"/>
      <c r="BF31" s="969"/>
      <c r="BG31" s="969"/>
      <c r="BH31" s="1000"/>
      <c r="BI31" s="1001"/>
      <c r="BJ31" s="1001"/>
      <c r="BK31" s="1001"/>
      <c r="BL31" s="969"/>
      <c r="BM31" s="969"/>
      <c r="BN31" s="969"/>
      <c r="BO31" s="981"/>
      <c r="BP31" s="982"/>
      <c r="BQ31" s="982"/>
      <c r="BR31" s="982"/>
      <c r="BS31" s="982"/>
      <c r="BT31" s="982"/>
      <c r="BU31" s="982"/>
      <c r="BV31" s="969"/>
      <c r="BW31" s="970"/>
      <c r="BX31" s="1017"/>
      <c r="BY31" s="1018"/>
      <c r="BZ31" s="1018"/>
      <c r="CA31" s="1018"/>
      <c r="CB31" s="1018"/>
      <c r="CC31" s="1018"/>
      <c r="CD31" s="1018"/>
      <c r="CE31" s="969"/>
      <c r="CF31" s="970"/>
      <c r="CG31" s="1005"/>
      <c r="CH31" s="1005"/>
      <c r="CI31" s="1005"/>
      <c r="CJ31" s="1005"/>
      <c r="CK31" s="1005"/>
      <c r="CL31" s="190"/>
      <c r="CO31" s="189" t="s">
        <v>327</v>
      </c>
      <c r="CP31" s="189" t="s">
        <v>325</v>
      </c>
      <c r="CQ31" s="180"/>
    </row>
    <row r="32" spans="3:95" ht="15" customHeight="1">
      <c r="C32" s="1006"/>
      <c r="D32" s="1006"/>
      <c r="E32" s="1006"/>
      <c r="F32" s="1007" t="str">
        <f>IF($C32="","",
IF(ISERROR(VLOOKUP($C32,'様式第5-3.経費区分別内訳書'!$D$21:$EE$70,35,FALSE)),"※正しい経費番号を選択してください",
IF(AND(LEFT(VLOOKUP($C32,'様式第5-3.経費区分別内訳書'!$D$21:$EE$70,3,FALSE),1)="1",LEFT(VLOOKUP($C32,'様式第5-3.経費区分別内訳書'!$D$21:$EE$70,3,FALSE),2)&lt;&gt;"10"),VLOOKUP($C32,'様式第5-3.経費区分別内訳書'!$D$21:$EE$70,35,FALSE),"※本シートに記載するべき経費区分ではありません")))</f>
        <v/>
      </c>
      <c r="G32" s="1008"/>
      <c r="H32" s="1008"/>
      <c r="I32" s="1008"/>
      <c r="J32" s="1008"/>
      <c r="K32" s="1008"/>
      <c r="L32" s="1008"/>
      <c r="M32" s="1008"/>
      <c r="N32" s="1009"/>
      <c r="O32" s="1013"/>
      <c r="P32" s="1013"/>
      <c r="Q32" s="1013"/>
      <c r="R32" s="1013"/>
      <c r="S32" s="1013"/>
      <c r="T32" s="1013"/>
      <c r="U32" s="1013"/>
      <c r="V32" s="1013"/>
      <c r="W32" s="1013"/>
      <c r="X32" s="1013"/>
      <c r="Y32" s="1013"/>
      <c r="Z32" s="1013"/>
      <c r="AA32" s="1013"/>
      <c r="AB32" s="1013"/>
      <c r="AC32" s="1013"/>
      <c r="AD32" s="984"/>
      <c r="AE32" s="985"/>
      <c r="AF32" s="985"/>
      <c r="AG32" s="986"/>
      <c r="AH32" s="984"/>
      <c r="AI32" s="985"/>
      <c r="AJ32" s="985"/>
      <c r="AK32" s="986"/>
      <c r="AL32" s="984"/>
      <c r="AM32" s="985"/>
      <c r="AN32" s="985"/>
      <c r="AO32" s="985"/>
      <c r="AP32" s="986"/>
      <c r="AQ32" s="990"/>
      <c r="AR32" s="991"/>
      <c r="AS32" s="991"/>
      <c r="AT32" s="991"/>
      <c r="AU32" s="991"/>
      <c r="AV32" s="991"/>
      <c r="AW32" s="991"/>
      <c r="AX32" s="991"/>
      <c r="AY32" s="991"/>
      <c r="AZ32" s="992"/>
      <c r="BA32" s="996"/>
      <c r="BB32" s="996"/>
      <c r="BC32" s="996"/>
      <c r="BD32" s="996"/>
      <c r="BE32" s="996"/>
      <c r="BF32" s="963" t="s">
        <v>7</v>
      </c>
      <c r="BG32" s="963"/>
      <c r="BH32" s="998"/>
      <c r="BI32" s="999"/>
      <c r="BJ32" s="999"/>
      <c r="BK32" s="999"/>
      <c r="BL32" s="963" t="s">
        <v>23</v>
      </c>
      <c r="BM32" s="963"/>
      <c r="BN32" s="963"/>
      <c r="BO32" s="979">
        <f t="shared" ref="BO32" si="8">IFERROR(BA32*BH32,"")</f>
        <v>0</v>
      </c>
      <c r="BP32" s="980"/>
      <c r="BQ32" s="980"/>
      <c r="BR32" s="980"/>
      <c r="BS32" s="980"/>
      <c r="BT32" s="980"/>
      <c r="BU32" s="980"/>
      <c r="BV32" s="963" t="s">
        <v>7</v>
      </c>
      <c r="BW32" s="964"/>
      <c r="BX32" s="1015" t="str">
        <f>IF($C32="","",
IF(ISERROR(VLOOKUP($C32,'様式第5-3.経費区分別内訳書'!$D$21:$EE$70,3,FALSE)),"",
IF(LEFT(VLOOKUP($C32,'様式第5-3.経費区分別内訳書'!$D$21:$EE$70,3,FALSE),1)="1",VLOOKUP($C32,'様式第5-3.経費区分別内訳書'!$D$21:$EE$70,124,FALSE),"")))</f>
        <v/>
      </c>
      <c r="BY32" s="1016"/>
      <c r="BZ32" s="1016"/>
      <c r="CA32" s="1016"/>
      <c r="CB32" s="1016"/>
      <c r="CC32" s="1016"/>
      <c r="CD32" s="1016"/>
      <c r="CE32" s="963" t="s">
        <v>7</v>
      </c>
      <c r="CF32" s="964"/>
      <c r="CG32" s="1005" t="str">
        <f t="shared" ref="CG32" si="9">IF(OR($BO32="",$BX32=""),"",IF($BO32=$BX32,"○","×"))</f>
        <v/>
      </c>
      <c r="CH32" s="1005"/>
      <c r="CI32" s="1005"/>
      <c r="CJ32" s="1005"/>
      <c r="CK32" s="1005"/>
      <c r="CL32" s="190" t="str">
        <f>IF(OR($AD32="",$AD32="有",$AQ32="",$BA32=""),"",
  IF($BA32&lt;&gt;IFERROR(VLOOKUP($AQ32,$CO$18:$CP$54,2,FALSE),""),"※時間単価をご確認ください",""))</f>
        <v/>
      </c>
      <c r="CO32" s="179" t="s">
        <v>341</v>
      </c>
      <c r="CP32" s="179">
        <v>11300</v>
      </c>
      <c r="CQ32" s="180"/>
    </row>
    <row r="33" spans="3:95" ht="15" customHeight="1">
      <c r="C33" s="1006"/>
      <c r="D33" s="1006"/>
      <c r="E33" s="1006"/>
      <c r="F33" s="1010"/>
      <c r="G33" s="1011"/>
      <c r="H33" s="1011"/>
      <c r="I33" s="1011"/>
      <c r="J33" s="1011"/>
      <c r="K33" s="1011"/>
      <c r="L33" s="1011"/>
      <c r="M33" s="1011"/>
      <c r="N33" s="1012"/>
      <c r="O33" s="1013"/>
      <c r="P33" s="1013"/>
      <c r="Q33" s="1013"/>
      <c r="R33" s="1013"/>
      <c r="S33" s="1013"/>
      <c r="T33" s="1013"/>
      <c r="U33" s="1013"/>
      <c r="V33" s="1013"/>
      <c r="W33" s="1013"/>
      <c r="X33" s="1013"/>
      <c r="Y33" s="1013"/>
      <c r="Z33" s="1013"/>
      <c r="AA33" s="1013"/>
      <c r="AB33" s="1013"/>
      <c r="AC33" s="1013"/>
      <c r="AD33" s="987"/>
      <c r="AE33" s="988"/>
      <c r="AF33" s="988"/>
      <c r="AG33" s="989"/>
      <c r="AH33" s="987"/>
      <c r="AI33" s="988"/>
      <c r="AJ33" s="988"/>
      <c r="AK33" s="989"/>
      <c r="AL33" s="987"/>
      <c r="AM33" s="988"/>
      <c r="AN33" s="988"/>
      <c r="AO33" s="988"/>
      <c r="AP33" s="989"/>
      <c r="AQ33" s="993"/>
      <c r="AR33" s="994"/>
      <c r="AS33" s="994"/>
      <c r="AT33" s="994"/>
      <c r="AU33" s="994"/>
      <c r="AV33" s="994"/>
      <c r="AW33" s="994"/>
      <c r="AX33" s="994"/>
      <c r="AY33" s="994"/>
      <c r="AZ33" s="995"/>
      <c r="BA33" s="1014"/>
      <c r="BB33" s="1014"/>
      <c r="BC33" s="1014"/>
      <c r="BD33" s="1014"/>
      <c r="BE33" s="1014"/>
      <c r="BF33" s="969"/>
      <c r="BG33" s="969"/>
      <c r="BH33" s="1000"/>
      <c r="BI33" s="1001"/>
      <c r="BJ33" s="1001"/>
      <c r="BK33" s="1001"/>
      <c r="BL33" s="969"/>
      <c r="BM33" s="969"/>
      <c r="BN33" s="969"/>
      <c r="BO33" s="981"/>
      <c r="BP33" s="982"/>
      <c r="BQ33" s="982"/>
      <c r="BR33" s="982"/>
      <c r="BS33" s="982"/>
      <c r="BT33" s="982"/>
      <c r="BU33" s="982"/>
      <c r="BV33" s="969"/>
      <c r="BW33" s="970"/>
      <c r="BX33" s="1017"/>
      <c r="BY33" s="1018"/>
      <c r="BZ33" s="1018"/>
      <c r="CA33" s="1018"/>
      <c r="CB33" s="1018"/>
      <c r="CC33" s="1018"/>
      <c r="CD33" s="1018"/>
      <c r="CE33" s="969"/>
      <c r="CF33" s="970"/>
      <c r="CG33" s="1005"/>
      <c r="CH33" s="1005"/>
      <c r="CI33" s="1005"/>
      <c r="CJ33" s="1005"/>
      <c r="CK33" s="1005"/>
      <c r="CL33" s="190"/>
      <c r="CO33" s="179" t="s">
        <v>337</v>
      </c>
      <c r="CP33" s="179">
        <v>9700</v>
      </c>
      <c r="CQ33" s="180"/>
    </row>
    <row r="34" spans="3:95" ht="15" customHeight="1">
      <c r="C34" s="1006"/>
      <c r="D34" s="1006"/>
      <c r="E34" s="1006"/>
      <c r="F34" s="1007" t="str">
        <f>IF($C34="","",
IF(ISERROR(VLOOKUP($C34,'様式第5-3.経費区分別内訳書'!$D$21:$EE$70,35,FALSE)),"※正しい経費番号を選択してください",
IF(AND(LEFT(VLOOKUP($C34,'様式第5-3.経費区分別内訳書'!$D$21:$EE$70,3,FALSE),1)="1",LEFT(VLOOKUP($C34,'様式第5-3.経費区分別内訳書'!$D$21:$EE$70,3,FALSE),2)&lt;&gt;"10"),VLOOKUP($C34,'様式第5-3.経費区分別内訳書'!$D$21:$EE$70,35,FALSE),"※本シートに記載するべき経費区分ではありません")))</f>
        <v/>
      </c>
      <c r="G34" s="1008"/>
      <c r="H34" s="1008"/>
      <c r="I34" s="1008"/>
      <c r="J34" s="1008"/>
      <c r="K34" s="1008"/>
      <c r="L34" s="1008"/>
      <c r="M34" s="1008"/>
      <c r="N34" s="1009"/>
      <c r="O34" s="1013"/>
      <c r="P34" s="1013"/>
      <c r="Q34" s="1013"/>
      <c r="R34" s="1013"/>
      <c r="S34" s="1013"/>
      <c r="T34" s="1013"/>
      <c r="U34" s="1013"/>
      <c r="V34" s="1013"/>
      <c r="W34" s="1013"/>
      <c r="X34" s="1013"/>
      <c r="Y34" s="1013"/>
      <c r="Z34" s="1013"/>
      <c r="AA34" s="1013"/>
      <c r="AB34" s="1013"/>
      <c r="AC34" s="1013"/>
      <c r="AD34" s="984"/>
      <c r="AE34" s="985"/>
      <c r="AF34" s="985"/>
      <c r="AG34" s="986"/>
      <c r="AH34" s="984"/>
      <c r="AI34" s="985"/>
      <c r="AJ34" s="985"/>
      <c r="AK34" s="986"/>
      <c r="AL34" s="984"/>
      <c r="AM34" s="985"/>
      <c r="AN34" s="985"/>
      <c r="AO34" s="985"/>
      <c r="AP34" s="986"/>
      <c r="AQ34" s="990"/>
      <c r="AR34" s="991"/>
      <c r="AS34" s="991"/>
      <c r="AT34" s="991"/>
      <c r="AU34" s="991"/>
      <c r="AV34" s="991"/>
      <c r="AW34" s="991"/>
      <c r="AX34" s="991"/>
      <c r="AY34" s="991"/>
      <c r="AZ34" s="992"/>
      <c r="BA34" s="996"/>
      <c r="BB34" s="996"/>
      <c r="BC34" s="996"/>
      <c r="BD34" s="996"/>
      <c r="BE34" s="996"/>
      <c r="BF34" s="963" t="s">
        <v>7</v>
      </c>
      <c r="BG34" s="963"/>
      <c r="BH34" s="998"/>
      <c r="BI34" s="999"/>
      <c r="BJ34" s="999"/>
      <c r="BK34" s="999"/>
      <c r="BL34" s="963" t="s">
        <v>23</v>
      </c>
      <c r="BM34" s="963"/>
      <c r="BN34" s="963"/>
      <c r="BO34" s="979">
        <f t="shared" ref="BO34" si="10">IFERROR(BA34*BH34,"")</f>
        <v>0</v>
      </c>
      <c r="BP34" s="980"/>
      <c r="BQ34" s="980"/>
      <c r="BR34" s="980"/>
      <c r="BS34" s="980"/>
      <c r="BT34" s="980"/>
      <c r="BU34" s="980"/>
      <c r="BV34" s="963" t="s">
        <v>7</v>
      </c>
      <c r="BW34" s="964"/>
      <c r="BX34" s="1015" t="str">
        <f>IF($C34="","",
IF(ISERROR(VLOOKUP($C34,'様式第5-3.経費区分別内訳書'!$D$21:$EE$70,3,FALSE)),"",
IF(LEFT(VLOOKUP($C34,'様式第5-3.経費区分別内訳書'!$D$21:$EE$70,3,FALSE),1)="1",VLOOKUP($C34,'様式第5-3.経費区分別内訳書'!$D$21:$EE$70,124,FALSE),"")))</f>
        <v/>
      </c>
      <c r="BY34" s="1016"/>
      <c r="BZ34" s="1016"/>
      <c r="CA34" s="1016"/>
      <c r="CB34" s="1016"/>
      <c r="CC34" s="1016"/>
      <c r="CD34" s="1016"/>
      <c r="CE34" s="963" t="s">
        <v>7</v>
      </c>
      <c r="CF34" s="964"/>
      <c r="CG34" s="1005" t="str">
        <f t="shared" ref="CG34" si="11">IF(OR($BO34="",$BX34=""),"",IF($BO34=$BX34,"○","×"))</f>
        <v/>
      </c>
      <c r="CH34" s="1005"/>
      <c r="CI34" s="1005"/>
      <c r="CJ34" s="1005"/>
      <c r="CK34" s="1005"/>
      <c r="CL34" s="190" t="str">
        <f>IF(OR($AD34="",$AD34="有",$AQ34="",$BA34=""),"",
  IF($BA34&lt;&gt;IFERROR(VLOOKUP($AQ34,$CO$18:$CP$54,2,FALSE),""),"※時間単価をご確認ください",""))</f>
        <v/>
      </c>
      <c r="CO34" s="179" t="s">
        <v>342</v>
      </c>
      <c r="CP34" s="179">
        <v>8700</v>
      </c>
      <c r="CQ34" s="180"/>
    </row>
    <row r="35" spans="3:95" ht="15" customHeight="1">
      <c r="C35" s="1006"/>
      <c r="D35" s="1006"/>
      <c r="E35" s="1006"/>
      <c r="F35" s="1010"/>
      <c r="G35" s="1011"/>
      <c r="H35" s="1011"/>
      <c r="I35" s="1011"/>
      <c r="J35" s="1011"/>
      <c r="K35" s="1011"/>
      <c r="L35" s="1011"/>
      <c r="M35" s="1011"/>
      <c r="N35" s="1012"/>
      <c r="O35" s="1013"/>
      <c r="P35" s="1013"/>
      <c r="Q35" s="1013"/>
      <c r="R35" s="1013"/>
      <c r="S35" s="1013"/>
      <c r="T35" s="1013"/>
      <c r="U35" s="1013"/>
      <c r="V35" s="1013"/>
      <c r="W35" s="1013"/>
      <c r="X35" s="1013"/>
      <c r="Y35" s="1013"/>
      <c r="Z35" s="1013"/>
      <c r="AA35" s="1013"/>
      <c r="AB35" s="1013"/>
      <c r="AC35" s="1013"/>
      <c r="AD35" s="987"/>
      <c r="AE35" s="988"/>
      <c r="AF35" s="988"/>
      <c r="AG35" s="989"/>
      <c r="AH35" s="987"/>
      <c r="AI35" s="988"/>
      <c r="AJ35" s="988"/>
      <c r="AK35" s="989"/>
      <c r="AL35" s="987"/>
      <c r="AM35" s="988"/>
      <c r="AN35" s="988"/>
      <c r="AO35" s="988"/>
      <c r="AP35" s="989"/>
      <c r="AQ35" s="993"/>
      <c r="AR35" s="994"/>
      <c r="AS35" s="994"/>
      <c r="AT35" s="994"/>
      <c r="AU35" s="994"/>
      <c r="AV35" s="994"/>
      <c r="AW35" s="994"/>
      <c r="AX35" s="994"/>
      <c r="AY35" s="994"/>
      <c r="AZ35" s="995"/>
      <c r="BA35" s="1014"/>
      <c r="BB35" s="1014"/>
      <c r="BC35" s="1014"/>
      <c r="BD35" s="1014"/>
      <c r="BE35" s="1014"/>
      <c r="BF35" s="969"/>
      <c r="BG35" s="969"/>
      <c r="BH35" s="1000"/>
      <c r="BI35" s="1001"/>
      <c r="BJ35" s="1001"/>
      <c r="BK35" s="1001"/>
      <c r="BL35" s="969"/>
      <c r="BM35" s="969"/>
      <c r="BN35" s="969"/>
      <c r="BO35" s="981"/>
      <c r="BP35" s="982"/>
      <c r="BQ35" s="982"/>
      <c r="BR35" s="982"/>
      <c r="BS35" s="982"/>
      <c r="BT35" s="982"/>
      <c r="BU35" s="982"/>
      <c r="BV35" s="969"/>
      <c r="BW35" s="970"/>
      <c r="BX35" s="1017"/>
      <c r="BY35" s="1018"/>
      <c r="BZ35" s="1018"/>
      <c r="CA35" s="1018"/>
      <c r="CB35" s="1018"/>
      <c r="CC35" s="1018"/>
      <c r="CD35" s="1018"/>
      <c r="CE35" s="969"/>
      <c r="CF35" s="970"/>
      <c r="CG35" s="1005"/>
      <c r="CH35" s="1005"/>
      <c r="CI35" s="1005"/>
      <c r="CJ35" s="1005"/>
      <c r="CK35" s="1005"/>
      <c r="CL35" s="190"/>
      <c r="CO35" s="179" t="s">
        <v>343</v>
      </c>
      <c r="CP35" s="179">
        <v>7900</v>
      </c>
      <c r="CQ35" s="180"/>
    </row>
    <row r="36" spans="3:95" ht="15" customHeight="1">
      <c r="C36" s="1006"/>
      <c r="D36" s="1006"/>
      <c r="E36" s="1006"/>
      <c r="F36" s="1007" t="str">
        <f>IF($C36="","",
IF(ISERROR(VLOOKUP($C36,'様式第5-3.経費区分別内訳書'!$D$21:$EE$70,35,FALSE)),"※正しい経費番号を選択してください",
IF(AND(LEFT(VLOOKUP($C36,'様式第5-3.経費区分別内訳書'!$D$21:$EE$70,3,FALSE),1)="1",LEFT(VLOOKUP($C36,'様式第5-3.経費区分別内訳書'!$D$21:$EE$70,3,FALSE),2)&lt;&gt;"10"),VLOOKUP($C36,'様式第5-3.経費区分別内訳書'!$D$21:$EE$70,35,FALSE),"※本シートに記載するべき経費区分ではありません")))</f>
        <v/>
      </c>
      <c r="G36" s="1008"/>
      <c r="H36" s="1008"/>
      <c r="I36" s="1008"/>
      <c r="J36" s="1008"/>
      <c r="K36" s="1008"/>
      <c r="L36" s="1008"/>
      <c r="M36" s="1008"/>
      <c r="N36" s="1009"/>
      <c r="O36" s="1013"/>
      <c r="P36" s="1013"/>
      <c r="Q36" s="1013"/>
      <c r="R36" s="1013"/>
      <c r="S36" s="1013"/>
      <c r="T36" s="1013"/>
      <c r="U36" s="1013"/>
      <c r="V36" s="1013"/>
      <c r="W36" s="1013"/>
      <c r="X36" s="1013"/>
      <c r="Y36" s="1013"/>
      <c r="Z36" s="1013"/>
      <c r="AA36" s="1013"/>
      <c r="AB36" s="1013"/>
      <c r="AC36" s="1013"/>
      <c r="AD36" s="984"/>
      <c r="AE36" s="985"/>
      <c r="AF36" s="985"/>
      <c r="AG36" s="986"/>
      <c r="AH36" s="984"/>
      <c r="AI36" s="985"/>
      <c r="AJ36" s="985"/>
      <c r="AK36" s="986"/>
      <c r="AL36" s="984"/>
      <c r="AM36" s="985"/>
      <c r="AN36" s="985"/>
      <c r="AO36" s="985"/>
      <c r="AP36" s="986"/>
      <c r="AQ36" s="990"/>
      <c r="AR36" s="991"/>
      <c r="AS36" s="991"/>
      <c r="AT36" s="991"/>
      <c r="AU36" s="991"/>
      <c r="AV36" s="991"/>
      <c r="AW36" s="991"/>
      <c r="AX36" s="991"/>
      <c r="AY36" s="991"/>
      <c r="AZ36" s="992"/>
      <c r="BA36" s="996"/>
      <c r="BB36" s="996"/>
      <c r="BC36" s="996"/>
      <c r="BD36" s="996"/>
      <c r="BE36" s="996"/>
      <c r="BF36" s="963" t="s">
        <v>7</v>
      </c>
      <c r="BG36" s="963"/>
      <c r="BH36" s="998"/>
      <c r="BI36" s="999"/>
      <c r="BJ36" s="999"/>
      <c r="BK36" s="999"/>
      <c r="BL36" s="963" t="s">
        <v>23</v>
      </c>
      <c r="BM36" s="963"/>
      <c r="BN36" s="963"/>
      <c r="BO36" s="979">
        <f t="shared" ref="BO36" si="12">IFERROR(BA36*BH36,"")</f>
        <v>0</v>
      </c>
      <c r="BP36" s="980"/>
      <c r="BQ36" s="980"/>
      <c r="BR36" s="980"/>
      <c r="BS36" s="980"/>
      <c r="BT36" s="980"/>
      <c r="BU36" s="980"/>
      <c r="BV36" s="963" t="s">
        <v>7</v>
      </c>
      <c r="BW36" s="964"/>
      <c r="BX36" s="1015" t="str">
        <f>IF($C36="","",
IF(ISERROR(VLOOKUP($C36,'様式第5-3.経費区分別内訳書'!$D$21:$EE$70,3,FALSE)),"",
IF(LEFT(VLOOKUP($C36,'様式第5-3.経費区分別内訳書'!$D$21:$EE$70,3,FALSE),1)="1",VLOOKUP($C36,'様式第5-3.経費区分別内訳書'!$D$21:$EE$70,124,FALSE),"")))</f>
        <v/>
      </c>
      <c r="BY36" s="1016"/>
      <c r="BZ36" s="1016"/>
      <c r="CA36" s="1016"/>
      <c r="CB36" s="1016"/>
      <c r="CC36" s="1016"/>
      <c r="CD36" s="1016"/>
      <c r="CE36" s="963" t="s">
        <v>7</v>
      </c>
      <c r="CF36" s="964"/>
      <c r="CG36" s="1005" t="str">
        <f t="shared" ref="CG36" si="13">IF(OR($BO36="",$BX36=""),"",IF($BO36=$BX36,"○","×"))</f>
        <v/>
      </c>
      <c r="CH36" s="1005"/>
      <c r="CI36" s="1005"/>
      <c r="CJ36" s="1005"/>
      <c r="CK36" s="1005"/>
      <c r="CL36" s="190" t="str">
        <f>IF(OR($AD36="",$AD36="有",$AQ36="",$BA36=""),"",
  IF($BA36&lt;&gt;IFERROR(VLOOKUP($AQ36,$CO$18:$CP$54,2,FALSE),""),"※時間単価をご確認ください",""))</f>
        <v/>
      </c>
      <c r="CO36" s="179" t="s">
        <v>344</v>
      </c>
      <c r="CP36" s="179">
        <v>7000</v>
      </c>
      <c r="CQ36" s="180"/>
    </row>
    <row r="37" spans="3:95" ht="15" customHeight="1">
      <c r="C37" s="1006"/>
      <c r="D37" s="1006"/>
      <c r="E37" s="1006"/>
      <c r="F37" s="1010"/>
      <c r="G37" s="1011"/>
      <c r="H37" s="1011"/>
      <c r="I37" s="1011"/>
      <c r="J37" s="1011"/>
      <c r="K37" s="1011"/>
      <c r="L37" s="1011"/>
      <c r="M37" s="1011"/>
      <c r="N37" s="1012"/>
      <c r="O37" s="1013"/>
      <c r="P37" s="1013"/>
      <c r="Q37" s="1013"/>
      <c r="R37" s="1013"/>
      <c r="S37" s="1013"/>
      <c r="T37" s="1013"/>
      <c r="U37" s="1013"/>
      <c r="V37" s="1013"/>
      <c r="W37" s="1013"/>
      <c r="X37" s="1013"/>
      <c r="Y37" s="1013"/>
      <c r="Z37" s="1013"/>
      <c r="AA37" s="1013"/>
      <c r="AB37" s="1013"/>
      <c r="AC37" s="1013"/>
      <c r="AD37" s="987"/>
      <c r="AE37" s="988"/>
      <c r="AF37" s="988"/>
      <c r="AG37" s="989"/>
      <c r="AH37" s="987"/>
      <c r="AI37" s="988"/>
      <c r="AJ37" s="988"/>
      <c r="AK37" s="989"/>
      <c r="AL37" s="987"/>
      <c r="AM37" s="988"/>
      <c r="AN37" s="988"/>
      <c r="AO37" s="988"/>
      <c r="AP37" s="989"/>
      <c r="AQ37" s="993"/>
      <c r="AR37" s="994"/>
      <c r="AS37" s="994"/>
      <c r="AT37" s="994"/>
      <c r="AU37" s="994"/>
      <c r="AV37" s="994"/>
      <c r="AW37" s="994"/>
      <c r="AX37" s="994"/>
      <c r="AY37" s="994"/>
      <c r="AZ37" s="995"/>
      <c r="BA37" s="1014"/>
      <c r="BB37" s="1014"/>
      <c r="BC37" s="1014"/>
      <c r="BD37" s="1014"/>
      <c r="BE37" s="1014"/>
      <c r="BF37" s="969"/>
      <c r="BG37" s="969"/>
      <c r="BH37" s="1000"/>
      <c r="BI37" s="1001"/>
      <c r="BJ37" s="1001"/>
      <c r="BK37" s="1001"/>
      <c r="BL37" s="969"/>
      <c r="BM37" s="969"/>
      <c r="BN37" s="969"/>
      <c r="BO37" s="981"/>
      <c r="BP37" s="982"/>
      <c r="BQ37" s="982"/>
      <c r="BR37" s="982"/>
      <c r="BS37" s="982"/>
      <c r="BT37" s="982"/>
      <c r="BU37" s="982"/>
      <c r="BV37" s="969"/>
      <c r="BW37" s="970"/>
      <c r="BX37" s="1017"/>
      <c r="BY37" s="1018"/>
      <c r="BZ37" s="1018"/>
      <c r="CA37" s="1018"/>
      <c r="CB37" s="1018"/>
      <c r="CC37" s="1018"/>
      <c r="CD37" s="1018"/>
      <c r="CE37" s="969"/>
      <c r="CF37" s="970"/>
      <c r="CG37" s="1005"/>
      <c r="CH37" s="1005"/>
      <c r="CI37" s="1005"/>
      <c r="CJ37" s="1005"/>
      <c r="CK37" s="1005"/>
      <c r="CL37" s="190"/>
      <c r="CO37" s="179" t="s">
        <v>345</v>
      </c>
      <c r="CP37" s="179">
        <v>6100</v>
      </c>
      <c r="CQ37" s="180"/>
    </row>
    <row r="38" spans="3:95" ht="15" customHeight="1">
      <c r="C38" s="1006"/>
      <c r="D38" s="1006"/>
      <c r="E38" s="1006"/>
      <c r="F38" s="1007" t="str">
        <f>IF($C38="","",
IF(ISERROR(VLOOKUP($C38,'様式第5-3.経費区分別内訳書'!$D$21:$EE$70,35,FALSE)),"※正しい経費番号を選択してください",
IF(AND(LEFT(VLOOKUP($C38,'様式第5-3.経費区分別内訳書'!$D$21:$EE$70,3,FALSE),1)="1",LEFT(VLOOKUP($C38,'様式第5-3.経費区分別内訳書'!$D$21:$EE$70,3,FALSE),2)&lt;&gt;"10"),VLOOKUP($C38,'様式第5-3.経費区分別内訳書'!$D$21:$EE$70,35,FALSE),"※本シートに記載するべき経費区分ではありません")))</f>
        <v/>
      </c>
      <c r="G38" s="1008"/>
      <c r="H38" s="1008"/>
      <c r="I38" s="1008"/>
      <c r="J38" s="1008"/>
      <c r="K38" s="1008"/>
      <c r="L38" s="1008"/>
      <c r="M38" s="1008"/>
      <c r="N38" s="1009"/>
      <c r="O38" s="1013"/>
      <c r="P38" s="1013"/>
      <c r="Q38" s="1013"/>
      <c r="R38" s="1013"/>
      <c r="S38" s="1013"/>
      <c r="T38" s="1013"/>
      <c r="U38" s="1013"/>
      <c r="V38" s="1013"/>
      <c r="W38" s="1013"/>
      <c r="X38" s="1013"/>
      <c r="Y38" s="1013"/>
      <c r="Z38" s="1013"/>
      <c r="AA38" s="1013"/>
      <c r="AB38" s="1013"/>
      <c r="AC38" s="1013"/>
      <c r="AD38" s="984"/>
      <c r="AE38" s="985"/>
      <c r="AF38" s="985"/>
      <c r="AG38" s="986"/>
      <c r="AH38" s="984"/>
      <c r="AI38" s="985"/>
      <c r="AJ38" s="985"/>
      <c r="AK38" s="986"/>
      <c r="AL38" s="984"/>
      <c r="AM38" s="985"/>
      <c r="AN38" s="985"/>
      <c r="AO38" s="985"/>
      <c r="AP38" s="986"/>
      <c r="AQ38" s="990"/>
      <c r="AR38" s="991"/>
      <c r="AS38" s="991"/>
      <c r="AT38" s="991"/>
      <c r="AU38" s="991"/>
      <c r="AV38" s="991"/>
      <c r="AW38" s="991"/>
      <c r="AX38" s="991"/>
      <c r="AY38" s="991"/>
      <c r="AZ38" s="992"/>
      <c r="BA38" s="996"/>
      <c r="BB38" s="996"/>
      <c r="BC38" s="996"/>
      <c r="BD38" s="996"/>
      <c r="BE38" s="996"/>
      <c r="BF38" s="963" t="s">
        <v>7</v>
      </c>
      <c r="BG38" s="963"/>
      <c r="BH38" s="998"/>
      <c r="BI38" s="999"/>
      <c r="BJ38" s="999"/>
      <c r="BK38" s="999"/>
      <c r="BL38" s="963" t="s">
        <v>23</v>
      </c>
      <c r="BM38" s="963"/>
      <c r="BN38" s="963"/>
      <c r="BO38" s="979">
        <f t="shared" ref="BO38" si="14">IFERROR(BA38*BH38,"")</f>
        <v>0</v>
      </c>
      <c r="BP38" s="980"/>
      <c r="BQ38" s="980"/>
      <c r="BR38" s="980"/>
      <c r="BS38" s="980"/>
      <c r="BT38" s="980"/>
      <c r="BU38" s="980"/>
      <c r="BV38" s="963" t="s">
        <v>7</v>
      </c>
      <c r="BW38" s="964"/>
      <c r="BX38" s="1015" t="str">
        <f>IF($C38="","",
IF(ISERROR(VLOOKUP($C38,'様式第5-3.経費区分別内訳書'!$D$21:$EE$70,3,FALSE)),"",
IF(LEFT(VLOOKUP($C38,'様式第5-3.経費区分別内訳書'!$D$21:$EE$70,3,FALSE),1)="1",VLOOKUP($C38,'様式第5-3.経費区分別内訳書'!$D$21:$EE$70,124,FALSE),"")))</f>
        <v/>
      </c>
      <c r="BY38" s="1016"/>
      <c r="BZ38" s="1016"/>
      <c r="CA38" s="1016"/>
      <c r="CB38" s="1016"/>
      <c r="CC38" s="1016"/>
      <c r="CD38" s="1016"/>
      <c r="CE38" s="963" t="s">
        <v>7</v>
      </c>
      <c r="CF38" s="964"/>
      <c r="CG38" s="1005" t="str">
        <f t="shared" ref="CG38" si="15">IF(OR($BO38="",$BX38=""),"",IF($BO38=$BX38,"○","×"))</f>
        <v/>
      </c>
      <c r="CH38" s="1005"/>
      <c r="CI38" s="1005"/>
      <c r="CJ38" s="1005"/>
      <c r="CK38" s="1005"/>
      <c r="CL38" s="190" t="str">
        <f>IF(OR($AD38="",$AD38="有",$AQ38="",$BA38=""),"",
  IF($BA38&lt;&gt;IFERROR(VLOOKUP($AQ38,$CO$18:$CP$54,2,FALSE),""),"※時間単価をご確認ください",""))</f>
        <v/>
      </c>
      <c r="CO38" s="179" t="s">
        <v>346</v>
      </c>
      <c r="CP38" s="179">
        <v>5100</v>
      </c>
      <c r="CQ38" s="180"/>
    </row>
    <row r="39" spans="3:95" ht="15" customHeight="1">
      <c r="C39" s="1006"/>
      <c r="D39" s="1006"/>
      <c r="E39" s="1006"/>
      <c r="F39" s="1010"/>
      <c r="G39" s="1011"/>
      <c r="H39" s="1011"/>
      <c r="I39" s="1011"/>
      <c r="J39" s="1011"/>
      <c r="K39" s="1011"/>
      <c r="L39" s="1011"/>
      <c r="M39" s="1011"/>
      <c r="N39" s="1012"/>
      <c r="O39" s="1013"/>
      <c r="P39" s="1013"/>
      <c r="Q39" s="1013"/>
      <c r="R39" s="1013"/>
      <c r="S39" s="1013"/>
      <c r="T39" s="1013"/>
      <c r="U39" s="1013"/>
      <c r="V39" s="1013"/>
      <c r="W39" s="1013"/>
      <c r="X39" s="1013"/>
      <c r="Y39" s="1013"/>
      <c r="Z39" s="1013"/>
      <c r="AA39" s="1013"/>
      <c r="AB39" s="1013"/>
      <c r="AC39" s="1013"/>
      <c r="AD39" s="987"/>
      <c r="AE39" s="988"/>
      <c r="AF39" s="988"/>
      <c r="AG39" s="989"/>
      <c r="AH39" s="987"/>
      <c r="AI39" s="988"/>
      <c r="AJ39" s="988"/>
      <c r="AK39" s="989"/>
      <c r="AL39" s="987"/>
      <c r="AM39" s="988"/>
      <c r="AN39" s="988"/>
      <c r="AO39" s="988"/>
      <c r="AP39" s="989"/>
      <c r="AQ39" s="993"/>
      <c r="AR39" s="994"/>
      <c r="AS39" s="994"/>
      <c r="AT39" s="994"/>
      <c r="AU39" s="994"/>
      <c r="AV39" s="994"/>
      <c r="AW39" s="994"/>
      <c r="AX39" s="994"/>
      <c r="AY39" s="994"/>
      <c r="AZ39" s="995"/>
      <c r="BA39" s="1014"/>
      <c r="BB39" s="1014"/>
      <c r="BC39" s="1014"/>
      <c r="BD39" s="1014"/>
      <c r="BE39" s="1014"/>
      <c r="BF39" s="969"/>
      <c r="BG39" s="969"/>
      <c r="BH39" s="1000"/>
      <c r="BI39" s="1001"/>
      <c r="BJ39" s="1001"/>
      <c r="BK39" s="1001"/>
      <c r="BL39" s="969"/>
      <c r="BM39" s="969"/>
      <c r="BN39" s="969"/>
      <c r="BO39" s="981"/>
      <c r="BP39" s="982"/>
      <c r="BQ39" s="982"/>
      <c r="BR39" s="982"/>
      <c r="BS39" s="982"/>
      <c r="BT39" s="982"/>
      <c r="BU39" s="982"/>
      <c r="BV39" s="969"/>
      <c r="BW39" s="970"/>
      <c r="BX39" s="1017"/>
      <c r="BY39" s="1018"/>
      <c r="BZ39" s="1018"/>
      <c r="CA39" s="1018"/>
      <c r="CB39" s="1018"/>
      <c r="CC39" s="1018"/>
      <c r="CD39" s="1018"/>
      <c r="CE39" s="969"/>
      <c r="CF39" s="970"/>
      <c r="CG39" s="1005"/>
      <c r="CH39" s="1005"/>
      <c r="CI39" s="1005"/>
      <c r="CJ39" s="1005"/>
      <c r="CK39" s="1005"/>
      <c r="CL39" s="190"/>
      <c r="CO39" s="179" t="s">
        <v>347</v>
      </c>
      <c r="CP39" s="179">
        <v>4600</v>
      </c>
      <c r="CQ39" s="180"/>
    </row>
    <row r="40" spans="3:95" ht="15" customHeight="1">
      <c r="C40" s="1006"/>
      <c r="D40" s="1006"/>
      <c r="E40" s="1006"/>
      <c r="F40" s="1007" t="str">
        <f>IF($C40="","",
IF(ISERROR(VLOOKUP($C40,'様式第5-3.経費区分別内訳書'!$D$21:$EE$70,35,FALSE)),"※正しい経費番号を選択してください",
IF(AND(LEFT(VLOOKUP($C40,'様式第5-3.経費区分別内訳書'!$D$21:$EE$70,3,FALSE),1)="1",LEFT(VLOOKUP($C40,'様式第5-3.経費区分別内訳書'!$D$21:$EE$70,3,FALSE),2)&lt;&gt;"10"),VLOOKUP($C40,'様式第5-3.経費区分別内訳書'!$D$21:$EE$70,35,FALSE),"※本シートに記載するべき経費区分ではありません")))</f>
        <v/>
      </c>
      <c r="G40" s="1008"/>
      <c r="H40" s="1008"/>
      <c r="I40" s="1008"/>
      <c r="J40" s="1008"/>
      <c r="K40" s="1008"/>
      <c r="L40" s="1008"/>
      <c r="M40" s="1008"/>
      <c r="N40" s="1009"/>
      <c r="O40" s="1013"/>
      <c r="P40" s="1013"/>
      <c r="Q40" s="1013"/>
      <c r="R40" s="1013"/>
      <c r="S40" s="1013"/>
      <c r="T40" s="1013"/>
      <c r="U40" s="1013"/>
      <c r="V40" s="1013"/>
      <c r="W40" s="1013"/>
      <c r="X40" s="1013"/>
      <c r="Y40" s="1013"/>
      <c r="Z40" s="1013"/>
      <c r="AA40" s="1013"/>
      <c r="AB40" s="1013"/>
      <c r="AC40" s="1013"/>
      <c r="AD40" s="984"/>
      <c r="AE40" s="985"/>
      <c r="AF40" s="985"/>
      <c r="AG40" s="986"/>
      <c r="AH40" s="984"/>
      <c r="AI40" s="985"/>
      <c r="AJ40" s="985"/>
      <c r="AK40" s="986"/>
      <c r="AL40" s="984"/>
      <c r="AM40" s="985"/>
      <c r="AN40" s="985"/>
      <c r="AO40" s="985"/>
      <c r="AP40" s="986"/>
      <c r="AQ40" s="990"/>
      <c r="AR40" s="991"/>
      <c r="AS40" s="991"/>
      <c r="AT40" s="991"/>
      <c r="AU40" s="991"/>
      <c r="AV40" s="991"/>
      <c r="AW40" s="991"/>
      <c r="AX40" s="991"/>
      <c r="AY40" s="991"/>
      <c r="AZ40" s="992"/>
      <c r="BA40" s="996"/>
      <c r="BB40" s="996"/>
      <c r="BC40" s="996"/>
      <c r="BD40" s="996"/>
      <c r="BE40" s="996"/>
      <c r="BF40" s="963" t="s">
        <v>7</v>
      </c>
      <c r="BG40" s="963"/>
      <c r="BH40" s="998"/>
      <c r="BI40" s="999"/>
      <c r="BJ40" s="999"/>
      <c r="BK40" s="999"/>
      <c r="BL40" s="963" t="s">
        <v>23</v>
      </c>
      <c r="BM40" s="963"/>
      <c r="BN40" s="963"/>
      <c r="BO40" s="979">
        <f t="shared" ref="BO40" si="16">IFERROR(BA40*BH40,"")</f>
        <v>0</v>
      </c>
      <c r="BP40" s="980"/>
      <c r="BQ40" s="980"/>
      <c r="BR40" s="980"/>
      <c r="BS40" s="980"/>
      <c r="BT40" s="980"/>
      <c r="BU40" s="980"/>
      <c r="BV40" s="963" t="s">
        <v>7</v>
      </c>
      <c r="BW40" s="964"/>
      <c r="BX40" s="1015" t="str">
        <f>IF($C40="","",
IF(ISERROR(VLOOKUP($C40,'様式第5-3.経費区分別内訳書'!$D$21:$EE$70,3,FALSE)),"",
IF(LEFT(VLOOKUP($C40,'様式第5-3.経費区分別内訳書'!$D$21:$EE$70,3,FALSE),1)="1",VLOOKUP($C40,'様式第5-3.経費区分別内訳書'!$D$21:$EE$70,124,FALSE),"")))</f>
        <v/>
      </c>
      <c r="BY40" s="1016"/>
      <c r="BZ40" s="1016"/>
      <c r="CA40" s="1016"/>
      <c r="CB40" s="1016"/>
      <c r="CC40" s="1016"/>
      <c r="CD40" s="1016"/>
      <c r="CE40" s="963" t="s">
        <v>7</v>
      </c>
      <c r="CF40" s="964"/>
      <c r="CG40" s="1005" t="str">
        <f t="shared" ref="CG40" si="17">IF(OR($BO40="",$BX40=""),"",IF($BO40=$BX40,"○","×"))</f>
        <v/>
      </c>
      <c r="CH40" s="1005"/>
      <c r="CI40" s="1005"/>
      <c r="CJ40" s="1005"/>
      <c r="CK40" s="1005"/>
      <c r="CL40" s="190" t="str">
        <f>IF(OR($AD40="",$AD40="有",$AQ40="",$BA40=""),"",
  IF($BA40&lt;&gt;IFERROR(VLOOKUP($AQ40,$CO$18:$CP$54,2,FALSE),""),"※時間単価をご確認ください",""))</f>
        <v/>
      </c>
      <c r="CO40" s="179" t="s">
        <v>348</v>
      </c>
      <c r="CP40" s="179">
        <v>3600</v>
      </c>
      <c r="CQ40" s="180"/>
    </row>
    <row r="41" spans="3:95" ht="15" customHeight="1">
      <c r="C41" s="1006"/>
      <c r="D41" s="1006"/>
      <c r="E41" s="1006"/>
      <c r="F41" s="1010"/>
      <c r="G41" s="1011"/>
      <c r="H41" s="1011"/>
      <c r="I41" s="1011"/>
      <c r="J41" s="1011"/>
      <c r="K41" s="1011"/>
      <c r="L41" s="1011"/>
      <c r="M41" s="1011"/>
      <c r="N41" s="1012"/>
      <c r="O41" s="1013"/>
      <c r="P41" s="1013"/>
      <c r="Q41" s="1013"/>
      <c r="R41" s="1013"/>
      <c r="S41" s="1013"/>
      <c r="T41" s="1013"/>
      <c r="U41" s="1013"/>
      <c r="V41" s="1013"/>
      <c r="W41" s="1013"/>
      <c r="X41" s="1013"/>
      <c r="Y41" s="1013"/>
      <c r="Z41" s="1013"/>
      <c r="AA41" s="1013"/>
      <c r="AB41" s="1013"/>
      <c r="AC41" s="1013"/>
      <c r="AD41" s="987"/>
      <c r="AE41" s="988"/>
      <c r="AF41" s="988"/>
      <c r="AG41" s="989"/>
      <c r="AH41" s="987"/>
      <c r="AI41" s="988"/>
      <c r="AJ41" s="988"/>
      <c r="AK41" s="989"/>
      <c r="AL41" s="987"/>
      <c r="AM41" s="988"/>
      <c r="AN41" s="988"/>
      <c r="AO41" s="988"/>
      <c r="AP41" s="989"/>
      <c r="AQ41" s="993"/>
      <c r="AR41" s="994"/>
      <c r="AS41" s="994"/>
      <c r="AT41" s="994"/>
      <c r="AU41" s="994"/>
      <c r="AV41" s="994"/>
      <c r="AW41" s="994"/>
      <c r="AX41" s="994"/>
      <c r="AY41" s="994"/>
      <c r="AZ41" s="995"/>
      <c r="BA41" s="997"/>
      <c r="BB41" s="997"/>
      <c r="BC41" s="997"/>
      <c r="BD41" s="997"/>
      <c r="BE41" s="997"/>
      <c r="BF41" s="966"/>
      <c r="BG41" s="966"/>
      <c r="BH41" s="1000"/>
      <c r="BI41" s="1001"/>
      <c r="BJ41" s="1001"/>
      <c r="BK41" s="1001"/>
      <c r="BL41" s="966"/>
      <c r="BM41" s="966"/>
      <c r="BN41" s="966"/>
      <c r="BO41" s="981"/>
      <c r="BP41" s="982"/>
      <c r="BQ41" s="982"/>
      <c r="BR41" s="982"/>
      <c r="BS41" s="982"/>
      <c r="BT41" s="982"/>
      <c r="BU41" s="982"/>
      <c r="BV41" s="966"/>
      <c r="BW41" s="967"/>
      <c r="BX41" s="1017"/>
      <c r="BY41" s="1018"/>
      <c r="BZ41" s="1018"/>
      <c r="CA41" s="1018"/>
      <c r="CB41" s="1018"/>
      <c r="CC41" s="1018"/>
      <c r="CD41" s="1018"/>
      <c r="CE41" s="966"/>
      <c r="CF41" s="967"/>
      <c r="CG41" s="1005"/>
      <c r="CH41" s="1005"/>
      <c r="CI41" s="1005"/>
      <c r="CJ41" s="1005"/>
      <c r="CK41" s="1005"/>
      <c r="CL41" s="190"/>
      <c r="CO41" s="179" t="s">
        <v>349</v>
      </c>
      <c r="CP41" s="179">
        <v>2600</v>
      </c>
      <c r="CQ41" s="180"/>
    </row>
    <row r="42" spans="3:95" ht="15" customHeight="1">
      <c r="AQ42" s="189"/>
      <c r="AR42" s="189"/>
      <c r="AS42" s="189"/>
      <c r="AT42" s="189"/>
      <c r="AU42" s="189"/>
      <c r="AV42" s="189"/>
      <c r="AW42" s="189"/>
      <c r="AX42" s="189"/>
      <c r="AY42" s="189"/>
      <c r="AZ42" s="189"/>
      <c r="BA42" s="189"/>
      <c r="BB42" s="189"/>
      <c r="BC42" s="189"/>
      <c r="BD42" s="189"/>
      <c r="BE42" s="189"/>
      <c r="BF42" s="189"/>
      <c r="BG42" s="189"/>
      <c r="BH42" s="189"/>
      <c r="BI42" s="189"/>
      <c r="BJ42" s="189"/>
      <c r="BK42" s="189"/>
      <c r="BL42" s="189"/>
      <c r="BM42" s="189"/>
      <c r="BN42" s="189"/>
      <c r="BO42" s="189"/>
      <c r="BP42" s="189"/>
      <c r="BQ42" s="189"/>
      <c r="BR42" s="189"/>
      <c r="CO42" s="179" t="s">
        <v>350</v>
      </c>
      <c r="CP42" s="179">
        <v>1600</v>
      </c>
      <c r="CQ42" s="180"/>
    </row>
    <row r="43" spans="3:95" ht="15" customHeight="1">
      <c r="AQ43" s="189"/>
      <c r="AR43" s="189"/>
      <c r="AS43" s="189"/>
      <c r="AT43" s="189"/>
      <c r="AU43" s="189"/>
      <c r="AV43" s="189"/>
      <c r="AW43" s="189"/>
      <c r="AX43" s="189"/>
      <c r="AY43" s="189"/>
      <c r="AZ43" s="189"/>
      <c r="BA43" s="189"/>
      <c r="BB43" s="189"/>
      <c r="BC43" s="189"/>
      <c r="BD43" s="189"/>
      <c r="BE43" s="189"/>
      <c r="BF43" s="189"/>
      <c r="BG43" s="189"/>
      <c r="BH43" s="189"/>
      <c r="BI43" s="189"/>
      <c r="BJ43" s="189"/>
      <c r="BK43" s="189"/>
      <c r="BL43" s="189"/>
      <c r="BM43" s="189"/>
      <c r="BN43" s="189"/>
      <c r="BO43" s="189"/>
      <c r="BP43" s="189"/>
      <c r="BQ43" s="189"/>
      <c r="BR43" s="189"/>
    </row>
    <row r="44" spans="3:95" ht="15" customHeight="1">
      <c r="AQ44" s="189"/>
      <c r="AR44" s="189"/>
      <c r="AS44" s="189"/>
      <c r="AT44" s="189"/>
      <c r="AU44" s="189"/>
      <c r="AV44" s="189"/>
      <c r="AW44" s="189"/>
      <c r="AX44" s="189"/>
      <c r="AY44" s="189"/>
      <c r="AZ44" s="189"/>
      <c r="BA44" s="189"/>
      <c r="BB44" s="189"/>
      <c r="BC44" s="189"/>
      <c r="BD44" s="189"/>
      <c r="BE44" s="189"/>
      <c r="BF44" s="189"/>
      <c r="BG44" s="189"/>
      <c r="BH44" s="189"/>
      <c r="BI44" s="189"/>
      <c r="BJ44" s="189"/>
      <c r="BK44" s="189"/>
      <c r="BL44" s="189"/>
      <c r="BM44" s="189"/>
      <c r="BN44" s="189"/>
      <c r="BO44" s="189"/>
      <c r="BP44" s="189"/>
      <c r="BQ44" s="189"/>
      <c r="BR44" s="189"/>
      <c r="CO44" s="189" t="s">
        <v>329</v>
      </c>
      <c r="CP44" s="189" t="s">
        <v>325</v>
      </c>
    </row>
    <row r="45" spans="3:95" ht="15" customHeight="1">
      <c r="AQ45" s="189"/>
      <c r="AR45" s="189"/>
      <c r="AS45" s="189"/>
      <c r="AT45" s="189"/>
      <c r="AU45" s="189"/>
      <c r="AV45" s="189"/>
      <c r="AW45" s="189"/>
      <c r="AX45" s="189"/>
      <c r="AY45" s="189"/>
      <c r="AZ45" s="189"/>
      <c r="BA45" s="189"/>
      <c r="BB45" s="189"/>
      <c r="BC45" s="189"/>
      <c r="BD45" s="189"/>
      <c r="BE45" s="189"/>
      <c r="BF45" s="189"/>
      <c r="BG45" s="189"/>
      <c r="BH45" s="189"/>
      <c r="BI45" s="189"/>
      <c r="BJ45" s="189"/>
      <c r="BK45" s="189"/>
      <c r="BL45" s="189"/>
      <c r="BM45" s="189"/>
      <c r="BN45" s="189"/>
      <c r="BO45" s="189"/>
      <c r="BP45" s="189"/>
      <c r="BQ45" s="189"/>
      <c r="BR45" s="189"/>
      <c r="CO45" s="179" t="s">
        <v>351</v>
      </c>
      <c r="CP45" s="179">
        <v>11300</v>
      </c>
    </row>
    <row r="46" spans="3:95" ht="15" customHeight="1">
      <c r="AQ46" s="189"/>
      <c r="AR46" s="189"/>
      <c r="AS46" s="189"/>
      <c r="AT46" s="189"/>
      <c r="AU46" s="189"/>
      <c r="AV46" s="189"/>
      <c r="AW46" s="189"/>
      <c r="AX46" s="189"/>
      <c r="AY46" s="189"/>
      <c r="AZ46" s="189"/>
      <c r="BA46" s="189"/>
      <c r="BB46" s="189"/>
      <c r="BC46" s="189"/>
      <c r="BD46" s="189"/>
      <c r="BE46" s="189"/>
      <c r="BF46" s="189"/>
      <c r="BG46" s="189"/>
      <c r="BH46" s="189"/>
      <c r="BI46" s="189"/>
      <c r="BJ46" s="189"/>
      <c r="BK46" s="189"/>
      <c r="BL46" s="189"/>
      <c r="BM46" s="189"/>
      <c r="BN46" s="189"/>
      <c r="BO46" s="189"/>
      <c r="BP46" s="189"/>
      <c r="BQ46" s="189"/>
      <c r="BR46" s="189"/>
      <c r="CO46" s="179" t="s">
        <v>352</v>
      </c>
      <c r="CP46" s="179">
        <v>9700</v>
      </c>
    </row>
    <row r="47" spans="3:95" ht="15" customHeight="1">
      <c r="AQ47" s="189"/>
      <c r="AR47" s="189"/>
      <c r="AS47" s="189"/>
      <c r="AT47" s="189"/>
      <c r="AU47" s="189"/>
      <c r="AV47" s="189"/>
      <c r="AW47" s="189"/>
      <c r="AX47" s="189"/>
      <c r="AY47" s="189"/>
      <c r="AZ47" s="189"/>
      <c r="BA47" s="189"/>
      <c r="BB47" s="189"/>
      <c r="BC47" s="189"/>
      <c r="BD47" s="189"/>
      <c r="BE47" s="189"/>
      <c r="BF47" s="189"/>
      <c r="BG47" s="189"/>
      <c r="BH47" s="189"/>
      <c r="BI47" s="189"/>
      <c r="BJ47" s="189"/>
      <c r="BK47" s="189"/>
      <c r="BL47" s="189"/>
      <c r="BM47" s="189"/>
      <c r="BN47" s="189"/>
      <c r="BO47" s="189"/>
      <c r="BP47" s="189"/>
      <c r="BQ47" s="189"/>
      <c r="BR47" s="189"/>
      <c r="CO47" s="179" t="s">
        <v>340</v>
      </c>
      <c r="CP47" s="179">
        <v>8700</v>
      </c>
    </row>
    <row r="48" spans="3:95" ht="15" customHeight="1">
      <c r="AQ48" s="189"/>
      <c r="AR48" s="189"/>
      <c r="AS48" s="189"/>
      <c r="AT48" s="189"/>
      <c r="AU48" s="189"/>
      <c r="AV48" s="189"/>
      <c r="AW48" s="189"/>
      <c r="AX48" s="189"/>
      <c r="AY48" s="189"/>
      <c r="AZ48" s="189"/>
      <c r="BA48" s="189"/>
      <c r="BB48" s="189"/>
      <c r="BC48" s="189"/>
      <c r="BD48" s="189"/>
      <c r="BE48" s="189"/>
      <c r="BF48" s="189"/>
      <c r="BG48" s="189"/>
      <c r="BH48" s="189"/>
      <c r="BI48" s="189"/>
      <c r="BJ48" s="189"/>
      <c r="BK48" s="189"/>
      <c r="BL48" s="189"/>
      <c r="BM48" s="189"/>
      <c r="BN48" s="189"/>
      <c r="BO48" s="189"/>
      <c r="BP48" s="189"/>
      <c r="BQ48" s="189"/>
      <c r="BR48" s="189"/>
      <c r="CO48" s="179" t="s">
        <v>353</v>
      </c>
      <c r="CP48" s="179">
        <v>7900</v>
      </c>
    </row>
    <row r="49" spans="3:95" ht="15" customHeight="1">
      <c r="AR49" s="189"/>
      <c r="AS49" s="189"/>
      <c r="AT49" s="189"/>
      <c r="AU49" s="189"/>
      <c r="AV49" s="189"/>
      <c r="AW49" s="189"/>
      <c r="AX49" s="189"/>
      <c r="AY49" s="189"/>
      <c r="AZ49" s="189"/>
      <c r="BA49" s="189"/>
      <c r="BB49" s="189"/>
      <c r="BC49" s="189"/>
      <c r="BD49" s="189"/>
      <c r="BE49" s="189"/>
      <c r="BF49" s="189"/>
      <c r="BG49" s="189"/>
      <c r="BH49" s="189"/>
      <c r="BI49" s="189"/>
      <c r="CO49" s="179" t="s">
        <v>345</v>
      </c>
      <c r="CP49" s="179">
        <v>6100</v>
      </c>
    </row>
    <row r="50" spans="3:95" ht="15" customHeight="1">
      <c r="C50" s="191" t="s">
        <v>419</v>
      </c>
      <c r="AR50" s="189"/>
      <c r="AS50" s="189"/>
      <c r="AT50" s="189"/>
      <c r="AU50" s="189"/>
      <c r="AV50" s="189"/>
      <c r="AW50" s="189"/>
      <c r="AX50" s="189"/>
      <c r="AY50" s="189"/>
      <c r="AZ50" s="189"/>
      <c r="BA50" s="189"/>
      <c r="BB50" s="189"/>
      <c r="BC50" s="189"/>
      <c r="BD50" s="189"/>
      <c r="BE50" s="189"/>
      <c r="BF50" s="189"/>
      <c r="BG50" s="189"/>
      <c r="BH50" s="189"/>
      <c r="BI50" s="189"/>
      <c r="CO50" s="179" t="s">
        <v>354</v>
      </c>
      <c r="CP50" s="179">
        <v>5100</v>
      </c>
      <c r="CQ50" s="180"/>
    </row>
    <row r="51" spans="3:95" ht="15" customHeight="1">
      <c r="AM51" s="983" t="s">
        <v>24</v>
      </c>
      <c r="AN51" s="983"/>
      <c r="AO51" s="983"/>
      <c r="AP51" s="983"/>
      <c r="AQ51" s="983"/>
      <c r="AR51" s="983"/>
      <c r="AS51" s="983"/>
      <c r="AT51" s="983"/>
      <c r="AU51" s="189"/>
      <c r="AV51" s="189"/>
      <c r="AW51" s="189"/>
      <c r="AX51" s="189"/>
      <c r="AY51" s="189"/>
      <c r="AZ51" s="189"/>
      <c r="BA51" s="189"/>
      <c r="BB51" s="189"/>
      <c r="BC51" s="189"/>
      <c r="BD51" s="189"/>
      <c r="BE51" s="189"/>
      <c r="BF51" s="189"/>
      <c r="BG51" s="189"/>
      <c r="BH51" s="189"/>
      <c r="BI51" s="189"/>
      <c r="CO51" s="179" t="s">
        <v>355</v>
      </c>
      <c r="CP51" s="179">
        <v>4600</v>
      </c>
    </row>
    <row r="52" spans="3:95" ht="15" customHeight="1">
      <c r="C52" s="1002" t="s">
        <v>25</v>
      </c>
      <c r="D52" s="1003"/>
      <c r="E52" s="1003"/>
      <c r="F52" s="1003"/>
      <c r="G52" s="1003"/>
      <c r="H52" s="1003"/>
      <c r="I52" s="1003"/>
      <c r="J52" s="1004"/>
      <c r="K52" s="977" t="s">
        <v>26</v>
      </c>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977"/>
      <c r="AR52" s="977"/>
      <c r="AS52" s="977"/>
      <c r="AT52" s="977"/>
      <c r="AZ52" s="189"/>
      <c r="BA52" s="189"/>
      <c r="BB52" s="189"/>
      <c r="BC52" s="189"/>
      <c r="BD52" s="189"/>
      <c r="BE52" s="189"/>
      <c r="BF52" s="189"/>
      <c r="BG52" s="189"/>
      <c r="BH52" s="189"/>
      <c r="BI52" s="189"/>
      <c r="CO52" s="179" t="s">
        <v>356</v>
      </c>
      <c r="CP52" s="179">
        <v>3600</v>
      </c>
    </row>
    <row r="53" spans="3:95" ht="15" customHeight="1">
      <c r="C53" s="971" t="s">
        <v>27</v>
      </c>
      <c r="D53" s="972"/>
      <c r="E53" s="973"/>
      <c r="F53" s="971" t="s">
        <v>17</v>
      </c>
      <c r="G53" s="972"/>
      <c r="H53" s="972"/>
      <c r="I53" s="972"/>
      <c r="J53" s="973"/>
      <c r="K53" s="977" t="s">
        <v>28</v>
      </c>
      <c r="L53" s="977"/>
      <c r="M53" s="977"/>
      <c r="N53" s="977"/>
      <c r="O53" s="977"/>
      <c r="P53" s="977"/>
      <c r="Q53" s="977"/>
      <c r="R53" s="977"/>
      <c r="S53" s="977"/>
      <c r="T53" s="978" t="s">
        <v>29</v>
      </c>
      <c r="U53" s="978"/>
      <c r="V53" s="978"/>
      <c r="W53" s="978"/>
      <c r="X53" s="978"/>
      <c r="Y53" s="978"/>
      <c r="Z53" s="978"/>
      <c r="AA53" s="978"/>
      <c r="AB53" s="978"/>
      <c r="AC53" s="978"/>
      <c r="AD53" s="977" t="s">
        <v>30</v>
      </c>
      <c r="AE53" s="977"/>
      <c r="AF53" s="977"/>
      <c r="AG53" s="977"/>
      <c r="AH53" s="977"/>
      <c r="AI53" s="977"/>
      <c r="AJ53" s="977"/>
      <c r="AK53" s="977"/>
      <c r="AL53" s="977"/>
      <c r="AM53" s="977" t="s">
        <v>31</v>
      </c>
      <c r="AN53" s="977"/>
      <c r="AO53" s="977"/>
      <c r="AP53" s="977"/>
      <c r="AQ53" s="977"/>
      <c r="AR53" s="977"/>
      <c r="AS53" s="977"/>
      <c r="AT53" s="977"/>
      <c r="AZ53" s="189"/>
      <c r="BA53" s="189"/>
      <c r="BB53" s="189"/>
      <c r="BC53" s="189"/>
      <c r="BD53" s="189"/>
      <c r="BE53" s="189"/>
      <c r="BF53" s="189"/>
      <c r="BG53" s="189"/>
      <c r="BH53" s="189"/>
      <c r="BI53" s="189"/>
      <c r="CO53" s="179" t="s">
        <v>357</v>
      </c>
      <c r="CP53" s="179">
        <v>2600</v>
      </c>
    </row>
    <row r="54" spans="3:95" ht="15" customHeight="1">
      <c r="C54" s="974"/>
      <c r="D54" s="975"/>
      <c r="E54" s="976"/>
      <c r="F54" s="974"/>
      <c r="G54" s="975"/>
      <c r="H54" s="975"/>
      <c r="I54" s="975"/>
      <c r="J54" s="976"/>
      <c r="K54" s="977"/>
      <c r="L54" s="977"/>
      <c r="M54" s="977"/>
      <c r="N54" s="977"/>
      <c r="O54" s="977"/>
      <c r="P54" s="977"/>
      <c r="Q54" s="977"/>
      <c r="R54" s="977"/>
      <c r="S54" s="977"/>
      <c r="T54" s="978"/>
      <c r="U54" s="978"/>
      <c r="V54" s="978"/>
      <c r="W54" s="978"/>
      <c r="X54" s="978"/>
      <c r="Y54" s="978"/>
      <c r="Z54" s="978"/>
      <c r="AA54" s="978"/>
      <c r="AB54" s="978"/>
      <c r="AC54" s="978"/>
      <c r="AD54" s="977"/>
      <c r="AE54" s="977"/>
      <c r="AF54" s="977"/>
      <c r="AG54" s="977"/>
      <c r="AH54" s="977"/>
      <c r="AI54" s="977"/>
      <c r="AJ54" s="977"/>
      <c r="AK54" s="977"/>
      <c r="AL54" s="977"/>
      <c r="AM54" s="977"/>
      <c r="AN54" s="977"/>
      <c r="AO54" s="977"/>
      <c r="AP54" s="977"/>
      <c r="AQ54" s="977"/>
      <c r="AR54" s="977"/>
      <c r="AS54" s="977"/>
      <c r="AT54" s="977"/>
      <c r="AZ54" s="189"/>
      <c r="BA54" s="189"/>
      <c r="BB54" s="189"/>
      <c r="BC54" s="189"/>
      <c r="BD54" s="189"/>
      <c r="BE54" s="189"/>
      <c r="BF54" s="189"/>
      <c r="BG54" s="189"/>
      <c r="BH54" s="189"/>
      <c r="BI54" s="189"/>
      <c r="CO54" s="179" t="s">
        <v>358</v>
      </c>
      <c r="CP54" s="179">
        <v>1600</v>
      </c>
    </row>
    <row r="55" spans="3:95" ht="15" customHeight="1">
      <c r="C55" s="955" t="s">
        <v>32</v>
      </c>
      <c r="D55" s="955"/>
      <c r="E55" s="955"/>
      <c r="F55" s="956">
        <v>11300</v>
      </c>
      <c r="G55" s="957"/>
      <c r="H55" s="957"/>
      <c r="I55" s="957"/>
      <c r="J55" s="958"/>
      <c r="K55" s="955" t="s">
        <v>33</v>
      </c>
      <c r="L55" s="955"/>
      <c r="M55" s="955"/>
      <c r="N55" s="955"/>
      <c r="O55" s="955"/>
      <c r="P55" s="955"/>
      <c r="Q55" s="955"/>
      <c r="R55" s="955"/>
      <c r="S55" s="955"/>
      <c r="T55" s="962" t="s">
        <v>34</v>
      </c>
      <c r="U55" s="963"/>
      <c r="V55" s="963"/>
      <c r="W55" s="963"/>
      <c r="X55" s="963"/>
      <c r="Y55" s="963"/>
      <c r="Z55" s="963"/>
      <c r="AA55" s="963"/>
      <c r="AB55" s="963"/>
      <c r="AC55" s="964"/>
      <c r="AD55" s="962" t="s">
        <v>35</v>
      </c>
      <c r="AE55" s="963"/>
      <c r="AF55" s="963"/>
      <c r="AG55" s="963"/>
      <c r="AH55" s="963"/>
      <c r="AI55" s="963"/>
      <c r="AJ55" s="963"/>
      <c r="AK55" s="963"/>
      <c r="AL55" s="964"/>
      <c r="AM55" s="962" t="s">
        <v>36</v>
      </c>
      <c r="AN55" s="963"/>
      <c r="AO55" s="963"/>
      <c r="AP55" s="963"/>
      <c r="AQ55" s="963"/>
      <c r="AR55" s="963"/>
      <c r="AS55" s="963"/>
      <c r="AT55" s="964"/>
      <c r="AZ55" s="189"/>
      <c r="BA55" s="189"/>
      <c r="BB55" s="189"/>
      <c r="BC55" s="189"/>
      <c r="BD55" s="189"/>
      <c r="BE55" s="189"/>
      <c r="BF55" s="189"/>
      <c r="BG55" s="189"/>
      <c r="BH55" s="189"/>
      <c r="BI55" s="189"/>
    </row>
    <row r="56" spans="3:95" ht="15" customHeight="1">
      <c r="C56" s="955" t="s">
        <v>37</v>
      </c>
      <c r="D56" s="955"/>
      <c r="E56" s="955"/>
      <c r="F56" s="956">
        <v>9700</v>
      </c>
      <c r="G56" s="957"/>
      <c r="H56" s="957"/>
      <c r="I56" s="957"/>
      <c r="J56" s="958"/>
      <c r="K56" s="955" t="s">
        <v>38</v>
      </c>
      <c r="L56" s="955"/>
      <c r="M56" s="955"/>
      <c r="N56" s="955"/>
      <c r="O56" s="955"/>
      <c r="P56" s="955"/>
      <c r="Q56" s="955"/>
      <c r="R56" s="955"/>
      <c r="S56" s="955"/>
      <c r="T56" s="968"/>
      <c r="U56" s="969"/>
      <c r="V56" s="969"/>
      <c r="W56" s="969"/>
      <c r="X56" s="969"/>
      <c r="Y56" s="969"/>
      <c r="Z56" s="969"/>
      <c r="AA56" s="969"/>
      <c r="AB56" s="969"/>
      <c r="AC56" s="970"/>
      <c r="AD56" s="968"/>
      <c r="AE56" s="969"/>
      <c r="AF56" s="969"/>
      <c r="AG56" s="969"/>
      <c r="AH56" s="969"/>
      <c r="AI56" s="969"/>
      <c r="AJ56" s="969"/>
      <c r="AK56" s="969"/>
      <c r="AL56" s="970"/>
      <c r="AM56" s="968"/>
      <c r="AN56" s="969"/>
      <c r="AO56" s="969"/>
      <c r="AP56" s="969"/>
      <c r="AQ56" s="969"/>
      <c r="AR56" s="969"/>
      <c r="AS56" s="969"/>
      <c r="AT56" s="970"/>
    </row>
    <row r="57" spans="3:95" ht="15" customHeight="1">
      <c r="C57" s="955" t="s">
        <v>39</v>
      </c>
      <c r="D57" s="955"/>
      <c r="E57" s="955"/>
      <c r="F57" s="956">
        <v>8700</v>
      </c>
      <c r="G57" s="957"/>
      <c r="H57" s="957"/>
      <c r="I57" s="957"/>
      <c r="J57" s="958"/>
      <c r="K57" s="955" t="s">
        <v>40</v>
      </c>
      <c r="L57" s="955"/>
      <c r="M57" s="955"/>
      <c r="N57" s="955"/>
      <c r="O57" s="955"/>
      <c r="P57" s="955"/>
      <c r="Q57" s="955"/>
      <c r="R57" s="955"/>
      <c r="S57" s="955"/>
      <c r="T57" s="968"/>
      <c r="U57" s="969"/>
      <c r="V57" s="969"/>
      <c r="W57" s="969"/>
      <c r="X57" s="969"/>
      <c r="Y57" s="969"/>
      <c r="Z57" s="969"/>
      <c r="AA57" s="969"/>
      <c r="AB57" s="969"/>
      <c r="AC57" s="970"/>
      <c r="AD57" s="965"/>
      <c r="AE57" s="966"/>
      <c r="AF57" s="966"/>
      <c r="AG57" s="966"/>
      <c r="AH57" s="966"/>
      <c r="AI57" s="966"/>
      <c r="AJ57" s="966"/>
      <c r="AK57" s="966"/>
      <c r="AL57" s="967"/>
      <c r="AM57" s="965"/>
      <c r="AN57" s="966"/>
      <c r="AO57" s="966"/>
      <c r="AP57" s="966"/>
      <c r="AQ57" s="966"/>
      <c r="AR57" s="966"/>
      <c r="AS57" s="966"/>
      <c r="AT57" s="967"/>
    </row>
    <row r="58" spans="3:95" ht="15" customHeight="1">
      <c r="C58" s="955" t="s">
        <v>41</v>
      </c>
      <c r="D58" s="955"/>
      <c r="E58" s="955"/>
      <c r="F58" s="956">
        <v>7900</v>
      </c>
      <c r="G58" s="957"/>
      <c r="H58" s="957"/>
      <c r="I58" s="957"/>
      <c r="J58" s="958"/>
      <c r="K58" s="955" t="s">
        <v>42</v>
      </c>
      <c r="L58" s="955"/>
      <c r="M58" s="955"/>
      <c r="N58" s="955"/>
      <c r="O58" s="955"/>
      <c r="P58" s="955"/>
      <c r="Q58" s="955"/>
      <c r="R58" s="955"/>
      <c r="S58" s="955"/>
      <c r="T58" s="965"/>
      <c r="U58" s="966"/>
      <c r="V58" s="966"/>
      <c r="W58" s="966"/>
      <c r="X58" s="966"/>
      <c r="Y58" s="966"/>
      <c r="Z58" s="966"/>
      <c r="AA58" s="966"/>
      <c r="AB58" s="966"/>
      <c r="AC58" s="967"/>
      <c r="AD58" s="192" t="s">
        <v>43</v>
      </c>
      <c r="AE58" s="192"/>
      <c r="AF58" s="192"/>
      <c r="AG58" s="192"/>
      <c r="AH58" s="192"/>
      <c r="AI58" s="192"/>
      <c r="AJ58" s="192"/>
      <c r="AK58" s="192"/>
      <c r="AL58" s="192"/>
      <c r="AM58" s="959" t="s">
        <v>44</v>
      </c>
      <c r="AN58" s="960"/>
      <c r="AO58" s="960"/>
      <c r="AP58" s="960"/>
      <c r="AQ58" s="960"/>
      <c r="AR58" s="960"/>
      <c r="AS58" s="960"/>
      <c r="AT58" s="961"/>
    </row>
    <row r="59" spans="3:95" ht="15" customHeight="1">
      <c r="C59" s="955" t="s">
        <v>45</v>
      </c>
      <c r="D59" s="955"/>
      <c r="E59" s="955"/>
      <c r="F59" s="956">
        <v>7000</v>
      </c>
      <c r="G59" s="957"/>
      <c r="H59" s="957"/>
      <c r="I59" s="957"/>
      <c r="J59" s="958"/>
      <c r="K59" s="955" t="s">
        <v>46</v>
      </c>
      <c r="L59" s="955"/>
      <c r="M59" s="955"/>
      <c r="N59" s="955"/>
      <c r="O59" s="955"/>
      <c r="P59" s="955"/>
      <c r="Q59" s="955"/>
      <c r="R59" s="955"/>
      <c r="S59" s="955"/>
      <c r="T59" s="962" t="s">
        <v>47</v>
      </c>
      <c r="U59" s="963"/>
      <c r="V59" s="963"/>
      <c r="W59" s="963"/>
      <c r="X59" s="963"/>
      <c r="Y59" s="963"/>
      <c r="Z59" s="963"/>
      <c r="AA59" s="963"/>
      <c r="AB59" s="963"/>
      <c r="AC59" s="964"/>
      <c r="AD59" s="192" t="s">
        <v>44</v>
      </c>
      <c r="AE59" s="192"/>
      <c r="AF59" s="192"/>
      <c r="AG59" s="192"/>
      <c r="AH59" s="192"/>
      <c r="AI59" s="192"/>
      <c r="AJ59" s="192"/>
      <c r="AK59" s="192"/>
      <c r="AL59" s="192"/>
      <c r="AM59" s="959" t="s">
        <v>48</v>
      </c>
      <c r="AN59" s="960"/>
      <c r="AO59" s="960"/>
      <c r="AP59" s="960"/>
      <c r="AQ59" s="960"/>
      <c r="AR59" s="960"/>
      <c r="AS59" s="960"/>
      <c r="AT59" s="961"/>
    </row>
    <row r="60" spans="3:95" ht="15" customHeight="1">
      <c r="C60" s="955" t="s">
        <v>49</v>
      </c>
      <c r="D60" s="955"/>
      <c r="E60" s="955"/>
      <c r="F60" s="956">
        <v>6100</v>
      </c>
      <c r="G60" s="957"/>
      <c r="H60" s="957"/>
      <c r="I60" s="957"/>
      <c r="J60" s="958"/>
      <c r="K60" s="955" t="s">
        <v>50</v>
      </c>
      <c r="L60" s="955"/>
      <c r="M60" s="955"/>
      <c r="N60" s="955"/>
      <c r="O60" s="955"/>
      <c r="P60" s="955"/>
      <c r="Q60" s="955"/>
      <c r="R60" s="955"/>
      <c r="S60" s="955"/>
      <c r="T60" s="965"/>
      <c r="U60" s="966"/>
      <c r="V60" s="966"/>
      <c r="W60" s="966"/>
      <c r="X60" s="966"/>
      <c r="Y60" s="966"/>
      <c r="Z60" s="966"/>
      <c r="AA60" s="966"/>
      <c r="AB60" s="966"/>
      <c r="AC60" s="967"/>
      <c r="AD60" s="959" t="s">
        <v>51</v>
      </c>
      <c r="AE60" s="960"/>
      <c r="AF60" s="960"/>
      <c r="AG60" s="960"/>
      <c r="AH60" s="960"/>
      <c r="AI60" s="960"/>
      <c r="AJ60" s="960"/>
      <c r="AK60" s="960"/>
      <c r="AL60" s="961"/>
      <c r="AM60" s="959" t="s">
        <v>51</v>
      </c>
      <c r="AN60" s="960"/>
      <c r="AO60" s="960"/>
      <c r="AP60" s="960"/>
      <c r="AQ60" s="960"/>
      <c r="AR60" s="960"/>
      <c r="AS60" s="960"/>
      <c r="AT60" s="961"/>
      <c r="BA60" s="189"/>
      <c r="BB60" s="189"/>
      <c r="BC60" s="189"/>
      <c r="BD60" s="189"/>
      <c r="BE60" s="189"/>
      <c r="BF60" s="189"/>
      <c r="BG60" s="189"/>
      <c r="BH60" s="189"/>
      <c r="BI60" s="189"/>
    </row>
    <row r="61" spans="3:95" ht="15" customHeight="1">
      <c r="C61" s="955" t="s">
        <v>52</v>
      </c>
      <c r="D61" s="955"/>
      <c r="E61" s="955"/>
      <c r="F61" s="956">
        <v>5100</v>
      </c>
      <c r="G61" s="957"/>
      <c r="H61" s="957"/>
      <c r="I61" s="957"/>
      <c r="J61" s="958"/>
      <c r="K61" s="955" t="s">
        <v>53</v>
      </c>
      <c r="L61" s="955"/>
      <c r="M61" s="955"/>
      <c r="N61" s="955"/>
      <c r="O61" s="955"/>
      <c r="P61" s="955"/>
      <c r="Q61" s="955"/>
      <c r="R61" s="955"/>
      <c r="S61" s="955"/>
      <c r="T61" s="962" t="s">
        <v>54</v>
      </c>
      <c r="U61" s="963"/>
      <c r="V61" s="963"/>
      <c r="W61" s="963"/>
      <c r="X61" s="963"/>
      <c r="Y61" s="963"/>
      <c r="Z61" s="963"/>
      <c r="AA61" s="963"/>
      <c r="AB61" s="963"/>
      <c r="AC61" s="964"/>
      <c r="AD61" s="959" t="s">
        <v>55</v>
      </c>
      <c r="AE61" s="960"/>
      <c r="AF61" s="960"/>
      <c r="AG61" s="960"/>
      <c r="AH61" s="960"/>
      <c r="AI61" s="960"/>
      <c r="AJ61" s="960"/>
      <c r="AK61" s="960"/>
      <c r="AL61" s="961"/>
      <c r="AM61" s="959" t="s">
        <v>56</v>
      </c>
      <c r="AN61" s="960"/>
      <c r="AO61" s="960"/>
      <c r="AP61" s="960"/>
      <c r="AQ61" s="960"/>
      <c r="AR61" s="960"/>
      <c r="AS61" s="960"/>
      <c r="AT61" s="961"/>
      <c r="BA61" s="189"/>
      <c r="BB61" s="189"/>
      <c r="BC61" s="189"/>
      <c r="BD61" s="189"/>
      <c r="BE61" s="189"/>
      <c r="BF61" s="189"/>
      <c r="BG61" s="189"/>
      <c r="BH61" s="189"/>
      <c r="BI61" s="189"/>
    </row>
    <row r="62" spans="3:95" ht="15" customHeight="1">
      <c r="C62" s="955" t="s">
        <v>57</v>
      </c>
      <c r="D62" s="955"/>
      <c r="E62" s="955"/>
      <c r="F62" s="956">
        <v>4600</v>
      </c>
      <c r="G62" s="957"/>
      <c r="H62" s="957"/>
      <c r="I62" s="957"/>
      <c r="J62" s="958"/>
      <c r="K62" s="955" t="s">
        <v>58</v>
      </c>
      <c r="L62" s="955"/>
      <c r="M62" s="955"/>
      <c r="N62" s="955"/>
      <c r="O62" s="955"/>
      <c r="P62" s="955"/>
      <c r="Q62" s="955"/>
      <c r="R62" s="955"/>
      <c r="S62" s="955"/>
      <c r="T62" s="965"/>
      <c r="U62" s="966"/>
      <c r="V62" s="966"/>
      <c r="W62" s="966"/>
      <c r="X62" s="966"/>
      <c r="Y62" s="966"/>
      <c r="Z62" s="966"/>
      <c r="AA62" s="966"/>
      <c r="AB62" s="966"/>
      <c r="AC62" s="967"/>
      <c r="AD62" s="959" t="s">
        <v>59</v>
      </c>
      <c r="AE62" s="960"/>
      <c r="AF62" s="960"/>
      <c r="AG62" s="960"/>
      <c r="AH62" s="960"/>
      <c r="AI62" s="960"/>
      <c r="AJ62" s="960"/>
      <c r="AK62" s="960"/>
      <c r="AL62" s="961"/>
      <c r="AM62" s="959" t="s">
        <v>60</v>
      </c>
      <c r="AN62" s="960"/>
      <c r="AO62" s="960"/>
      <c r="AP62" s="960"/>
      <c r="AQ62" s="960"/>
      <c r="AR62" s="960"/>
      <c r="AS62" s="960"/>
      <c r="AT62" s="961"/>
      <c r="AU62" s="189"/>
      <c r="AV62" s="189"/>
      <c r="AW62" s="189"/>
      <c r="AX62" s="189"/>
      <c r="AY62" s="189"/>
      <c r="AZ62" s="189"/>
      <c r="BA62" s="189"/>
      <c r="BB62" s="189"/>
      <c r="BC62" s="189"/>
      <c r="BD62" s="189"/>
      <c r="BE62" s="189"/>
      <c r="BF62" s="189"/>
      <c r="BG62" s="189"/>
      <c r="BH62" s="189"/>
      <c r="BI62" s="189"/>
    </row>
    <row r="63" spans="3:95" ht="15" customHeight="1">
      <c r="C63" s="955" t="s">
        <v>61</v>
      </c>
      <c r="D63" s="955"/>
      <c r="E63" s="955"/>
      <c r="F63" s="956">
        <v>3600</v>
      </c>
      <c r="G63" s="957"/>
      <c r="H63" s="957"/>
      <c r="I63" s="957"/>
      <c r="J63" s="958"/>
      <c r="K63" s="955" t="s">
        <v>62</v>
      </c>
      <c r="L63" s="955"/>
      <c r="M63" s="955"/>
      <c r="N63" s="955"/>
      <c r="O63" s="955"/>
      <c r="P63" s="955"/>
      <c r="Q63" s="955"/>
      <c r="R63" s="955"/>
      <c r="S63" s="955"/>
      <c r="T63" s="955" t="s">
        <v>54</v>
      </c>
      <c r="U63" s="955"/>
      <c r="V63" s="955"/>
      <c r="W63" s="955"/>
      <c r="X63" s="955"/>
      <c r="Y63" s="955"/>
      <c r="Z63" s="955"/>
      <c r="AA63" s="955"/>
      <c r="AB63" s="955"/>
      <c r="AC63" s="955"/>
      <c r="AD63" s="955" t="s">
        <v>63</v>
      </c>
      <c r="AE63" s="955"/>
      <c r="AF63" s="955"/>
      <c r="AG63" s="955"/>
      <c r="AH63" s="955"/>
      <c r="AI63" s="955"/>
      <c r="AJ63" s="955"/>
      <c r="AK63" s="955"/>
      <c r="AL63" s="955"/>
      <c r="AM63" s="955" t="s">
        <v>64</v>
      </c>
      <c r="AN63" s="955"/>
      <c r="AO63" s="955"/>
      <c r="AP63" s="955"/>
      <c r="AQ63" s="955"/>
      <c r="AR63" s="955"/>
      <c r="AS63" s="955"/>
      <c r="AT63" s="955"/>
      <c r="AU63" s="189"/>
      <c r="AV63" s="189"/>
      <c r="AW63" s="189"/>
      <c r="AX63" s="189"/>
      <c r="AY63" s="189"/>
      <c r="AZ63" s="189"/>
      <c r="BA63" s="189"/>
      <c r="BB63" s="189"/>
      <c r="BC63" s="189"/>
      <c r="BD63" s="189"/>
      <c r="BE63" s="189"/>
      <c r="BF63" s="189"/>
      <c r="BG63" s="189"/>
      <c r="BH63" s="189"/>
      <c r="BI63" s="189"/>
    </row>
    <row r="64" spans="3:95" ht="15" customHeight="1">
      <c r="C64" s="955" t="s">
        <v>65</v>
      </c>
      <c r="D64" s="955"/>
      <c r="E64" s="955"/>
      <c r="F64" s="956">
        <v>2600</v>
      </c>
      <c r="G64" s="957"/>
      <c r="H64" s="957"/>
      <c r="I64" s="957"/>
      <c r="J64" s="958"/>
      <c r="K64" s="955" t="s">
        <v>66</v>
      </c>
      <c r="L64" s="955"/>
      <c r="M64" s="955"/>
      <c r="N64" s="955"/>
      <c r="O64" s="955"/>
      <c r="P64" s="955"/>
      <c r="Q64" s="955"/>
      <c r="R64" s="955"/>
      <c r="S64" s="955"/>
      <c r="T64" s="955" t="s">
        <v>67</v>
      </c>
      <c r="U64" s="955"/>
      <c r="V64" s="955"/>
      <c r="W64" s="955"/>
      <c r="X64" s="955"/>
      <c r="Y64" s="955"/>
      <c r="Z64" s="955"/>
      <c r="AA64" s="955"/>
      <c r="AB64" s="955"/>
      <c r="AC64" s="955"/>
      <c r="AD64" s="955" t="s">
        <v>68</v>
      </c>
      <c r="AE64" s="955"/>
      <c r="AF64" s="955"/>
      <c r="AG64" s="955"/>
      <c r="AH64" s="955"/>
      <c r="AI64" s="955"/>
      <c r="AJ64" s="955"/>
      <c r="AK64" s="955"/>
      <c r="AL64" s="955"/>
      <c r="AM64" s="955" t="s">
        <v>69</v>
      </c>
      <c r="AN64" s="955"/>
      <c r="AO64" s="955"/>
      <c r="AP64" s="955"/>
      <c r="AQ64" s="955"/>
      <c r="AR64" s="955"/>
      <c r="AS64" s="955"/>
      <c r="AT64" s="955"/>
      <c r="AU64" s="189"/>
      <c r="AV64" s="189"/>
      <c r="AW64" s="189"/>
      <c r="AX64" s="189"/>
      <c r="AY64" s="189"/>
      <c r="AZ64" s="189"/>
      <c r="BA64" s="189"/>
      <c r="BB64" s="189"/>
      <c r="BC64" s="189"/>
      <c r="BD64" s="189"/>
      <c r="BE64" s="189"/>
      <c r="BF64" s="189"/>
      <c r="BG64" s="189"/>
      <c r="BH64" s="189"/>
      <c r="BI64" s="189"/>
    </row>
    <row r="65" spans="3:70" ht="15" customHeight="1">
      <c r="C65" s="955" t="s">
        <v>70</v>
      </c>
      <c r="D65" s="955"/>
      <c r="E65" s="955"/>
      <c r="F65" s="956">
        <v>1600</v>
      </c>
      <c r="G65" s="957"/>
      <c r="H65" s="957"/>
      <c r="I65" s="957"/>
      <c r="J65" s="958"/>
      <c r="K65" s="955" t="s">
        <v>71</v>
      </c>
      <c r="L65" s="955"/>
      <c r="M65" s="955"/>
      <c r="N65" s="955"/>
      <c r="O65" s="955"/>
      <c r="P65" s="955"/>
      <c r="Q65" s="955"/>
      <c r="R65" s="955"/>
      <c r="S65" s="955"/>
      <c r="T65" s="955" t="s">
        <v>72</v>
      </c>
      <c r="U65" s="955"/>
      <c r="V65" s="955"/>
      <c r="W65" s="955"/>
      <c r="X65" s="955"/>
      <c r="Y65" s="955"/>
      <c r="Z65" s="955"/>
      <c r="AA65" s="955"/>
      <c r="AB65" s="955"/>
      <c r="AC65" s="955"/>
      <c r="AD65" s="955" t="s">
        <v>73</v>
      </c>
      <c r="AE65" s="955"/>
      <c r="AF65" s="955"/>
      <c r="AG65" s="955"/>
      <c r="AH65" s="955"/>
      <c r="AI65" s="955"/>
      <c r="AJ65" s="955"/>
      <c r="AK65" s="955"/>
      <c r="AL65" s="955"/>
      <c r="AM65" s="955" t="s">
        <v>74</v>
      </c>
      <c r="AN65" s="955"/>
      <c r="AO65" s="955"/>
      <c r="AP65" s="955"/>
      <c r="AQ65" s="955"/>
      <c r="AR65" s="955"/>
      <c r="AS65" s="955"/>
      <c r="AT65" s="955"/>
      <c r="AU65" s="189"/>
      <c r="AV65" s="189"/>
      <c r="AW65" s="189"/>
      <c r="AX65" s="189"/>
      <c r="AY65" s="189"/>
      <c r="AZ65" s="189"/>
      <c r="BA65" s="189"/>
      <c r="BB65" s="189"/>
      <c r="BC65" s="189"/>
      <c r="BD65" s="189"/>
      <c r="BE65" s="189"/>
      <c r="BF65" s="189"/>
      <c r="BG65" s="189"/>
      <c r="BH65" s="189"/>
      <c r="BI65" s="189"/>
    </row>
    <row r="66" spans="3:70" ht="15" customHeight="1">
      <c r="AQ66" s="189"/>
      <c r="AR66" s="189"/>
      <c r="AS66" s="189"/>
      <c r="AT66" s="189"/>
      <c r="AU66" s="189"/>
      <c r="AV66" s="189"/>
      <c r="AW66" s="189"/>
      <c r="AX66" s="189"/>
      <c r="AY66" s="189"/>
      <c r="AZ66" s="189"/>
      <c r="BA66" s="189"/>
      <c r="BB66" s="189"/>
      <c r="BC66" s="189"/>
      <c r="BD66" s="189"/>
      <c r="BE66" s="189"/>
      <c r="BF66" s="189"/>
      <c r="BG66" s="189"/>
      <c r="BH66" s="189"/>
      <c r="BI66" s="189"/>
      <c r="BJ66" s="189"/>
      <c r="BK66" s="189"/>
      <c r="BL66" s="189"/>
      <c r="BM66" s="189"/>
      <c r="BN66" s="189"/>
      <c r="BO66" s="189"/>
      <c r="BP66" s="189"/>
      <c r="BQ66" s="189"/>
      <c r="BR66" s="189"/>
    </row>
    <row r="67" spans="3:70" ht="15" customHeight="1">
      <c r="AQ67" s="189"/>
      <c r="AR67" s="189"/>
      <c r="AS67" s="189"/>
      <c r="AT67" s="189"/>
      <c r="AU67" s="189"/>
      <c r="AV67" s="189"/>
      <c r="AW67" s="189"/>
      <c r="AX67" s="189"/>
      <c r="AY67" s="189"/>
      <c r="AZ67" s="189"/>
      <c r="BA67" s="189"/>
      <c r="BB67" s="189"/>
      <c r="BC67" s="189"/>
      <c r="BD67" s="189"/>
      <c r="BE67" s="189"/>
      <c r="BF67" s="189"/>
      <c r="BG67" s="189"/>
      <c r="BH67" s="189"/>
      <c r="BI67" s="189"/>
      <c r="BJ67" s="189"/>
      <c r="BK67" s="189"/>
      <c r="BL67" s="189"/>
      <c r="BM67" s="189"/>
      <c r="BN67" s="189"/>
      <c r="BO67" s="189"/>
      <c r="BP67" s="189"/>
      <c r="BQ67" s="189"/>
      <c r="BR67" s="189"/>
    </row>
  </sheetData>
  <sheetProtection algorithmName="SHA-512" hashValue="UU2M6EsdVNpacjLFa3iSTxknBfMtO28xAeMQ7xfEF8FxykKPrB+nTT5jFiFxTLaPYy74M1spPdDr75jWPF0vPg==" saltValue="FvE35cJXyRkrz6HSWptk4w==" spinCount="100000" sheet="1" selectLockedCells="1"/>
  <dataConsolidate/>
  <customSheetViews>
    <customSheetView guid="{CD7EFE45-FC16-4DC2-A97E-0FE1BEB2721A}" scale="70" showPageBreaks="1" showGridLines="0" fitToPage="1" printArea="1" hiddenColumns="1" view="pageBreakPreview">
      <selection activeCell="CT33" sqref="CT33"/>
      <rowBreaks count="1" manualBreakCount="1">
        <brk id="48" min="1" max="89" man="1"/>
      </rowBreaks>
      <pageMargins left="0.7" right="0.7" top="0.75" bottom="0.75" header="0.3" footer="0.3"/>
      <pageSetup paperSize="9" scale="51" fitToHeight="0" orientation="landscape" r:id="rId1"/>
    </customSheetView>
  </customSheetViews>
  <mergeCells count="253">
    <mergeCell ref="C9:BN9"/>
    <mergeCell ref="C10:BN10"/>
    <mergeCell ref="C11:BN11"/>
    <mergeCell ref="C12:BN12"/>
    <mergeCell ref="C18:E21"/>
    <mergeCell ref="F18:N21"/>
    <mergeCell ref="O18:AC21"/>
    <mergeCell ref="AD18:AZ18"/>
    <mergeCell ref="B1:H1"/>
    <mergeCell ref="C4:CK6"/>
    <mergeCell ref="C7:H8"/>
    <mergeCell ref="I7:N8"/>
    <mergeCell ref="CC7:CE9"/>
    <mergeCell ref="CF7:CH9"/>
    <mergeCell ref="CI7:CK9"/>
    <mergeCell ref="CG18:CK21"/>
    <mergeCell ref="AD19:AG21"/>
    <mergeCell ref="AH19:AK21"/>
    <mergeCell ref="AL19:AP21"/>
    <mergeCell ref="AQ19:AZ21"/>
    <mergeCell ref="BA18:BG21"/>
    <mergeCell ref="BH18:BN21"/>
    <mergeCell ref="BO18:BW21"/>
    <mergeCell ref="BX18:CF21"/>
    <mergeCell ref="C16:BN16"/>
    <mergeCell ref="C17:BN17"/>
    <mergeCell ref="C24:E25"/>
    <mergeCell ref="F24:N25"/>
    <mergeCell ref="O24:AC25"/>
    <mergeCell ref="AD24:AG25"/>
    <mergeCell ref="AH24:AK25"/>
    <mergeCell ref="AL22:AP23"/>
    <mergeCell ref="AQ22:AZ23"/>
    <mergeCell ref="BA22:BE23"/>
    <mergeCell ref="BF22:BG23"/>
    <mergeCell ref="C22:E23"/>
    <mergeCell ref="F22:N23"/>
    <mergeCell ref="O22:AC23"/>
    <mergeCell ref="AD22:AG23"/>
    <mergeCell ref="AH22:AK23"/>
    <mergeCell ref="AL24:AP25"/>
    <mergeCell ref="AQ24:AZ25"/>
    <mergeCell ref="BA24:BE25"/>
    <mergeCell ref="BF24:BG25"/>
    <mergeCell ref="BX22:CD23"/>
    <mergeCell ref="CE22:CF23"/>
    <mergeCell ref="CG22:CK23"/>
    <mergeCell ref="BH22:BK23"/>
    <mergeCell ref="BL22:BN23"/>
    <mergeCell ref="BO24:BU25"/>
    <mergeCell ref="BV24:BW25"/>
    <mergeCell ref="BX24:CD25"/>
    <mergeCell ref="CE24:CF25"/>
    <mergeCell ref="CG24:CK25"/>
    <mergeCell ref="BH24:BK25"/>
    <mergeCell ref="BL24:BN25"/>
    <mergeCell ref="BO22:BU23"/>
    <mergeCell ref="BV22:BW23"/>
    <mergeCell ref="C28:E29"/>
    <mergeCell ref="F28:N29"/>
    <mergeCell ref="O28:AC29"/>
    <mergeCell ref="AD28:AG29"/>
    <mergeCell ref="AH28:AK29"/>
    <mergeCell ref="AL26:AP27"/>
    <mergeCell ref="AQ26:AZ27"/>
    <mergeCell ref="BA26:BE27"/>
    <mergeCell ref="BF26:BG27"/>
    <mergeCell ref="C26:E27"/>
    <mergeCell ref="F26:N27"/>
    <mergeCell ref="O26:AC27"/>
    <mergeCell ref="AD26:AG27"/>
    <mergeCell ref="AH26:AK27"/>
    <mergeCell ref="AL28:AP29"/>
    <mergeCell ref="AQ28:AZ29"/>
    <mergeCell ref="BA28:BE29"/>
    <mergeCell ref="BF28:BG29"/>
    <mergeCell ref="BO26:BU27"/>
    <mergeCell ref="BV26:BW27"/>
    <mergeCell ref="BX26:CD27"/>
    <mergeCell ref="CE26:CF27"/>
    <mergeCell ref="CG26:CK27"/>
    <mergeCell ref="BH26:BK27"/>
    <mergeCell ref="BL26:BN27"/>
    <mergeCell ref="BO28:BU29"/>
    <mergeCell ref="BV28:BW29"/>
    <mergeCell ref="BX28:CD29"/>
    <mergeCell ref="CE28:CF29"/>
    <mergeCell ref="CG28:CK29"/>
    <mergeCell ref="BH28:BK29"/>
    <mergeCell ref="BL28:BN29"/>
    <mergeCell ref="C32:E33"/>
    <mergeCell ref="F32:N33"/>
    <mergeCell ref="O32:AC33"/>
    <mergeCell ref="AD32:AG33"/>
    <mergeCell ref="AH32:AK33"/>
    <mergeCell ref="AL30:AP31"/>
    <mergeCell ref="AQ30:AZ31"/>
    <mergeCell ref="BA30:BE31"/>
    <mergeCell ref="BF30:BG31"/>
    <mergeCell ref="C30:E31"/>
    <mergeCell ref="F30:N31"/>
    <mergeCell ref="O30:AC31"/>
    <mergeCell ref="AD30:AG31"/>
    <mergeCell ref="AH30:AK31"/>
    <mergeCell ref="AL32:AP33"/>
    <mergeCell ref="AQ32:AZ33"/>
    <mergeCell ref="BA32:BE33"/>
    <mergeCell ref="BF32:BG33"/>
    <mergeCell ref="BO30:BU31"/>
    <mergeCell ref="BV30:BW31"/>
    <mergeCell ref="BX30:CD31"/>
    <mergeCell ref="CE30:CF31"/>
    <mergeCell ref="CG30:CK31"/>
    <mergeCell ref="BH30:BK31"/>
    <mergeCell ref="BL30:BN31"/>
    <mergeCell ref="BO32:BU33"/>
    <mergeCell ref="BV32:BW33"/>
    <mergeCell ref="BX32:CD33"/>
    <mergeCell ref="CE32:CF33"/>
    <mergeCell ref="CG32:CK33"/>
    <mergeCell ref="BH32:BK33"/>
    <mergeCell ref="BL32:BN33"/>
    <mergeCell ref="CG34:CK35"/>
    <mergeCell ref="C36:E37"/>
    <mergeCell ref="F36:N37"/>
    <mergeCell ref="O36:AC37"/>
    <mergeCell ref="AD36:AG37"/>
    <mergeCell ref="AH36:AK37"/>
    <mergeCell ref="AL34:AP35"/>
    <mergeCell ref="AQ34:AZ35"/>
    <mergeCell ref="BA34:BE35"/>
    <mergeCell ref="BF34:BG35"/>
    <mergeCell ref="BH34:BK35"/>
    <mergeCell ref="BL34:BN35"/>
    <mergeCell ref="BO36:BU37"/>
    <mergeCell ref="BV36:BW37"/>
    <mergeCell ref="BX36:CD37"/>
    <mergeCell ref="CE36:CF37"/>
    <mergeCell ref="CG36:CK37"/>
    <mergeCell ref="BH36:BK37"/>
    <mergeCell ref="BL36:BN37"/>
    <mergeCell ref="C34:E35"/>
    <mergeCell ref="F34:N35"/>
    <mergeCell ref="O34:AC35"/>
    <mergeCell ref="AD34:AG35"/>
    <mergeCell ref="AH34:AK35"/>
    <mergeCell ref="AL36:AP37"/>
    <mergeCell ref="AQ36:AZ37"/>
    <mergeCell ref="BA36:BE37"/>
    <mergeCell ref="BF36:BG37"/>
    <mergeCell ref="BO34:BU35"/>
    <mergeCell ref="BV34:BW35"/>
    <mergeCell ref="BX34:CD35"/>
    <mergeCell ref="CE34:CF35"/>
    <mergeCell ref="BO38:BU39"/>
    <mergeCell ref="BV38:BW39"/>
    <mergeCell ref="BX38:CD39"/>
    <mergeCell ref="CE38:CF39"/>
    <mergeCell ref="CG38:CK39"/>
    <mergeCell ref="C40:E41"/>
    <mergeCell ref="F40:N41"/>
    <mergeCell ref="O40:AC41"/>
    <mergeCell ref="AD40:AG41"/>
    <mergeCell ref="AH40:AK41"/>
    <mergeCell ref="AL38:AP39"/>
    <mergeCell ref="AQ38:AZ39"/>
    <mergeCell ref="BA38:BE39"/>
    <mergeCell ref="BF38:BG39"/>
    <mergeCell ref="BH38:BK39"/>
    <mergeCell ref="BL38:BN39"/>
    <mergeCell ref="BV40:BW41"/>
    <mergeCell ref="BX40:CD41"/>
    <mergeCell ref="CE40:CF41"/>
    <mergeCell ref="CG40:CK41"/>
    <mergeCell ref="C38:E39"/>
    <mergeCell ref="F38:N39"/>
    <mergeCell ref="O38:AC39"/>
    <mergeCell ref="AD38:AG39"/>
    <mergeCell ref="AH38:AK39"/>
    <mergeCell ref="C53:E54"/>
    <mergeCell ref="F53:J54"/>
    <mergeCell ref="K53:S54"/>
    <mergeCell ref="T53:AC54"/>
    <mergeCell ref="AD53:AL54"/>
    <mergeCell ref="AM53:AT54"/>
    <mergeCell ref="BO40:BU41"/>
    <mergeCell ref="F57:J57"/>
    <mergeCell ref="K57:S57"/>
    <mergeCell ref="AM51:AT51"/>
    <mergeCell ref="AL40:AP41"/>
    <mergeCell ref="AQ40:AZ41"/>
    <mergeCell ref="BA40:BE41"/>
    <mergeCell ref="BF40:BG41"/>
    <mergeCell ref="BH40:BK41"/>
    <mergeCell ref="BL40:BN41"/>
    <mergeCell ref="C52:J52"/>
    <mergeCell ref="K52:AT52"/>
    <mergeCell ref="C58:E58"/>
    <mergeCell ref="F58:J58"/>
    <mergeCell ref="K58:S58"/>
    <mergeCell ref="AM58:AT58"/>
    <mergeCell ref="C55:E55"/>
    <mergeCell ref="F55:J55"/>
    <mergeCell ref="K55:S55"/>
    <mergeCell ref="T55:AC58"/>
    <mergeCell ref="AD55:AL57"/>
    <mergeCell ref="AM55:AT57"/>
    <mergeCell ref="C56:E56"/>
    <mergeCell ref="F56:J56"/>
    <mergeCell ref="K56:S56"/>
    <mergeCell ref="C57:E57"/>
    <mergeCell ref="K61:S61"/>
    <mergeCell ref="T61:AC62"/>
    <mergeCell ref="AD61:AL61"/>
    <mergeCell ref="AM61:AT61"/>
    <mergeCell ref="C62:E62"/>
    <mergeCell ref="F62:J62"/>
    <mergeCell ref="K62:S62"/>
    <mergeCell ref="AD62:AL62"/>
    <mergeCell ref="C59:E59"/>
    <mergeCell ref="F59:J59"/>
    <mergeCell ref="K59:S59"/>
    <mergeCell ref="T59:AC60"/>
    <mergeCell ref="AM59:AT59"/>
    <mergeCell ref="C60:E60"/>
    <mergeCell ref="F60:J60"/>
    <mergeCell ref="K60:S60"/>
    <mergeCell ref="AD60:AL60"/>
    <mergeCell ref="AM60:AT60"/>
    <mergeCell ref="C13:BN13"/>
    <mergeCell ref="C14:BN14"/>
    <mergeCell ref="C15:BN15"/>
    <mergeCell ref="C65:E65"/>
    <mergeCell ref="F65:J65"/>
    <mergeCell ref="K65:S65"/>
    <mergeCell ref="T65:AC65"/>
    <mergeCell ref="AD65:AL65"/>
    <mergeCell ref="AM65:AT65"/>
    <mergeCell ref="C64:E64"/>
    <mergeCell ref="F64:J64"/>
    <mergeCell ref="K64:S64"/>
    <mergeCell ref="T64:AC64"/>
    <mergeCell ref="AD64:AL64"/>
    <mergeCell ref="AM64:AT64"/>
    <mergeCell ref="AM62:AT62"/>
    <mergeCell ref="C63:E63"/>
    <mergeCell ref="F63:J63"/>
    <mergeCell ref="K63:S63"/>
    <mergeCell ref="T63:AC63"/>
    <mergeCell ref="AD63:AL63"/>
    <mergeCell ref="AM63:AT63"/>
    <mergeCell ref="C61:E61"/>
    <mergeCell ref="F61:J61"/>
  </mergeCells>
  <phoneticPr fontId="16"/>
  <conditionalFormatting sqref="I7:N8">
    <cfRule type="cellIs" dxfId="98" priority="6" operator="equal">
      <formula>0</formula>
    </cfRule>
  </conditionalFormatting>
  <conditionalFormatting sqref="BO22:BU41">
    <cfRule type="cellIs" dxfId="97" priority="9" operator="equal">
      <formula>0</formula>
    </cfRule>
  </conditionalFormatting>
  <conditionalFormatting sqref="BX22:CD41">
    <cfRule type="cellIs" dxfId="96" priority="8" operator="equal">
      <formula>0</formula>
    </cfRule>
  </conditionalFormatting>
  <conditionalFormatting sqref="CG22:CK41">
    <cfRule type="expression" dxfId="95" priority="7">
      <formula>COUNTIF($BO$22,0)+COUNTIF($BX$22,"")=0</formula>
    </cfRule>
  </conditionalFormatting>
  <conditionalFormatting sqref="AL22:AZ41">
    <cfRule type="expression" dxfId="94" priority="1">
      <formula>$AD22="有"</formula>
    </cfRule>
  </conditionalFormatting>
  <dataValidations xWindow="81" yWindow="276" count="7">
    <dataValidation type="list" allowBlank="1" showInputMessage="1" showErrorMessage="1" sqref="AQ22:AZ41" xr:uid="{D7E5DC1B-BF48-4CAC-AADA-2C3BF21EEF64}">
      <formula1>INDIRECT($AL22)</formula1>
    </dataValidation>
    <dataValidation type="list" allowBlank="1" showInputMessage="1" showErrorMessage="1" sqref="AL22:AP41" xr:uid="{B8C7FD25-5A34-4B47-A311-9B1B7BF356F4}">
      <formula1>$CN$19:$CN$21</formula1>
    </dataValidation>
    <dataValidation imeMode="disabled" allowBlank="1" showInputMessage="1" showErrorMessage="1" prompt="『様式第5-3.経費区分内訳書』の「経費番号」を記入" sqref="C22:E41" xr:uid="{15E88F31-7F96-4866-A960-06C766101A5E}"/>
    <dataValidation allowBlank="1" showInputMessage="1" showErrorMessage="1" prompt="自動計算されるため記入不要" sqref="BO22:BU41" xr:uid="{6EB26B76-5234-4763-9E4C-B6326BB90AC2}"/>
    <dataValidation allowBlank="1" showInputMessage="1" showErrorMessage="1" prompt="自動判定されるため記入不要" sqref="CG22:CK41" xr:uid="{DE17871F-CF73-48C4-9007-ABF00F7BC36D}"/>
    <dataValidation imeMode="disabled" allowBlank="1" showInputMessage="1" showErrorMessage="1" sqref="BH22:BK41 BA22:BE41" xr:uid="{C4C1C217-3467-445D-B267-B36C862227BF}"/>
    <dataValidation type="list" allowBlank="1" showInputMessage="1" showErrorMessage="1" sqref="AD22:AK41" xr:uid="{C55BF717-D100-4168-956F-298F7CEECD4E}">
      <formula1>"有,無"</formula1>
    </dataValidation>
  </dataValidations>
  <pageMargins left="0.7" right="0.7" top="0.75" bottom="0.75" header="0.3" footer="0.3"/>
  <pageSetup paperSize="9" scale="51" fitToHeight="0" orientation="landscape" r:id="rId2"/>
  <rowBreaks count="1" manualBreakCount="1">
    <brk id="48" min="1" max="89"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00540E3411E854F9BFC21A3DFCEF999" ma:contentTypeVersion="4" ma:contentTypeDescription="Create a new document." ma:contentTypeScope="" ma:versionID="5808491ece682eb23a5f8c47fa062cbf">
  <xsd:schema xmlns:xsd="http://www.w3.org/2001/XMLSchema" xmlns:xs="http://www.w3.org/2001/XMLSchema" xmlns:p="http://schemas.microsoft.com/office/2006/metadata/properties" xmlns:ns2="8ec4e99f-20f6-4574-8a67-1d011aaa8e22" targetNamespace="http://schemas.microsoft.com/office/2006/metadata/properties" ma:root="true" ma:fieldsID="5b79121dd1609cc780b45b5f4d0ef9c2" ns2:_="">
    <xsd:import namespace="8ec4e99f-20f6-4574-8a67-1d011aaa8e2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c4e99f-20f6-4574-8a67-1d011aaa8e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43AF5E-E663-48FF-B4E8-24EEDA240AEF}">
  <ds:schemaRefs>
    <ds:schemaRef ds:uri="http://schemas.microsoft.com/sharepoint/v3/contenttype/forms"/>
  </ds:schemaRefs>
</ds:datastoreItem>
</file>

<file path=customXml/itemProps2.xml><?xml version="1.0" encoding="utf-8"?>
<ds:datastoreItem xmlns:ds="http://schemas.openxmlformats.org/officeDocument/2006/customXml" ds:itemID="{B8BB4DDE-A73A-4A92-9DED-16F5CF02758B}">
  <ds:schemaRefs>
    <ds:schemaRef ds:uri="http://purl.org/dc/terms/"/>
    <ds:schemaRef ds:uri="http://purl.org/dc/elements/1.1/"/>
    <ds:schemaRef ds:uri="8ec4e99f-20f6-4574-8a67-1d011aaa8e22"/>
    <ds:schemaRef ds:uri="http://schemas.microsoft.com/office/2006/metadata/properties"/>
    <ds:schemaRef ds:uri="http://schemas.microsoft.com/office/infopath/2007/PartnerControl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3.xml><?xml version="1.0" encoding="utf-8"?>
<ds:datastoreItem xmlns:ds="http://schemas.openxmlformats.org/officeDocument/2006/customXml" ds:itemID="{0FB71466-1C3B-44EA-A1C5-0DA3A2D169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c4e99f-20f6-4574-8a67-1d011aaa8e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19</vt:i4>
      </vt:variant>
    </vt:vector>
  </HeadingPairs>
  <TitlesOfParts>
    <vt:vector size="33" baseType="lpstr">
      <vt:lpstr>（目次）実績報告書類チェックリスト</vt:lpstr>
      <vt:lpstr>該当必須様式提出チェックリスト</vt:lpstr>
      <vt:lpstr>経費区分別必要書類チェックリスト</vt:lpstr>
      <vt:lpstr>様式第5.実績報告書</vt:lpstr>
      <vt:lpstr>実績報告累計番号算出用シート </vt:lpstr>
      <vt:lpstr>様式第5-1.事業実施概要報告書</vt:lpstr>
      <vt:lpstr>様式第5-2.補助対象経費総括表</vt:lpstr>
      <vt:lpstr>様式第5-3.経費区分別内訳書</vt:lpstr>
      <vt:lpstr>様式第5-3-4.謝金単価報告書</vt:lpstr>
      <vt:lpstr>様式第5-4.見積と支払金額の差異報告書</vt:lpstr>
      <vt:lpstr>様式第5-5.経費区分変更申請書</vt:lpstr>
      <vt:lpstr>様式第5-6.検査チェックシート</vt:lpstr>
      <vt:lpstr>様式第18.表明保証保険利用報告書</vt:lpstr>
      <vt:lpstr>様式第19.未成約時の追加報告書</vt:lpstr>
      <vt:lpstr>'（目次）実績報告書類チェックリスト'!Print_Area</vt:lpstr>
      <vt:lpstr>該当必須様式提出チェックリスト!Print_Area</vt:lpstr>
      <vt:lpstr>経費区分別必要書類チェックリスト!Print_Area</vt:lpstr>
      <vt:lpstr>様式第18.表明保証保険利用報告書!Print_Area</vt:lpstr>
      <vt:lpstr>様式第19.未成約時の追加報告書!Print_Area</vt:lpstr>
      <vt:lpstr>様式第5.実績報告書!Print_Area</vt:lpstr>
      <vt:lpstr>'様式第5-1.事業実施概要報告書'!Print_Area</vt:lpstr>
      <vt:lpstr>'様式第5-2.補助対象経費総括表'!Print_Area</vt:lpstr>
      <vt:lpstr>'様式第5-3.経費区分別内訳書'!Print_Area</vt:lpstr>
      <vt:lpstr>'様式第5-3-4.謝金単価報告書'!Print_Area</vt:lpstr>
      <vt:lpstr>'様式第5-4.見積と支払金額の差異報告書'!Print_Area</vt:lpstr>
      <vt:lpstr>'様式第5-5.経費区分変更申請書'!Print_Area</vt:lpstr>
      <vt:lpstr>'様式第5-6.検査チェックシート'!Print_Area</vt:lpstr>
      <vt:lpstr>'様式第5-3.経費区分別内訳書'!Print_Titles</vt:lpstr>
      <vt:lpstr>経営資源引き継ぎ費</vt:lpstr>
      <vt:lpstr>大学</vt:lpstr>
      <vt:lpstr>地方公共団体等</vt:lpstr>
      <vt:lpstr>廃業費</vt:lpstr>
      <vt:lpstr>民間</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Aoki, Ren</dc:creator>
  <cp:lastModifiedBy>Yanai, Hayato</cp:lastModifiedBy>
  <cp:lastPrinted>2022-09-22T05:36:41Z</cp:lastPrinted>
  <dcterms:created xsi:type="dcterms:W3CDTF">2020-08-24T13:10:02Z</dcterms:created>
  <dcterms:modified xsi:type="dcterms:W3CDTF">2024-06-13T01:11:40Z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2021-09-27T08:04:41Z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bd0a64c4-653d-459c-b3fc-7b62c344f175</vt:lpwstr>
  </property>
  <property fmtid="{D5CDD505-2E9C-101B-9397-08002B2CF9AE}" pid="8" name="MSIP_Label_ea60d57e-af5b-4752-ac57-3e4f28ca11dc_ContentBits">
    <vt:lpwstr>0</vt:lpwstr>
  </property>
  <property fmtid="{D5CDD505-2E9C-101B-9397-08002B2CF9AE}" pid="9" name="ContentTypeId">
    <vt:lpwstr>0x010100E00540E3411E854F9BFC21A3DFCEF999</vt:lpwstr>
  </property>
</Properties>
</file>