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086E0488-E2FD-4987-8940-721CD5D84CAF}" xr6:coauthVersionLast="47" xr6:coauthVersionMax="47" xr10:uidLastSave="{00000000-0000-0000-0000-000000000000}"/>
  <workbookProtection workbookAlgorithmName="SHA-512" workbookHashValue="LnPr2N1O58kX0WG1zJzDMZvd/yNy/hMn4VqCikHB3GuqHZkI3Dctuyw6yIZ9VEwLtD36NUGSrQh9JXxJggmQ3Q==" workbookSaltValue="ZskbHgG2+4lGVqk1RUUllQ==" workbookSpinCount="100000" lockStructure="1"/>
  <bookViews>
    <workbookView xWindow="-14925" yWindow="-16320" windowWidth="29040" windowHeight="15720" tabRatio="735" activeTab="1" xr2:uid="{A11A6737-7705-40D7-800D-37439176E835}"/>
  </bookViews>
  <sheets>
    <sheet name="報告時期一覧" sheetId="20" r:id="rId1"/>
    <sheet name="【個人】1回目＞計算用シート" sheetId="10" r:id="rId2"/>
    <sheet name="【個人】2回目＞計算用シート" sheetId="21" r:id="rId3"/>
    <sheet name="【個人】3回目＞計算用シート" sheetId="22" r:id="rId4"/>
    <sheet name="データ用" sheetId="5" state="hidden" r:id="rId5"/>
  </sheets>
  <externalReferences>
    <externalReference r:id="rId6"/>
  </externalReferences>
  <definedNames>
    <definedName name="_1" localSheetId="2">'【個人】2回目＞計算用シート'!$L$39</definedName>
    <definedName name="_1" localSheetId="3">'【個人】3回目＞計算用シート'!$L$39</definedName>
    <definedName name="_1" localSheetId="0">'[1]【法人】1回目＞計算用シート'!$L$39</definedName>
    <definedName name="_1">'【個人】1回目＞計算用シート'!$L$39</definedName>
    <definedName name="_2" localSheetId="2">'【個人】2回目＞計算用シート'!$L$40</definedName>
    <definedName name="_2" localSheetId="3">'【個人】3回目＞計算用シート'!$L$40</definedName>
    <definedName name="_2" localSheetId="0">'[1]【法人】1回目＞計算用シート'!$L$40</definedName>
    <definedName name="_2">'【個人】1回目＞計算用シート'!$L$40</definedName>
    <definedName name="_3" localSheetId="2">'【個人】2回目＞計算用シート'!$L$41</definedName>
    <definedName name="_3" localSheetId="3">'【個人】3回目＞計算用シート'!$L$41</definedName>
    <definedName name="_3" localSheetId="0">'[1]【法人】1回目＞計算用シート'!$L$41</definedName>
    <definedName name="_3">'【個人】1回目＞計算用シート'!$L$41</definedName>
    <definedName name="_4" localSheetId="2">'【個人】2回目＞計算用シート'!$L$42</definedName>
    <definedName name="_4" localSheetId="3">'【個人】3回目＞計算用シート'!$L$42</definedName>
    <definedName name="_4" localSheetId="0">'[1]【法人】1回目＞計算用シート'!$L$42</definedName>
    <definedName name="_4">'【個人】1回目＞計算用シート'!$L$42</definedName>
    <definedName name="_5" localSheetId="2">'【個人】2回目＞計算用シート'!$L$43</definedName>
    <definedName name="_5" localSheetId="3">'【個人】3回目＞計算用シート'!$L$43</definedName>
    <definedName name="_5" localSheetId="0">'[1]【法人】1回目＞計算用シート'!$L$43</definedName>
    <definedName name="_5">'【個人】1回目＞計算用シート'!$L$43</definedName>
    <definedName name="_6" localSheetId="2">'【個人】2回目＞計算用シート'!$L$44</definedName>
    <definedName name="_6" localSheetId="3">'【個人】3回目＞計算用シート'!$L$44</definedName>
    <definedName name="_6">'【個人】1回目＞計算用シート'!$L$44</definedName>
    <definedName name="_7次" localSheetId="2">'【個人】2回目＞計算用シート'!$L$26:$L$27</definedName>
    <definedName name="_7次" localSheetId="3">'【個人】3回目＞計算用シート'!$L$26:$L$27</definedName>
    <definedName name="_7次" localSheetId="0">#REF!</definedName>
    <definedName name="_7次">'【個人】1回目＞計算用シート'!$L$26:$L$27</definedName>
    <definedName name="_8_9次" localSheetId="2">'【個人】2回目＞計算用シート'!$L$28:$L$29</definedName>
    <definedName name="_8_9次" localSheetId="3">'【個人】3回目＞計算用シート'!$L$28:$L$29</definedName>
    <definedName name="_8_9次" localSheetId="0">#REF!</definedName>
    <definedName name="_8_9次">'【個人】1回目＞計算用シート'!$L$28:$L$29</definedName>
    <definedName name="_xlnm._FilterDatabase" localSheetId="1" hidden="1">'【個人】1回目＞計算用シート'!$B$2:$F$24</definedName>
    <definedName name="_xlnm._FilterDatabase" localSheetId="2" hidden="1">'【個人】2回目＞計算用シート'!$B$2:$F$24</definedName>
    <definedName name="_xlnm._FilterDatabase" localSheetId="3" hidden="1">'【個人】3回目＞計算用シート'!$B$2:$F$24</definedName>
    <definedName name="_xlnm.Print_Area" localSheetId="1">'【個人】1回目＞計算用シート'!$A$1:$I$149</definedName>
    <definedName name="_xlnm.Print_Area" localSheetId="2">'【個人】2回目＞計算用シート'!$A$1:$I$118</definedName>
    <definedName name="_xlnm.Print_Area" localSheetId="3">'【個人】3回目＞計算用シート'!$A$1:$I$118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02" i="10" l="1"/>
  <c r="I10" i="10" l="1"/>
  <c r="C115" i="22"/>
  <c r="C114" i="22"/>
  <c r="C113" i="22"/>
  <c r="C109" i="22"/>
  <c r="C108" i="22"/>
  <c r="C107" i="22"/>
  <c r="C146" i="10"/>
  <c r="C147" i="10"/>
  <c r="C145" i="10"/>
  <c r="C133" i="10"/>
  <c r="C132" i="10"/>
  <c r="C131" i="10"/>
  <c r="N34" i="22" l="1"/>
  <c r="N32" i="22"/>
  <c r="N30" i="22"/>
  <c r="N34" i="21"/>
  <c r="N32" i="21"/>
  <c r="N30" i="21"/>
  <c r="C97" i="22"/>
  <c r="C89" i="22"/>
  <c r="C86" i="22"/>
  <c r="C78" i="22"/>
  <c r="D99" i="22"/>
  <c r="D98" i="22"/>
  <c r="D96" i="22"/>
  <c r="D87" i="22"/>
  <c r="D79" i="22"/>
  <c r="D78" i="22"/>
  <c r="D74" i="22"/>
  <c r="D85" i="22" s="1"/>
  <c r="C74" i="22"/>
  <c r="D72" i="22"/>
  <c r="D86" i="22" s="1"/>
  <c r="C72" i="22"/>
  <c r="D62" i="22"/>
  <c r="C62" i="22"/>
  <c r="D61" i="22"/>
  <c r="D64" i="22" s="1"/>
  <c r="D84" i="22" s="1"/>
  <c r="C61" i="22"/>
  <c r="C64" i="22" s="1"/>
  <c r="D56" i="22"/>
  <c r="D83" i="22" s="1"/>
  <c r="C56" i="22"/>
  <c r="E48" i="22"/>
  <c r="G38" i="22"/>
  <c r="G40" i="22" s="1"/>
  <c r="G43" i="22" s="1"/>
  <c r="E38" i="22"/>
  <c r="E40" i="22" s="1"/>
  <c r="E43" i="22" s="1"/>
  <c r="D38" i="22"/>
  <c r="D80" i="22" s="1"/>
  <c r="C38" i="22"/>
  <c r="C19" i="22"/>
  <c r="C16" i="22"/>
  <c r="C15" i="22"/>
  <c r="C14" i="22"/>
  <c r="C13" i="22"/>
  <c r="C115" i="21"/>
  <c r="C114" i="21"/>
  <c r="C109" i="21"/>
  <c r="C108" i="21"/>
  <c r="C107" i="21"/>
  <c r="B93" i="10"/>
  <c r="C97" i="21"/>
  <c r="C89" i="21"/>
  <c r="C19" i="21"/>
  <c r="C16" i="21"/>
  <c r="C15" i="21"/>
  <c r="C14" i="21"/>
  <c r="C13" i="21"/>
  <c r="D99" i="21"/>
  <c r="C99" i="22" s="1"/>
  <c r="D98" i="21"/>
  <c r="C98" i="22" s="1"/>
  <c r="D96" i="21"/>
  <c r="C96" i="22" s="1"/>
  <c r="D87" i="21"/>
  <c r="C87" i="22" s="1"/>
  <c r="D79" i="21"/>
  <c r="C79" i="22" s="1"/>
  <c r="D78" i="21"/>
  <c r="D74" i="21"/>
  <c r="D85" i="21" s="1"/>
  <c r="C85" i="22" s="1"/>
  <c r="C74" i="21"/>
  <c r="D72" i="21"/>
  <c r="D86" i="21" s="1"/>
  <c r="C72" i="21"/>
  <c r="D62" i="21"/>
  <c r="C62" i="21"/>
  <c r="D61" i="21"/>
  <c r="C61" i="21"/>
  <c r="D56" i="21"/>
  <c r="D83" i="21" s="1"/>
  <c r="C83" i="22" s="1"/>
  <c r="C56" i="21"/>
  <c r="E48" i="21"/>
  <c r="G38" i="21"/>
  <c r="G40" i="21" s="1"/>
  <c r="G43" i="21" s="1"/>
  <c r="E38" i="21"/>
  <c r="E40" i="21" s="1"/>
  <c r="E43" i="21" s="1"/>
  <c r="D38" i="21"/>
  <c r="D40" i="21" s="1"/>
  <c r="D43" i="21" s="1"/>
  <c r="D45" i="21" s="1"/>
  <c r="C38" i="21"/>
  <c r="C40" i="21" s="1"/>
  <c r="C43" i="21" s="1"/>
  <c r="C45" i="21" s="1"/>
  <c r="D16" i="10"/>
  <c r="D100" i="22" l="1"/>
  <c r="D81" i="22" s="1"/>
  <c r="I10" i="22"/>
  <c r="I2" i="22" s="1"/>
  <c r="I5" i="21" a="1"/>
  <c r="I5" i="21" s="1"/>
  <c r="I10" i="21"/>
  <c r="I2" i="21" s="1"/>
  <c r="D16" i="22"/>
  <c r="I5" i="22" a="1"/>
  <c r="I5" i="22" s="1"/>
  <c r="D82" i="22"/>
  <c r="D88" i="22" s="1"/>
  <c r="D90" i="22" s="1"/>
  <c r="C40" i="22"/>
  <c r="C43" i="22" s="1"/>
  <c r="C45" i="22" s="1"/>
  <c r="D40" i="22"/>
  <c r="D43" i="22" s="1"/>
  <c r="D45" i="22" s="1"/>
  <c r="D80" i="21"/>
  <c r="C80" i="22" s="1"/>
  <c r="D100" i="21"/>
  <c r="D64" i="21"/>
  <c r="D84" i="21" s="1"/>
  <c r="C84" i="22" s="1"/>
  <c r="D82" i="21"/>
  <c r="C82" i="22" s="1"/>
  <c r="D16" i="21"/>
  <c r="I27" i="21"/>
  <c r="I3" i="21" s="1"/>
  <c r="C64" i="21"/>
  <c r="D81" i="21" l="1"/>
  <c r="C100" i="22"/>
  <c r="B91" i="22"/>
  <c r="I27" i="22"/>
  <c r="I3" i="22" s="1"/>
  <c r="D88" i="21"/>
  <c r="D90" i="21" l="1"/>
  <c r="C90" i="22" s="1"/>
  <c r="C88" i="22"/>
  <c r="B92" i="22" s="1"/>
  <c r="C81" i="22"/>
  <c r="I50" i="22" s="1"/>
  <c r="I4" i="22" s="1"/>
  <c r="G1" i="22" s="1"/>
  <c r="B91" i="21"/>
  <c r="N34" i="10"/>
  <c r="N32" i="10"/>
  <c r="N30" i="10"/>
  <c r="I6" i="10" s="1" a="1"/>
  <c r="I6" i="10" s="1"/>
  <c r="D127" i="10" l="1"/>
  <c r="E141" i="10"/>
  <c r="C113" i="21" l="1"/>
  <c r="I2" i="10"/>
  <c r="D96" i="10" l="1"/>
  <c r="C96" i="21" s="1"/>
  <c r="D99" i="10"/>
  <c r="C99" i="21" s="1"/>
  <c r="D98" i="10"/>
  <c r="C98" i="21" s="1"/>
  <c r="C100" i="21" l="1"/>
  <c r="D100" i="10"/>
  <c r="D81" i="10" s="1"/>
  <c r="C81" i="21" s="1"/>
  <c r="C100" i="10"/>
  <c r="C81" i="10" s="1"/>
  <c r="D62" i="10"/>
  <c r="C62" i="10"/>
  <c r="D61" i="10"/>
  <c r="C61" i="10"/>
  <c r="D56" i="10"/>
  <c r="D83" i="10" s="1"/>
  <c r="C83" i="21" s="1"/>
  <c r="C56" i="10"/>
  <c r="D64" i="10" l="1"/>
  <c r="D84" i="10" s="1"/>
  <c r="C84" i="21" s="1"/>
  <c r="C64" i="10"/>
  <c r="C82" i="10" l="1"/>
  <c r="C114" i="10" s="1"/>
  <c r="C116" i="10" s="1"/>
  <c r="I5" i="10" l="1"/>
  <c r="C88" i="10"/>
  <c r="D74" i="10"/>
  <c r="D87" i="10" l="1"/>
  <c r="C87" i="21" s="1"/>
  <c r="C80" i="10"/>
  <c r="B91" i="10" s="1"/>
  <c r="D79" i="10"/>
  <c r="C79" i="21" s="1"/>
  <c r="D78" i="10"/>
  <c r="C74" i="10"/>
  <c r="D72" i="10"/>
  <c r="D85" i="10" s="1"/>
  <c r="C85" i="21" s="1"/>
  <c r="C72" i="10"/>
  <c r="E48" i="10"/>
  <c r="G38" i="10"/>
  <c r="G40" i="10" s="1"/>
  <c r="G43" i="10" s="1"/>
  <c r="E38" i="10"/>
  <c r="E40" i="10" s="1"/>
  <c r="E43" i="10" s="1"/>
  <c r="D38" i="10"/>
  <c r="C38" i="10"/>
  <c r="I50" i="10" l="1"/>
  <c r="C78" i="21"/>
  <c r="C40" i="10"/>
  <c r="C43" i="10" s="1"/>
  <c r="C45" i="10" s="1"/>
  <c r="D40" i="10"/>
  <c r="D43" i="10" s="1"/>
  <c r="D45" i="10" s="1"/>
  <c r="D80" i="10"/>
  <c r="C80" i="21" s="1"/>
  <c r="D82" i="10"/>
  <c r="C82" i="21" s="1"/>
  <c r="D86" i="10"/>
  <c r="C86" i="21" s="1"/>
  <c r="I4" i="10" l="1"/>
  <c r="B92" i="10"/>
  <c r="I27" i="10"/>
  <c r="I3" i="10" s="1"/>
  <c r="D88" i="10"/>
  <c r="C88" i="21" s="1"/>
  <c r="B92" i="21" s="1"/>
  <c r="C90" i="10"/>
  <c r="G1" i="10" l="1"/>
  <c r="I50" i="21"/>
  <c r="I4" i="21" s="1"/>
  <c r="G1" i="21" s="1"/>
  <c r="D90" i="10"/>
  <c r="C90"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3" authorId="0" shapeId="0" xr:uid="{3FCC88CA-73AB-45D4-B0F2-1042C1CCB93C}">
      <text>
        <r>
          <rPr>
            <sz val="12"/>
            <color indexed="81"/>
            <rFont val="Yu Gothic UI"/>
            <family val="3"/>
            <charset val="128"/>
          </rPr>
          <t>買い手（承継者）と連携し、譲渡した補助対象事業における財務数値の報告可否を選択してください。</t>
        </r>
      </text>
    </comment>
    <comment ref="C24" authorId="0" shapeId="0" xr:uid="{8328F6C8-E4AA-4F71-8AC3-E030F7C84982}">
      <text>
        <r>
          <rPr>
            <sz val="12"/>
            <color indexed="81"/>
            <rFont val="Yu Gothic UI"/>
            <family val="3"/>
            <charset val="128"/>
          </rPr>
          <t>買い手（承継者）と連携し、譲渡した対象会社（事業）における財務数値の報告が出来ない場合、その理由を入力してください。
※記載内容により個別審査となります。</t>
        </r>
      </text>
    </comment>
    <comment ref="D47" authorId="0" shapeId="0" xr:uid="{D217AD26-06A1-407A-911F-0D7A1DDE2974}">
      <text>
        <r>
          <rPr>
            <sz val="12"/>
            <color indexed="81"/>
            <rFont val="Yu Gothic UI"/>
            <family val="3"/>
            <charset val="128"/>
          </rPr>
          <t>買い手グループの他法人へ在籍しながら、補助対象事業へ関与している場合も従業員数へ含めて入力してください</t>
        </r>
      </text>
    </comment>
    <comment ref="B81" authorId="0" shapeId="0" xr:uid="{C78A59A1-82BE-4117-B999-22B0C8AE5AD8}">
      <text>
        <r>
          <rPr>
            <sz val="12"/>
            <color indexed="81"/>
            <rFont val="Yu Gothic UI"/>
            <family val="3"/>
            <charset val="128"/>
          </rPr>
          <t>譲受対象事業が個人事業主の場合、以下の計算で算出してください。
経費計（㉜）-利益割引料（㉒）-繰戻額等計（㊲）+繰入額等計（㊷）
※括弧内の数値は所得税青色申告決算上の項目番号</t>
        </r>
      </text>
    </comment>
    <comment ref="B112" authorId="0" shapeId="0" xr:uid="{D8895889-3ABF-42A4-8D50-7C789045335C}">
      <text>
        <r>
          <rPr>
            <sz val="12"/>
            <color indexed="81"/>
            <rFont val="Yu Gothic UI"/>
            <family val="3"/>
            <charset val="128"/>
          </rPr>
          <t>譲渡価額算出時に基準日としたB/S上での対象会社（事業）の現預金を入力してください。
※数値が不明の場合は0を入力してください。</t>
        </r>
      </text>
    </comment>
    <comment ref="B113" authorId="0" shapeId="0" xr:uid="{B2BCF49C-C653-4B69-A32E-5B04C6AA4529}">
      <text>
        <r>
          <rPr>
            <sz val="12"/>
            <color indexed="81"/>
            <rFont val="Yu Gothic UI"/>
            <family val="3"/>
            <charset val="128"/>
          </rPr>
          <t>譲渡価額算出時に基準日としたB/S上での対象会社（事業）の有利子負債を入力してください。
※数値が不明の場合は0を入力してください。</t>
        </r>
      </text>
    </comment>
    <comment ref="B115" authorId="0" shapeId="0" xr:uid="{9AB592B0-9DC6-447F-9491-25619A570A07}">
      <text>
        <r>
          <rPr>
            <sz val="12"/>
            <color indexed="81"/>
            <rFont val="Yu Gothic UI"/>
            <family val="3"/>
            <charset val="128"/>
          </rPr>
          <t>譲渡価額算出時において、営業利益をベースとして調整した費用がある場合のみ回答してください
※数値が不明の場合は0を入力してください。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3" authorId="0" shapeId="0" xr:uid="{00B2E895-7D5E-44A4-BCB8-E4ED1E10888C}">
      <text>
        <r>
          <rPr>
            <sz val="12"/>
            <color indexed="81"/>
            <rFont val="Yu Gothic UI"/>
            <family val="3"/>
            <charset val="128"/>
          </rPr>
          <t>買い手（承継者）と連携し、譲渡した補助対象事業における財務数値の報告可否を選択してください。</t>
        </r>
      </text>
    </comment>
    <comment ref="C24" authorId="0" shapeId="0" xr:uid="{42DC13A7-8858-46F1-92E6-5EEF5494234C}">
      <text>
        <r>
          <rPr>
            <sz val="12"/>
            <color indexed="81"/>
            <rFont val="Yu Gothic UI"/>
            <family val="3"/>
            <charset val="128"/>
          </rPr>
          <t>買い手（承継者）と連携し、譲渡した対象会社（事業）における財務数値の報告が出来ない場合、その理由を入力してください。
※記載内容により個別審査となります。</t>
        </r>
      </text>
    </comment>
    <comment ref="D47" authorId="0" shapeId="0" xr:uid="{52EA6D8A-DB7D-49A4-858A-4FBAA073AD8A}">
      <text>
        <r>
          <rPr>
            <sz val="12"/>
            <color indexed="81"/>
            <rFont val="Yu Gothic UI"/>
            <family val="3"/>
            <charset val="128"/>
          </rPr>
          <t>買い手グループの他法人へ在籍しながら、補助対象事業へ関与している場合も従業員数へ含めて入力してください</t>
        </r>
      </text>
    </comment>
    <comment ref="B81" authorId="0" shapeId="0" xr:uid="{2C6B0EB0-979D-47C4-919D-69DBA2BDC224}">
      <text>
        <r>
          <rPr>
            <sz val="12"/>
            <color indexed="81"/>
            <rFont val="Yu Gothic UI"/>
            <family val="3"/>
            <charset val="128"/>
          </rPr>
          <t>譲受対象事業が個人事業主の場合、以下の計算で算出してください。
経費計（㉜）-利益割引料（㉒）-繰戻額等計（㊲）+繰入額等計（㊷）
※括弧内の数値は所得税青色申告決算上の項目番号</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3" authorId="0" shapeId="0" xr:uid="{EDDEBB66-0B34-4D82-B310-19AF25CB0DC6}">
      <text>
        <r>
          <rPr>
            <sz val="12"/>
            <color indexed="81"/>
            <rFont val="Yu Gothic UI"/>
            <family val="3"/>
            <charset val="128"/>
          </rPr>
          <t>買い手（承継者）と連携し、譲渡した補助対象事業における財務数値の報告可否を選択してください。</t>
        </r>
      </text>
    </comment>
    <comment ref="C24" authorId="0" shapeId="0" xr:uid="{0CBBE19F-5DA4-4F54-8D6C-97F52C58E449}">
      <text>
        <r>
          <rPr>
            <sz val="12"/>
            <color indexed="81"/>
            <rFont val="Yu Gothic UI"/>
            <family val="3"/>
            <charset val="128"/>
          </rPr>
          <t>買い手（承継者）と連携し、譲渡した対象会社（事業）における財務数値の報告が出来ない場合、その理由を入力してください。
※記載内容により個別審査となります。</t>
        </r>
      </text>
    </comment>
    <comment ref="D47" authorId="0" shapeId="0" xr:uid="{AEEF0552-833F-4B71-853F-A4EF3A78767D}">
      <text>
        <r>
          <rPr>
            <sz val="12"/>
            <color indexed="81"/>
            <rFont val="Yu Gothic UI"/>
            <family val="3"/>
            <charset val="128"/>
          </rPr>
          <t>買い手グループの他法人へ在籍しながら、補助対象事業へ関与している場合も従業員数へ含めて入力してください</t>
        </r>
      </text>
    </comment>
    <comment ref="B81" authorId="0" shapeId="0" xr:uid="{57661718-66D4-4381-960A-1E7007AD3E00}">
      <text>
        <r>
          <rPr>
            <sz val="12"/>
            <color indexed="81"/>
            <rFont val="Yu Gothic UI"/>
            <family val="3"/>
            <charset val="128"/>
          </rPr>
          <t>譲受対象事業が個人事業主の場合、以下の計算で算出してください。
経費計（㉜）-利益割引料（㉒）-繰戻額等計（㊲）+繰入額等計（㊷）
※括弧内の数値は所得税青色申告決算上の項目番号</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<sst xmlns="http://schemas.openxmlformats.org/spreadsheetml/2006/main" count="847" uniqueCount="236">
  <si>
    <t>＜記載に際しての注意事項＞</t>
    <rPh sb="1" eb="3">
      <t>キサイ</t>
    </rPh>
    <rPh sb="4" eb="5">
      <t>サイ</t>
    </rPh>
    <rPh sb="8" eb="10">
      <t>チュウイ</t>
    </rPh>
    <rPh sb="10" eb="12">
      <t>ジコウ</t>
    </rPh>
    <phoneticPr fontId="2"/>
  </si>
  <si>
    <t>・薄黄色セルは必須入力の項目、薄青色のセルは自動反映項目となります。</t>
    <rPh sb="1" eb="2">
      <t>ウス</t>
    </rPh>
    <rPh sb="2" eb="4">
      <t>キイロ</t>
    </rPh>
    <rPh sb="7" eb="9">
      <t>ヒッス</t>
    </rPh>
    <rPh sb="9" eb="11">
      <t>ニュウリョク</t>
    </rPh>
    <rPh sb="12" eb="14">
      <t>コウモク</t>
    </rPh>
    <rPh sb="15" eb="18">
      <t>ウスアオイロ</t>
    </rPh>
    <rPh sb="22" eb="24">
      <t>ジドウ</t>
    </rPh>
    <rPh sb="24" eb="26">
      <t>ハンエイ</t>
    </rPh>
    <rPh sb="26" eb="28">
      <t>コウモク</t>
    </rPh>
    <phoneticPr fontId="2"/>
  </si>
  <si>
    <t>・薄黄色セルの数値の入力部分については、該当がない部分も必ず「0」を入力してください。</t>
    <rPh sb="1" eb="4">
      <t>ウスキイロ</t>
    </rPh>
    <rPh sb="7" eb="9">
      <t>スウチ</t>
    </rPh>
    <rPh sb="10" eb="12">
      <t>ニュウリョク</t>
    </rPh>
    <rPh sb="12" eb="14">
      <t>ブブン</t>
    </rPh>
    <rPh sb="20" eb="22">
      <t>ガイトウ</t>
    </rPh>
    <rPh sb="25" eb="27">
      <t>ブブン</t>
    </rPh>
    <rPh sb="28" eb="29">
      <t>カナラ</t>
    </rPh>
    <rPh sb="34" eb="36">
      <t>ニュウリョク</t>
    </rPh>
    <phoneticPr fontId="2"/>
  </si>
  <si>
    <t>Ⅰ.事業者情報と報告概要</t>
    <rPh sb="2" eb="4">
      <t>ジギョウ</t>
    </rPh>
    <rPh sb="4" eb="5">
      <t>シャ</t>
    </rPh>
    <rPh sb="5" eb="7">
      <t>ジョウホウ</t>
    </rPh>
    <rPh sb="8" eb="10">
      <t>ホウコク</t>
    </rPh>
    <rPh sb="10" eb="12">
      <t>ガイヨウ</t>
    </rPh>
    <phoneticPr fontId="2"/>
  </si>
  <si>
    <t>事業者情報</t>
    <rPh sb="0" eb="3">
      <t>ジギョウシャ</t>
    </rPh>
    <rPh sb="3" eb="5">
      <t>ジョウホウ</t>
    </rPh>
    <phoneticPr fontId="2"/>
  </si>
  <si>
    <t>・交付決定通知書、補助金の交付額確定通知書等を参照に、正確に情報を入力してください。</t>
    <rPh sb="1" eb="5">
      <t>コウフケッテイ</t>
    </rPh>
    <rPh sb="5" eb="8">
      <t>ツウチショ</t>
    </rPh>
    <rPh sb="9" eb="12">
      <t>ホジョキン</t>
    </rPh>
    <rPh sb="13" eb="16">
      <t>コウフガク</t>
    </rPh>
    <rPh sb="16" eb="18">
      <t>カクテイ</t>
    </rPh>
    <rPh sb="18" eb="21">
      <t>ツウチショ</t>
    </rPh>
    <rPh sb="21" eb="22">
      <t>トウ</t>
    </rPh>
    <rPh sb="23" eb="25">
      <t>サンショウ</t>
    </rPh>
    <rPh sb="27" eb="29">
      <t>セイカク</t>
    </rPh>
    <rPh sb="30" eb="32">
      <t>ジョウホウ</t>
    </rPh>
    <rPh sb="33" eb="35">
      <t>ニュウリョク</t>
    </rPh>
    <phoneticPr fontId="2"/>
  </si>
  <si>
    <t>令和2年度第3次補正予算 事業承継・引継ぎ補助金（第1次公募）</t>
    <rPh sb="25" eb="26">
      <t>ダイ</t>
    </rPh>
    <rPh sb="27" eb="30">
      <t>ジコウボ</t>
    </rPh>
    <phoneticPr fontId="2"/>
  </si>
  <si>
    <t>補助金名／公募回</t>
    <rPh sb="0" eb="3">
      <t>ホジョキン</t>
    </rPh>
    <rPh sb="3" eb="4">
      <t>メイ</t>
    </rPh>
    <rPh sb="5" eb="8">
      <t>コウボカイ</t>
    </rPh>
    <phoneticPr fontId="2"/>
  </si>
  <si>
    <t>ご自身の該当する補助金名と公募回を選択してください。</t>
    <rPh sb="1" eb="3">
      <t>ジシン</t>
    </rPh>
    <rPh sb="4" eb="6">
      <t>ガイトウ</t>
    </rPh>
    <rPh sb="8" eb="12">
      <t>ホジョキンメイ</t>
    </rPh>
    <rPh sb="13" eb="16">
      <t>コウボカイ</t>
    </rPh>
    <rPh sb="17" eb="19">
      <t>センタク</t>
    </rPh>
    <phoneticPr fontId="2"/>
  </si>
  <si>
    <t>令和2年度第3次補正予算 事業承継・引継ぎ補助金（第2次公募）</t>
    <rPh sb="25" eb="26">
      <t>ダイ</t>
    </rPh>
    <rPh sb="27" eb="30">
      <t>ジコウボ</t>
    </rPh>
    <phoneticPr fontId="2"/>
  </si>
  <si>
    <t>補助事業者名</t>
    <rPh sb="0" eb="5">
      <t>ホジョジギョウシャ</t>
    </rPh>
    <rPh sb="5" eb="6">
      <t>メイ</t>
    </rPh>
    <phoneticPr fontId="2"/>
  </si>
  <si>
    <t>交付決定通知書等に記載のある補助事業者名を入力してください。</t>
    <rPh sb="14" eb="19">
      <t>ホジョジギョウシャ</t>
    </rPh>
    <rPh sb="19" eb="20">
      <t>メイ</t>
    </rPh>
    <phoneticPr fontId="2"/>
  </si>
  <si>
    <t>令和3年度当初予算 事業承継・引継ぎ補助金</t>
  </si>
  <si>
    <t>交付申請番号</t>
    <rPh sb="0" eb="4">
      <t>コウフシンセイ</t>
    </rPh>
    <rPh sb="4" eb="6">
      <t>バンゴウ</t>
    </rPh>
    <phoneticPr fontId="2"/>
  </si>
  <si>
    <t>交付決定通知書等に記載のある交付申請番号（大文字の英字と数字の組み合わせ）を入力してください。</t>
    <rPh sb="0" eb="4">
      <t>コウフケッテイ</t>
    </rPh>
    <rPh sb="4" eb="7">
      <t>ツウチショ</t>
    </rPh>
    <rPh sb="7" eb="8">
      <t>トウ</t>
    </rPh>
    <rPh sb="9" eb="11">
      <t>キサイ</t>
    </rPh>
    <rPh sb="14" eb="20">
      <t>コウフシンセイバンゴウ</t>
    </rPh>
    <rPh sb="21" eb="24">
      <t>オオモジ</t>
    </rPh>
    <rPh sb="25" eb="27">
      <t>エイジ</t>
    </rPh>
    <rPh sb="28" eb="30">
      <t>スウジ</t>
    </rPh>
    <rPh sb="31" eb="32">
      <t>ク</t>
    </rPh>
    <rPh sb="33" eb="34">
      <t>ア</t>
    </rPh>
    <rPh sb="38" eb="40">
      <t>ニュウリョク</t>
    </rPh>
    <phoneticPr fontId="2"/>
  </si>
  <si>
    <t>令和3年度補正予算 事業承継・引継ぎ補助金（第1次公募）</t>
    <rPh sb="22" eb="23">
      <t>ダイ</t>
    </rPh>
    <rPh sb="24" eb="27">
      <t>ジコウボ</t>
    </rPh>
    <phoneticPr fontId="2"/>
  </si>
  <si>
    <t>補助事業期間 (開始日/完了期日)</t>
    <rPh sb="0" eb="2">
      <t>ホジョ</t>
    </rPh>
    <rPh sb="2" eb="4">
      <t>ジギョウ</t>
    </rPh>
    <rPh sb="4" eb="6">
      <t>キカン</t>
    </rPh>
    <rPh sb="8" eb="11">
      <t>カイシビ</t>
    </rPh>
    <rPh sb="12" eb="14">
      <t>カンリョウ</t>
    </rPh>
    <rPh sb="14" eb="16">
      <t>キジツ</t>
    </rPh>
    <phoneticPr fontId="2"/>
  </si>
  <si>
    <t>対象の補助事業期間の終了日（完了期日）は自動反映されます。</t>
    <rPh sb="0" eb="2">
      <t>タイショウ</t>
    </rPh>
    <rPh sb="3" eb="7">
      <t>ホジョジギョウ</t>
    </rPh>
    <rPh sb="7" eb="9">
      <t>キカン</t>
    </rPh>
    <rPh sb="10" eb="13">
      <t>シュウリョウビ</t>
    </rPh>
    <rPh sb="14" eb="18">
      <t>カンリョウキジツ</t>
    </rPh>
    <rPh sb="20" eb="24">
      <t>ジドウハンエイ</t>
    </rPh>
    <phoneticPr fontId="2"/>
  </si>
  <si>
    <t>令和3年度補正予算 事業承継・引継ぎ補助金（第2次公募）</t>
    <rPh sb="22" eb="23">
      <t>ダイ</t>
    </rPh>
    <rPh sb="24" eb="27">
      <t>ジコウボ</t>
    </rPh>
    <phoneticPr fontId="2"/>
  </si>
  <si>
    <t>期首年月日</t>
    <rPh sb="0" eb="5">
      <t>キシュネンガッピ</t>
    </rPh>
    <phoneticPr fontId="2"/>
  </si>
  <si>
    <t>令和3年度補正予算 事業承継・引継ぎ補助金（第3次公募）</t>
    <rPh sb="22" eb="23">
      <t>ダイ</t>
    </rPh>
    <rPh sb="24" eb="27">
      <t>ジコウボ</t>
    </rPh>
    <phoneticPr fontId="2"/>
  </si>
  <si>
    <t>期末年月日</t>
    <rPh sb="0" eb="2">
      <t>キマツ</t>
    </rPh>
    <rPh sb="2" eb="5">
      <t>ネンガッピ</t>
    </rPh>
    <phoneticPr fontId="2"/>
  </si>
  <si>
    <t>令和3年度補正予算 事業承継・引継ぎ補助金（第4次公募）</t>
    <rPh sb="22" eb="23">
      <t>ダイ</t>
    </rPh>
    <rPh sb="24" eb="27">
      <t>ジコウボ</t>
    </rPh>
    <phoneticPr fontId="2"/>
  </si>
  <si>
    <t>中小企業生産性革命推進事業 事業承継・引継ぎ補助金（第5次公募）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</si>
  <si>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該当あり</t>
    <rPh sb="0" eb="2">
      <t>ガイトウ</t>
    </rPh>
    <phoneticPr fontId="2"/>
  </si>
  <si>
    <t>該当なし</t>
    <rPh sb="0" eb="2">
      <t>ガイトウ</t>
    </rPh>
    <phoneticPr fontId="2"/>
  </si>
  <si>
    <t>Ⅱ.年度事業化及び収益状況の概要</t>
    <phoneticPr fontId="2"/>
  </si>
  <si>
    <t>区分経理_損益計算書（全体／補助事業）</t>
    <rPh sb="0" eb="4">
      <t>クブンケイリ</t>
    </rPh>
    <rPh sb="5" eb="7">
      <t>ソンエキ</t>
    </rPh>
    <rPh sb="7" eb="10">
      <t>ケイサンショ</t>
    </rPh>
    <rPh sb="11" eb="13">
      <t>ゼンタイ</t>
    </rPh>
    <rPh sb="14" eb="18">
      <t>ホジョジギョウ</t>
    </rPh>
    <phoneticPr fontId="2"/>
  </si>
  <si>
    <t>・決算報告書の損益計算書を参照し、黄色セルに数字を入力してください。</t>
    <rPh sb="13" eb="15">
      <t>サンショウ</t>
    </rPh>
    <rPh sb="17" eb="19">
      <t>キイロ</t>
    </rPh>
    <phoneticPr fontId="2"/>
  </si>
  <si>
    <t>・会社全体の金額を「損益計算書の金額」欄に、補助事業に限定した金額を「補助事業分」欄に、それぞれ入力してください。</t>
    <rPh sb="1" eb="3">
      <t>カイシャ</t>
    </rPh>
    <rPh sb="3" eb="5">
      <t>ゼンタイ</t>
    </rPh>
    <rPh sb="6" eb="8">
      <t>キンガク</t>
    </rPh>
    <rPh sb="10" eb="12">
      <t>ソンエキ</t>
    </rPh>
    <rPh sb="12" eb="15">
      <t>ケイサンショ</t>
    </rPh>
    <rPh sb="16" eb="18">
      <t>キンガク</t>
    </rPh>
    <rPh sb="19" eb="20">
      <t>ラン</t>
    </rPh>
    <rPh sb="22" eb="24">
      <t>ホジョ</t>
    </rPh>
    <rPh sb="24" eb="26">
      <t>ジギョウ</t>
    </rPh>
    <rPh sb="27" eb="29">
      <t>ゲンテイ</t>
    </rPh>
    <rPh sb="31" eb="33">
      <t>キンガク</t>
    </rPh>
    <rPh sb="35" eb="37">
      <t>ホジョ</t>
    </rPh>
    <rPh sb="37" eb="39">
      <t>ジギョウ</t>
    </rPh>
    <rPh sb="39" eb="40">
      <t>ブン</t>
    </rPh>
    <rPh sb="41" eb="42">
      <t>ラン</t>
    </rPh>
    <phoneticPr fontId="2"/>
  </si>
  <si>
    <t>（単位：円）</t>
    <rPh sb="1" eb="3">
      <t>タンイ</t>
    </rPh>
    <rPh sb="4" eb="5">
      <t>エン</t>
    </rPh>
    <phoneticPr fontId="2"/>
  </si>
  <si>
    <t>事業別の損益</t>
    <rPh sb="0" eb="2">
      <t>ジギョウ</t>
    </rPh>
    <rPh sb="2" eb="3">
      <t>ベツ</t>
    </rPh>
    <rPh sb="4" eb="6">
      <t>ソンエキ</t>
    </rPh>
    <phoneticPr fontId="2"/>
  </si>
  <si>
    <r>
      <t>補助事業以外の事業／部門分</t>
    </r>
    <r>
      <rPr>
        <sz val="11"/>
        <color rgb="FF0070C0"/>
        <rFont val="游ゴシック"/>
        <family val="3"/>
        <charset val="128"/>
      </rPr>
      <t>（任意入力）</t>
    </r>
    <rPh sb="0" eb="4">
      <t>ホジョジギョウ</t>
    </rPh>
    <rPh sb="4" eb="6">
      <t>イガイ</t>
    </rPh>
    <rPh sb="7" eb="9">
      <t>ジギョウ</t>
    </rPh>
    <rPh sb="10" eb="12">
      <t>ブモン</t>
    </rPh>
    <rPh sb="12" eb="13">
      <t>ブン</t>
    </rPh>
    <rPh sb="14" eb="16">
      <t>ニンイ</t>
    </rPh>
    <rPh sb="16" eb="18">
      <t>ニュウリョク</t>
    </rPh>
    <phoneticPr fontId="2"/>
  </si>
  <si>
    <t>事業名</t>
    <rPh sb="0" eb="3">
      <t>ジギョウメイ</t>
    </rPh>
    <phoneticPr fontId="2"/>
  </si>
  <si>
    <t>会社全体</t>
    <rPh sb="0" eb="2">
      <t>カイシャ</t>
    </rPh>
    <rPh sb="2" eb="4">
      <t>ゼンタイ</t>
    </rPh>
    <phoneticPr fontId="2"/>
  </si>
  <si>
    <t>補助事業以外の従事者</t>
    <rPh sb="0" eb="4">
      <t>ホジョジギョウ</t>
    </rPh>
    <rPh sb="4" eb="6">
      <t>イガイ</t>
    </rPh>
    <rPh sb="7" eb="10">
      <t>ジュウジシャ</t>
    </rPh>
    <phoneticPr fontId="2"/>
  </si>
  <si>
    <t>従業員数(名)</t>
    <rPh sb="0" eb="4">
      <t>ジュウギョウインスウ</t>
    </rPh>
    <rPh sb="5" eb="6">
      <t>メイ</t>
    </rPh>
    <phoneticPr fontId="2"/>
  </si>
  <si>
    <t>Ⅲ.生産性向上に関する報告</t>
    <rPh sb="2" eb="4">
      <t>セイサン</t>
    </rPh>
    <rPh sb="4" eb="5">
      <t>セイ</t>
    </rPh>
    <rPh sb="5" eb="7">
      <t>コウジョウ</t>
    </rPh>
    <rPh sb="8" eb="9">
      <t>カン</t>
    </rPh>
    <rPh sb="11" eb="13">
      <t>ホウコク</t>
    </rPh>
    <phoneticPr fontId="2"/>
  </si>
  <si>
    <t>その他</t>
    <rPh sb="2" eb="3">
      <t>タ</t>
    </rPh>
    <phoneticPr fontId="3"/>
  </si>
  <si>
    <t>合計</t>
    <rPh sb="0" eb="2">
      <t>ゴウケイ</t>
    </rPh>
    <phoneticPr fontId="3"/>
  </si>
  <si>
    <t>減価償却費</t>
    <rPh sb="0" eb="5">
      <t>ゲンカショウキャクヒ</t>
    </rPh>
    <phoneticPr fontId="4"/>
  </si>
  <si>
    <t>リース料※</t>
    <rPh sb="3" eb="4">
      <t>リョウ</t>
    </rPh>
    <phoneticPr fontId="3"/>
  </si>
  <si>
    <t>繰延資産償却</t>
    <rPh sb="0" eb="2">
      <t>クリノベ</t>
    </rPh>
    <rPh sb="2" eb="4">
      <t>シサン</t>
    </rPh>
    <rPh sb="4" eb="6">
      <t>ショウキャク</t>
    </rPh>
    <phoneticPr fontId="4"/>
  </si>
  <si>
    <t>普通償却（小計）</t>
    <rPh sb="0" eb="2">
      <t>フツウ</t>
    </rPh>
    <rPh sb="2" eb="4">
      <t>ショウキャク</t>
    </rPh>
    <rPh sb="5" eb="7">
      <t>ショウケイ</t>
    </rPh>
    <phoneticPr fontId="3"/>
  </si>
  <si>
    <t>特別償却（小計）</t>
    <rPh sb="0" eb="2">
      <t>トクベツ</t>
    </rPh>
    <rPh sb="2" eb="4">
      <t>ショウキャク</t>
    </rPh>
    <rPh sb="5" eb="7">
      <t>ショウケイ</t>
    </rPh>
    <phoneticPr fontId="3"/>
  </si>
  <si>
    <t>基準年度※</t>
    <rPh sb="0" eb="4">
      <t>キジュンネンド</t>
    </rPh>
    <phoneticPr fontId="2"/>
  </si>
  <si>
    <t>今回報告時</t>
    <rPh sb="0" eb="2">
      <t>コンカイ</t>
    </rPh>
    <rPh sb="2" eb="4">
      <t>ホウコク</t>
    </rPh>
    <rPh sb="4" eb="5">
      <t>ジ</t>
    </rPh>
    <phoneticPr fontId="2"/>
  </si>
  <si>
    <t>（うち、普通償却額）</t>
    <phoneticPr fontId="2"/>
  </si>
  <si>
    <t>（うち、特別償却額）</t>
    <phoneticPr fontId="2"/>
  </si>
  <si>
    <t>以下は、賃上げ要件による加点および交付決定を受けた事業者が記入してください。</t>
    <rPh sb="0" eb="2">
      <t>イカ</t>
    </rPh>
    <rPh sb="4" eb="6">
      <t>チンア</t>
    </rPh>
    <rPh sb="7" eb="9">
      <t>ヨウケン</t>
    </rPh>
    <rPh sb="12" eb="14">
      <t>カテン</t>
    </rPh>
    <rPh sb="17" eb="21">
      <t>コウフケッテイ</t>
    </rPh>
    <rPh sb="22" eb="23">
      <t>ウ</t>
    </rPh>
    <rPh sb="25" eb="28">
      <t>ジギョウシャ</t>
    </rPh>
    <rPh sb="29" eb="31">
      <t>キニュウ</t>
    </rPh>
    <phoneticPr fontId="2"/>
  </si>
  <si>
    <t>交付申請時</t>
    <rPh sb="0" eb="5">
      <t>コウフシンセイジ</t>
    </rPh>
    <phoneticPr fontId="2"/>
  </si>
  <si>
    <t>地域内最低賃金</t>
    <rPh sb="0" eb="3">
      <t>チイキナイ</t>
    </rPh>
    <rPh sb="3" eb="5">
      <t>サイテイ</t>
    </rPh>
    <rPh sb="5" eb="7">
      <t>チンギン</t>
    </rPh>
    <phoneticPr fontId="2"/>
  </si>
  <si>
    <t>事業場内最低賃金</t>
    <rPh sb="0" eb="3">
      <t>ジギョウジョウ</t>
    </rPh>
    <rPh sb="3" eb="4">
      <t>ナイ</t>
    </rPh>
    <rPh sb="4" eb="6">
      <t>サイテイ</t>
    </rPh>
    <rPh sb="6" eb="8">
      <t>チンギン</t>
    </rPh>
    <phoneticPr fontId="2"/>
  </si>
  <si>
    <t>（以下余白）</t>
    <rPh sb="1" eb="3">
      <t>イカ</t>
    </rPh>
    <rPh sb="3" eb="5">
      <t>ヨハク</t>
    </rPh>
    <phoneticPr fontId="2"/>
  </si>
  <si>
    <t>補助金名</t>
    <rPh sb="0" eb="4">
      <t>ホジョキンメイ</t>
    </rPh>
    <phoneticPr fontId="2"/>
  </si>
  <si>
    <t>補助事業完了期限日</t>
    <rPh sb="0" eb="4">
      <t>ホジョジギョウ</t>
    </rPh>
    <rPh sb="4" eb="6">
      <t>カンリョウ</t>
    </rPh>
    <rPh sb="6" eb="9">
      <t>キゲンビ</t>
    </rPh>
    <phoneticPr fontId="2"/>
  </si>
  <si>
    <t>生産性向上要件</t>
    <rPh sb="0" eb="3">
      <t>セイサンセイ</t>
    </rPh>
    <rPh sb="3" eb="5">
      <t>コウジョウ</t>
    </rPh>
    <rPh sb="5" eb="7">
      <t>ヨウケン</t>
    </rPh>
    <phoneticPr fontId="2"/>
  </si>
  <si>
    <t>生産性向上要件（補足）</t>
    <rPh sb="0" eb="3">
      <t>セイサンセイ</t>
    </rPh>
    <rPh sb="3" eb="5">
      <t>コウジョウ</t>
    </rPh>
    <rPh sb="5" eb="7">
      <t>ヨウケン</t>
    </rPh>
    <rPh sb="8" eb="10">
      <t>ホソク</t>
    </rPh>
    <phoneticPr fontId="2"/>
  </si>
  <si>
    <t>賃上げ要件</t>
    <rPh sb="0" eb="2">
      <t>チンア</t>
    </rPh>
    <rPh sb="3" eb="5">
      <t>ヨウケン</t>
    </rPh>
    <phoneticPr fontId="2"/>
  </si>
  <si>
    <t>n/a</t>
    <phoneticPr fontId="2"/>
  </si>
  <si>
    <t>令和3年度当初予算 事業承継・引継ぎ補助金</t>
    <phoneticPr fontId="2"/>
  </si>
  <si>
    <t>該当あり/なし</t>
    <rPh sb="0" eb="2">
      <t>ガイトウ</t>
    </rPh>
    <phoneticPr fontId="2"/>
  </si>
  <si>
    <t>補助上限額引上げの要件（400→600万円）</t>
    <rPh sb="0" eb="5">
      <t>ホジョジョウゲンガク</t>
    </rPh>
    <rPh sb="5" eb="7">
      <t>ヒキア</t>
    </rPh>
    <rPh sb="9" eb="11">
      <t>ヨウケン</t>
    </rPh>
    <rPh sb="19" eb="20">
      <t>マン</t>
    </rPh>
    <rPh sb="20" eb="21">
      <t>エン</t>
    </rPh>
    <phoneticPr fontId="2"/>
  </si>
  <si>
    <t>補助上限額引上げの要件（400→600万円）</t>
    <rPh sb="0" eb="5">
      <t>ホジョジョウゲンガク</t>
    </rPh>
    <rPh sb="5" eb="7">
      <t>ヒキア</t>
    </rPh>
    <rPh sb="9" eb="11">
      <t>ヨウケン</t>
    </rPh>
    <phoneticPr fontId="2"/>
  </si>
  <si>
    <t>令和4年度当初予算 事業承継・引継ぎ補助金</t>
    <phoneticPr fontId="2"/>
  </si>
  <si>
    <t>補助上限額引上げの要件（300→500万円）</t>
    <rPh sb="0" eb="5">
      <t>ホジョジョウゲンガク</t>
    </rPh>
    <rPh sb="5" eb="7">
      <t>ヒキア</t>
    </rPh>
    <rPh sb="9" eb="11">
      <t>ヨウケン</t>
    </rPh>
    <phoneticPr fontId="2"/>
  </si>
  <si>
    <t>加点要素</t>
    <rPh sb="0" eb="2">
      <t>カテン</t>
    </rPh>
    <rPh sb="2" eb="4">
      <t>ヨウソ</t>
    </rPh>
    <phoneticPr fontId="2"/>
  </si>
  <si>
    <t>申請上の必須要件</t>
    <rPh sb="0" eb="3">
      <t>シンセイジョウ</t>
    </rPh>
    <rPh sb="4" eb="6">
      <t>ヒッス</t>
    </rPh>
    <rPh sb="6" eb="8">
      <t>ヨウケン</t>
    </rPh>
    <phoneticPr fontId="2"/>
  </si>
  <si>
    <t>補助上限額引上げの要件</t>
    <rPh sb="0" eb="5">
      <t>ホジョジョウゲンガク</t>
    </rPh>
    <rPh sb="5" eb="7">
      <t>ヒキア</t>
    </rPh>
    <rPh sb="9" eb="11">
      <t>ヨウケン</t>
    </rPh>
    <phoneticPr fontId="2"/>
  </si>
  <si>
    <t>中小企業生産性革命推進事業 事業承継・引継ぎ補助金（第6次公募）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</si>
  <si>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中小企業生産性革命推進事業 事業承継・引継ぎ補助金（第7次公募）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</si>
  <si>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中小企業生産性革命推進事業 事業承継・引継ぎ補助金（第8次公募）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</si>
  <si>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中小企業生産性革命推進事業 事業承継・引継ぎ補助金（第9次公募）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</si>
  <si>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補助上限額引上げの要件/加点要素</t>
    <rPh sb="0" eb="5">
      <t>ホジョジョウゲンガク</t>
    </rPh>
    <rPh sb="5" eb="7">
      <t>ヒキア</t>
    </rPh>
    <rPh sb="9" eb="11">
      <t>ヨウケン</t>
    </rPh>
    <rPh sb="12" eb="14">
      <t>カテン</t>
    </rPh>
    <rPh sb="14" eb="16">
      <t>ヨウソ</t>
    </rPh>
    <phoneticPr fontId="2"/>
  </si>
  <si>
    <t>補助上限額引上げの要件/加点要素</t>
    <rPh sb="0" eb="5">
      <t>ホジョジョウゲンガク</t>
    </rPh>
    <rPh sb="5" eb="7">
      <t>ヒキア</t>
    </rPh>
    <rPh sb="9" eb="11">
      <t>ヨウケン</t>
    </rPh>
    <phoneticPr fontId="2"/>
  </si>
  <si>
    <t>判定①</t>
    <rPh sb="0" eb="2">
      <t>ハンテイ</t>
    </rPh>
    <phoneticPr fontId="2"/>
  </si>
  <si>
    <t>補助事業期間終了時</t>
    <rPh sb="0" eb="6">
      <t>ホジョジギョウキカン</t>
    </rPh>
    <rPh sb="6" eb="9">
      <t>シュウリョウジ</t>
    </rPh>
    <phoneticPr fontId="2"/>
  </si>
  <si>
    <t>判定②-a（①が達成済の場合）</t>
    <rPh sb="0" eb="2">
      <t>ハンテイ</t>
    </rPh>
    <rPh sb="8" eb="11">
      <t>タッセイスミ</t>
    </rPh>
    <rPh sb="12" eb="14">
      <t>バアイ</t>
    </rPh>
    <phoneticPr fontId="2"/>
  </si>
  <si>
    <t>判定②-b（①が未達成の場合）</t>
    <rPh sb="0" eb="2">
      <t>ハンテイ</t>
    </rPh>
    <rPh sb="8" eb="11">
      <t>ミタッセイ</t>
    </rPh>
    <rPh sb="12" eb="14">
      <t>バアイ</t>
    </rPh>
    <phoneticPr fontId="2"/>
  </si>
  <si>
    <t>中小企業生産性革命推進事業 事業承継・引継ぎ補助金（第10次公募）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9" eb="32">
      <t>ジコウボ</t>
    </rPh>
    <phoneticPr fontId="2"/>
  </si>
  <si>
    <t>経営資源の引継ぎ状況</t>
    <rPh sb="0" eb="4">
      <t>ケイエイシゲン</t>
    </rPh>
    <rPh sb="5" eb="7">
      <t>ヒキツ</t>
    </rPh>
    <rPh sb="8" eb="10">
      <t>ジョウキョウ</t>
    </rPh>
    <phoneticPr fontId="2"/>
  </si>
  <si>
    <t>実現している</t>
    <rPh sb="0" eb="2">
      <t>ジツゲン</t>
    </rPh>
    <phoneticPr fontId="2"/>
  </si>
  <si>
    <t>実現していない</t>
    <rPh sb="0" eb="2">
      <t>ジツゲン</t>
    </rPh>
    <phoneticPr fontId="2"/>
  </si>
  <si>
    <t>（加点要件）中小企業生産性革命推進事業　事業承継引継ぎ補助金（8次公募） の場合</t>
    <rPh sb="1" eb="5">
      <t>カテンヨウケン</t>
    </rPh>
    <rPh sb="6" eb="10">
      <t>チュウショウキギョウ</t>
    </rPh>
    <rPh sb="10" eb="13">
      <t>セイサンセイ</t>
    </rPh>
    <rPh sb="13" eb="15">
      <t>カクメイ</t>
    </rPh>
    <rPh sb="15" eb="19">
      <t>スイシンジギョウ</t>
    </rPh>
    <rPh sb="20" eb="22">
      <t>ジギョウ</t>
    </rPh>
    <rPh sb="22" eb="24">
      <t>ショウケイ</t>
    </rPh>
    <rPh sb="24" eb="26">
      <t>ヒキツ</t>
    </rPh>
    <rPh sb="27" eb="30">
      <t>ホジョキン</t>
    </rPh>
    <rPh sb="32" eb="35">
      <t>ジコウボ</t>
    </rPh>
    <rPh sb="38" eb="40">
      <t>バアイ</t>
    </rPh>
    <phoneticPr fontId="2"/>
  </si>
  <si>
    <t>（加点要件）中小企業生産性革命推進事業　事業承継引継ぎ補助金（9次公募）（10次公募） の場合</t>
    <rPh sb="1" eb="5">
      <t>カテンヨウケン</t>
    </rPh>
    <rPh sb="6" eb="10">
      <t>チュウショウキギョウ</t>
    </rPh>
    <rPh sb="10" eb="13">
      <t>セイサンセイ</t>
    </rPh>
    <rPh sb="13" eb="15">
      <t>カクメイ</t>
    </rPh>
    <rPh sb="15" eb="19">
      <t>スイシンジギョウ</t>
    </rPh>
    <rPh sb="20" eb="22">
      <t>ジギョウ</t>
    </rPh>
    <rPh sb="22" eb="24">
      <t>ショウケイ</t>
    </rPh>
    <rPh sb="24" eb="26">
      <t>ヒキツ</t>
    </rPh>
    <rPh sb="27" eb="30">
      <t>ホジョキン</t>
    </rPh>
    <rPh sb="32" eb="35">
      <t>ジコウボ</t>
    </rPh>
    <rPh sb="39" eb="40">
      <t>ジ</t>
    </rPh>
    <rPh sb="40" eb="42">
      <t>コウボ</t>
    </rPh>
    <rPh sb="45" eb="47">
      <t>バアイ</t>
    </rPh>
    <phoneticPr fontId="2"/>
  </si>
  <si>
    <t>財務数値</t>
    <rPh sb="0" eb="4">
      <t>ザイムスウチ</t>
    </rPh>
    <phoneticPr fontId="2"/>
  </si>
  <si>
    <t>回答可能</t>
    <rPh sb="0" eb="2">
      <t>カイトウ</t>
    </rPh>
    <rPh sb="2" eb="4">
      <t>カノウ</t>
    </rPh>
    <phoneticPr fontId="2"/>
  </si>
  <si>
    <t>回答不可</t>
    <rPh sb="0" eb="4">
      <t>カイトウフカ</t>
    </rPh>
    <phoneticPr fontId="2"/>
  </si>
  <si>
    <t>（回答不可の場合）その理由</t>
    <rPh sb="1" eb="5">
      <t>カイトウフカ</t>
    </rPh>
    <rPh sb="6" eb="8">
      <t>バアイ</t>
    </rPh>
    <rPh sb="11" eb="13">
      <t>リユウ</t>
    </rPh>
    <phoneticPr fontId="2"/>
  </si>
  <si>
    <t>1. 買い手支援類型：譲渡対象の法人格を残している（予定含む）</t>
    <phoneticPr fontId="2"/>
  </si>
  <si>
    <t>2. 買い手支援類型：譲渡対象の法人または事業を買い手側の法人格によって吸収・合併している（予定含む）</t>
    <phoneticPr fontId="2"/>
  </si>
  <si>
    <t>3. 買い手支援類型：1,2に該当しない（予定含む）</t>
    <phoneticPr fontId="2"/>
  </si>
  <si>
    <t>4. 売り手支援類型：譲渡対象の法人または事業を譲渡し、買い手側の子会社として法人格が存続している（予定含む）</t>
    <phoneticPr fontId="2"/>
  </si>
  <si>
    <t>5. 売り手支援類型：譲渡対象の法人または事業を譲渡し、買い手側の法人に吸収・合併されている（予定含む）</t>
    <phoneticPr fontId="2"/>
  </si>
  <si>
    <t>加点に伴う賃上げ要件での交付決定</t>
    <rPh sb="0" eb="2">
      <t>カテン</t>
    </rPh>
    <rPh sb="3" eb="4">
      <t>トモナ</t>
    </rPh>
    <rPh sb="5" eb="7">
      <t>チンア</t>
    </rPh>
    <rPh sb="8" eb="10">
      <t>ヨウケン</t>
    </rPh>
    <rPh sb="12" eb="16">
      <t>コウフケッテイ</t>
    </rPh>
    <phoneticPr fontId="2"/>
  </si>
  <si>
    <t>賃上げ要件の充足による加点を申請している事業者は「該当あり」を選択してください。</t>
    <rPh sb="0" eb="2">
      <t>チンア</t>
    </rPh>
    <rPh sb="3" eb="5">
      <t>ヨウケン</t>
    </rPh>
    <rPh sb="6" eb="8">
      <t>ジュウソク</t>
    </rPh>
    <rPh sb="11" eb="13">
      <t>カテン</t>
    </rPh>
    <rPh sb="14" eb="16">
      <t>シンセイ</t>
    </rPh>
    <rPh sb="20" eb="23">
      <t>ジギョウシャ</t>
    </rPh>
    <rPh sb="25" eb="27">
      <t>ガイトウ</t>
    </rPh>
    <rPh sb="31" eb="33">
      <t>センタク</t>
    </rPh>
    <phoneticPr fontId="2"/>
  </si>
  <si>
    <t>M&amp;A実施(予定)後の形態</t>
    <phoneticPr fontId="2"/>
  </si>
  <si>
    <t>経営資源の引継ぎ状況を選択してください。</t>
    <rPh sb="0" eb="4">
      <t>ケイエイシゲン</t>
    </rPh>
    <rPh sb="5" eb="7">
      <t>ヒキツ</t>
    </rPh>
    <rPh sb="8" eb="10">
      <t>ジョウキョウ</t>
    </rPh>
    <rPh sb="11" eb="13">
      <t>センタク</t>
    </rPh>
    <phoneticPr fontId="2"/>
  </si>
  <si>
    <t>Ⅴ.賃金引上げに関する報告</t>
    <rPh sb="2" eb="4">
      <t>チンギン</t>
    </rPh>
    <rPh sb="4" eb="6">
      <t>ヒキア</t>
    </rPh>
    <rPh sb="8" eb="9">
      <t>カン</t>
    </rPh>
    <rPh sb="11" eb="13">
      <t>ホウコク</t>
    </rPh>
    <phoneticPr fontId="2"/>
  </si>
  <si>
    <t>年買法</t>
    <rPh sb="0" eb="2">
      <t>ネンバイ</t>
    </rPh>
    <rPh sb="2" eb="3">
      <t>ホウ</t>
    </rPh>
    <phoneticPr fontId="2"/>
  </si>
  <si>
    <t>DCF法</t>
    <rPh sb="3" eb="4">
      <t>ホウ</t>
    </rPh>
    <phoneticPr fontId="2"/>
  </si>
  <si>
    <t>その他</t>
    <rPh sb="2" eb="3">
      <t>タ</t>
    </rPh>
    <phoneticPr fontId="2"/>
  </si>
  <si>
    <t>6. 売り手支援類型：4,5に該当しない（予定含む）</t>
    <phoneticPr fontId="2"/>
  </si>
  <si>
    <t>・売り手支援類型で交付申請時に加点要件に係る賃上げ申請を行った事業者は、買い手側に賃上げ状況を確認の上、記入してください。</t>
    <rPh sb="1" eb="2">
      <t>ウ</t>
    </rPh>
    <rPh sb="3" eb="4">
      <t>テ</t>
    </rPh>
    <rPh sb="4" eb="6">
      <t>シエン</t>
    </rPh>
    <rPh sb="6" eb="8">
      <t>ルイケイ</t>
    </rPh>
    <rPh sb="9" eb="11">
      <t>コウフ</t>
    </rPh>
    <rPh sb="11" eb="14">
      <t>シンセイジ</t>
    </rPh>
    <rPh sb="15" eb="17">
      <t>カテン</t>
    </rPh>
    <rPh sb="17" eb="19">
      <t>ヨウケン</t>
    </rPh>
    <rPh sb="20" eb="21">
      <t>カカ</t>
    </rPh>
    <rPh sb="22" eb="24">
      <t>チンア</t>
    </rPh>
    <rPh sb="25" eb="27">
      <t>シンセイ</t>
    </rPh>
    <rPh sb="28" eb="29">
      <t>オコナ</t>
    </rPh>
    <rPh sb="31" eb="34">
      <t>ジギョウシャ</t>
    </rPh>
    <rPh sb="36" eb="37">
      <t>カ</t>
    </rPh>
    <rPh sb="38" eb="39">
      <t>テ</t>
    </rPh>
    <rPh sb="39" eb="40">
      <t>ガワ</t>
    </rPh>
    <rPh sb="41" eb="43">
      <t>チンア</t>
    </rPh>
    <rPh sb="44" eb="46">
      <t>ジョウキョウ</t>
    </rPh>
    <rPh sb="47" eb="49">
      <t>カクニン</t>
    </rPh>
    <rPh sb="50" eb="51">
      <t>ウエ</t>
    </rPh>
    <rPh sb="52" eb="54">
      <t>キニュウ</t>
    </rPh>
    <phoneticPr fontId="2"/>
  </si>
  <si>
    <t>以下は、経営資源の引継ぎが実現している買い手支援類型の事業者のみ記入してください。</t>
    <rPh sb="0" eb="2">
      <t>イカ</t>
    </rPh>
    <rPh sb="4" eb="8">
      <t>ケイエイシゲン</t>
    </rPh>
    <rPh sb="9" eb="11">
      <t>ヒキツ</t>
    </rPh>
    <rPh sb="13" eb="15">
      <t>ジツゲン</t>
    </rPh>
    <rPh sb="19" eb="20">
      <t>カ</t>
    </rPh>
    <rPh sb="21" eb="26">
      <t>テシエンルイケイ</t>
    </rPh>
    <rPh sb="27" eb="30">
      <t>ジギョウシャ</t>
    </rPh>
    <rPh sb="32" eb="34">
      <t>キニュウ</t>
    </rPh>
    <phoneticPr fontId="2"/>
  </si>
  <si>
    <t>対象会社（事業）分</t>
  </si>
  <si>
    <t>対象会社（事業）分</t>
    <rPh sb="0" eb="4">
      <t>タイショウカイシャ</t>
    </rPh>
    <rPh sb="5" eb="7">
      <t>ジギョウ</t>
    </rPh>
    <rPh sb="8" eb="9">
      <t>ブン</t>
    </rPh>
    <phoneticPr fontId="2"/>
  </si>
  <si>
    <t>対象会社（事業）分</t>
    <rPh sb="0" eb="2">
      <t>タイショウ</t>
    </rPh>
    <rPh sb="2" eb="4">
      <t>カイシャ</t>
    </rPh>
    <rPh sb="5" eb="7">
      <t>ジギョウ</t>
    </rPh>
    <rPh sb="8" eb="9">
      <t>ブン</t>
    </rPh>
    <phoneticPr fontId="2"/>
  </si>
  <si>
    <t>Ⅳ.譲受に伴う投資対効果</t>
    <rPh sb="2" eb="4">
      <t>ユズリウケ</t>
    </rPh>
    <rPh sb="5" eb="6">
      <t>トモナ</t>
    </rPh>
    <rPh sb="7" eb="9">
      <t>トウシ</t>
    </rPh>
    <rPh sb="9" eb="10">
      <t>タイ</t>
    </rPh>
    <rPh sb="10" eb="12">
      <t>コウカ</t>
    </rPh>
    <phoneticPr fontId="2"/>
  </si>
  <si>
    <t>修正簿価純資産法</t>
    <rPh sb="0" eb="2">
      <t>シュウセイ</t>
    </rPh>
    <rPh sb="2" eb="8">
      <t>ボカジュンシサンホウ</t>
    </rPh>
    <phoneticPr fontId="2"/>
  </si>
  <si>
    <t>マルチプル法</t>
    <rPh sb="5" eb="6">
      <t>ホウ</t>
    </rPh>
    <phoneticPr fontId="2"/>
  </si>
  <si>
    <t>①採用したバリュエーション手法</t>
    <rPh sb="1" eb="3">
      <t>サイヨウ</t>
    </rPh>
    <rPh sb="13" eb="15">
      <t>シュホウ</t>
    </rPh>
    <phoneticPr fontId="4"/>
  </si>
  <si>
    <t>（①でその他を選んだ場合）採用したバリュエーション手法</t>
    <rPh sb="5" eb="6">
      <t>タ</t>
    </rPh>
    <rPh sb="7" eb="8">
      <t>エラ</t>
    </rPh>
    <rPh sb="10" eb="12">
      <t>バアイ</t>
    </rPh>
    <rPh sb="13" eb="15">
      <t>サイヨウ</t>
    </rPh>
    <rPh sb="25" eb="27">
      <t>シュホウ</t>
    </rPh>
    <phoneticPr fontId="2"/>
  </si>
  <si>
    <t>（売り手支援類型のみ）譲渡した対象会社（事業）における財務数値回答可否</t>
    <rPh sb="1" eb="2">
      <t>ウ</t>
    </rPh>
    <rPh sb="3" eb="8">
      <t>テシエンルイケイ</t>
    </rPh>
    <rPh sb="11" eb="13">
      <t>ジョウト</t>
    </rPh>
    <rPh sb="15" eb="17">
      <t>タイショウ</t>
    </rPh>
    <rPh sb="17" eb="19">
      <t>カイシャ</t>
    </rPh>
    <rPh sb="20" eb="22">
      <t>ジギョウ</t>
    </rPh>
    <rPh sb="27" eb="31">
      <t>ザイムスウチ</t>
    </rPh>
    <rPh sb="31" eb="33">
      <t>カイトウ</t>
    </rPh>
    <rPh sb="33" eb="35">
      <t>カヒ</t>
    </rPh>
    <phoneticPr fontId="2"/>
  </si>
  <si>
    <t>・入力ヒントをメモにて記載している項目がございますので、適宜ご確認の上、入力してください。</t>
    <rPh sb="1" eb="3">
      <t>ニュウリョク</t>
    </rPh>
    <rPh sb="11" eb="13">
      <t>キサイ</t>
    </rPh>
    <rPh sb="17" eb="19">
      <t>コウモク</t>
    </rPh>
    <rPh sb="28" eb="30">
      <t>テキギ</t>
    </rPh>
    <rPh sb="31" eb="33">
      <t>カクニン</t>
    </rPh>
    <rPh sb="34" eb="35">
      <t>ウエ</t>
    </rPh>
    <rPh sb="36" eb="38">
      <t>ニュウリョク</t>
    </rPh>
    <phoneticPr fontId="2"/>
  </si>
  <si>
    <r>
      <t>・</t>
    </r>
    <r>
      <rPr>
        <b/>
        <sz val="11"/>
        <color rgb="FFFF0000"/>
        <rFont val="游ゴシック"/>
        <family val="3"/>
        <charset val="128"/>
        <scheme val="minor"/>
      </rPr>
      <t>会社全体＝補助事業の場合や補助対象事業の切り分けが困難な場合は、「対象会社（事業）分」欄にも会社全体と同じ金額を入力してください。</t>
    </r>
    <rPh sb="1" eb="3">
      <t>カイシャ</t>
    </rPh>
    <rPh sb="3" eb="5">
      <t>ゼンタイ</t>
    </rPh>
    <rPh sb="6" eb="8">
      <t>ホジョ</t>
    </rPh>
    <rPh sb="8" eb="10">
      <t>ジギョウ</t>
    </rPh>
    <rPh sb="11" eb="13">
      <t>バアイ</t>
    </rPh>
    <rPh sb="14" eb="20">
      <t>ホジョタイショウジギョウ</t>
    </rPh>
    <rPh sb="21" eb="22">
      <t>キ</t>
    </rPh>
    <rPh sb="23" eb="24">
      <t>ワ</t>
    </rPh>
    <rPh sb="26" eb="28">
      <t>コンナン</t>
    </rPh>
    <rPh sb="29" eb="31">
      <t>バアイ</t>
    </rPh>
    <rPh sb="47" eb="49">
      <t>カイシャ</t>
    </rPh>
    <rPh sb="49" eb="51">
      <t>ゼンタイ</t>
    </rPh>
    <rPh sb="52" eb="53">
      <t>オナ</t>
    </rPh>
    <rPh sb="54" eb="56">
      <t>キンガク</t>
    </rPh>
    <rPh sb="57" eb="59">
      <t>ニュウリョク</t>
    </rPh>
    <phoneticPr fontId="2"/>
  </si>
  <si>
    <t>②譲渡価額（単位：円）</t>
    <rPh sb="1" eb="3">
      <t>ジョウト</t>
    </rPh>
    <rPh sb="3" eb="5">
      <t>カガク</t>
    </rPh>
    <phoneticPr fontId="4"/>
  </si>
  <si>
    <t>専門家（賃上げ）</t>
    <rPh sb="0" eb="3">
      <t>センモンカ</t>
    </rPh>
    <rPh sb="4" eb="6">
      <t>チンア</t>
    </rPh>
    <phoneticPr fontId="2"/>
  </si>
  <si>
    <t>専門家（経営資源の引継ぎ）</t>
    <rPh sb="0" eb="3">
      <t>センモンカ</t>
    </rPh>
    <rPh sb="4" eb="8">
      <t>ケイエイシゲン</t>
    </rPh>
    <rPh sb="9" eb="11">
      <t>ヒキツ</t>
    </rPh>
    <phoneticPr fontId="2"/>
  </si>
  <si>
    <r>
      <t xml:space="preserve">（単位：円）
</t>
    </r>
    <r>
      <rPr>
        <sz val="11"/>
        <color rgb="FF0070C0"/>
        <rFont val="游ゴシック"/>
        <family val="3"/>
        <charset val="128"/>
      </rPr>
      <t>※青字数字は、所得税青色申告決算書上の項目番号を示しています</t>
    </r>
    <rPh sb="1" eb="3">
      <t>タンイ</t>
    </rPh>
    <rPh sb="4" eb="5">
      <t>エン</t>
    </rPh>
    <rPh sb="9" eb="10">
      <t>ジ</t>
    </rPh>
    <phoneticPr fontId="2"/>
  </si>
  <si>
    <r>
      <t>差引原価（売上原価）　</t>
    </r>
    <r>
      <rPr>
        <sz val="11"/>
        <color rgb="FF0070C0"/>
        <rFont val="游ゴシック"/>
        <family val="3"/>
        <charset val="128"/>
      </rPr>
      <t>⑥</t>
    </r>
    <rPh sb="0" eb="4">
      <t>サシヒキゲンカ</t>
    </rPh>
    <rPh sb="5" eb="7">
      <t>ウリアゲ</t>
    </rPh>
    <rPh sb="7" eb="9">
      <t>ゲンカ</t>
    </rPh>
    <phoneticPr fontId="1"/>
  </si>
  <si>
    <r>
      <t>売上高　</t>
    </r>
    <r>
      <rPr>
        <sz val="11"/>
        <color rgb="FF0070C0"/>
        <rFont val="游ゴシック"/>
        <family val="3"/>
        <charset val="128"/>
      </rPr>
      <t>①</t>
    </r>
    <rPh sb="0" eb="2">
      <t>ウリアゲ</t>
    </rPh>
    <rPh sb="2" eb="3">
      <t>ダカ</t>
    </rPh>
    <phoneticPr fontId="1"/>
  </si>
  <si>
    <r>
      <t>差引金額（売上総利益）　</t>
    </r>
    <r>
      <rPr>
        <sz val="11"/>
        <color rgb="FF0070C0"/>
        <rFont val="游ゴシック"/>
        <family val="3"/>
        <charset val="128"/>
      </rPr>
      <t>⑦</t>
    </r>
    <rPh sb="0" eb="4">
      <t>サシヒキキンガク</t>
    </rPh>
    <rPh sb="5" eb="7">
      <t>ウリア</t>
    </rPh>
    <rPh sb="7" eb="10">
      <t>ソウリエキ</t>
    </rPh>
    <phoneticPr fontId="1"/>
  </si>
  <si>
    <r>
      <t>経費　計（経費合計額）　</t>
    </r>
    <r>
      <rPr>
        <sz val="11"/>
        <color rgb="FF0070C0"/>
        <rFont val="游ゴシック"/>
        <family val="3"/>
        <charset val="128"/>
      </rPr>
      <t>㉜</t>
    </r>
    <rPh sb="0" eb="2">
      <t>ケイヒ</t>
    </rPh>
    <rPh sb="3" eb="4">
      <t>ケイ</t>
    </rPh>
    <rPh sb="5" eb="10">
      <t>ケイヒゴウケイガク</t>
    </rPh>
    <phoneticPr fontId="1"/>
  </si>
  <si>
    <r>
      <t>差引金額　</t>
    </r>
    <r>
      <rPr>
        <sz val="11"/>
        <color rgb="FF0070C0"/>
        <rFont val="游ゴシック"/>
        <family val="3"/>
        <charset val="128"/>
      </rPr>
      <t>㉝</t>
    </r>
    <rPh sb="0" eb="4">
      <t>サシヒキキンガク</t>
    </rPh>
    <phoneticPr fontId="1"/>
  </si>
  <si>
    <r>
      <t>繰戻額等　計　</t>
    </r>
    <r>
      <rPr>
        <b/>
        <sz val="11"/>
        <color rgb="FF0070C0"/>
        <rFont val="游ゴシック"/>
        <family val="3"/>
        <charset val="128"/>
      </rPr>
      <t>㊲</t>
    </r>
    <rPh sb="0" eb="2">
      <t>クリモドシ</t>
    </rPh>
    <rPh sb="2" eb="3">
      <t>ガク</t>
    </rPh>
    <rPh sb="3" eb="4">
      <t>トウ</t>
    </rPh>
    <rPh sb="5" eb="6">
      <t>ケイ</t>
    </rPh>
    <phoneticPr fontId="1"/>
  </si>
  <si>
    <r>
      <t>繰入額等　計　</t>
    </r>
    <r>
      <rPr>
        <b/>
        <sz val="11"/>
        <color rgb="FF0070C0"/>
        <rFont val="游ゴシック"/>
        <family val="3"/>
        <charset val="128"/>
      </rPr>
      <t>㊷</t>
    </r>
    <rPh sb="0" eb="3">
      <t>クリイレガク</t>
    </rPh>
    <rPh sb="3" eb="4">
      <t>トウ</t>
    </rPh>
    <rPh sb="5" eb="6">
      <t>ケイ</t>
    </rPh>
    <phoneticPr fontId="1"/>
  </si>
  <si>
    <r>
      <t>青色申告特別控除前の所得金額　</t>
    </r>
    <r>
      <rPr>
        <b/>
        <sz val="11"/>
        <color rgb="FF0070C0"/>
        <rFont val="游ゴシック"/>
        <family val="3"/>
        <charset val="128"/>
      </rPr>
      <t>㊸</t>
    </r>
    <rPh sb="0" eb="4">
      <t>アオイロシンコク</t>
    </rPh>
    <rPh sb="4" eb="6">
      <t>トクベツ</t>
    </rPh>
    <rPh sb="6" eb="8">
      <t>コウジョ</t>
    </rPh>
    <rPh sb="8" eb="9">
      <t>マエ</t>
    </rPh>
    <rPh sb="10" eb="12">
      <t>ショトク</t>
    </rPh>
    <rPh sb="12" eb="14">
      <t>キンガク</t>
    </rPh>
    <phoneticPr fontId="1"/>
  </si>
  <si>
    <r>
      <t>青色申告特別控除　</t>
    </r>
    <r>
      <rPr>
        <b/>
        <sz val="11"/>
        <color rgb="FF0070C0"/>
        <rFont val="游ゴシック"/>
        <family val="3"/>
        <charset val="128"/>
      </rPr>
      <t>㊹</t>
    </r>
    <rPh sb="0" eb="4">
      <t>アオイロシンコク</t>
    </rPh>
    <rPh sb="4" eb="6">
      <t>トクベツ</t>
    </rPh>
    <rPh sb="6" eb="8">
      <t>コウジョ</t>
    </rPh>
    <phoneticPr fontId="1"/>
  </si>
  <si>
    <r>
      <t>所得金額　</t>
    </r>
    <r>
      <rPr>
        <b/>
        <sz val="11"/>
        <color rgb="FF0070C0"/>
        <rFont val="游ゴシック"/>
        <family val="3"/>
        <charset val="128"/>
      </rPr>
      <t>㊺</t>
    </r>
    <rPh sb="0" eb="2">
      <t>ショトク</t>
    </rPh>
    <rPh sb="2" eb="4">
      <t>キンガク</t>
    </rPh>
    <phoneticPr fontId="1"/>
  </si>
  <si>
    <r>
      <t>申告決算書金額
（</t>
    </r>
    <r>
      <rPr>
        <b/>
        <sz val="11"/>
        <rFont val="游ゴシック"/>
        <family val="3"/>
        <charset val="128"/>
      </rPr>
      <t>会社全体</t>
    </r>
    <r>
      <rPr>
        <sz val="11"/>
        <rFont val="游ゴシック"/>
        <family val="3"/>
        <charset val="128"/>
      </rPr>
      <t>）</t>
    </r>
    <rPh sb="0" eb="5">
      <t>シンコクケッサンショ</t>
    </rPh>
    <rPh sb="5" eb="7">
      <t>キンガク</t>
    </rPh>
    <rPh sb="9" eb="11">
      <t>カイシャ</t>
    </rPh>
    <rPh sb="11" eb="13">
      <t>ゼンタイ</t>
    </rPh>
    <phoneticPr fontId="2"/>
  </si>
  <si>
    <r>
      <t>給与賃金　</t>
    </r>
    <r>
      <rPr>
        <b/>
        <sz val="11"/>
        <color rgb="FF0070C0"/>
        <rFont val="游ゴシック"/>
        <family val="3"/>
        <charset val="128"/>
        <scheme val="minor"/>
      </rPr>
      <t>⑳</t>
    </r>
    <rPh sb="0" eb="2">
      <t>キュウヨ</t>
    </rPh>
    <rPh sb="2" eb="4">
      <t>チンギン</t>
    </rPh>
    <phoneticPr fontId="29"/>
  </si>
  <si>
    <r>
      <t>専従者給与</t>
    </r>
    <r>
      <rPr>
        <b/>
        <sz val="11"/>
        <color rgb="FF0070C0"/>
        <rFont val="游ゴシック"/>
        <family val="3"/>
        <charset val="128"/>
        <scheme val="minor"/>
      </rPr>
      <t>　㊳</t>
    </r>
    <rPh sb="0" eb="3">
      <t>センジュウシャ</t>
    </rPh>
    <rPh sb="3" eb="5">
      <t>キュウヨ</t>
    </rPh>
    <phoneticPr fontId="29"/>
  </si>
  <si>
    <r>
      <rPr>
        <sz val="10"/>
        <color theme="1"/>
        <rFont val="游ゴシック"/>
        <family val="3"/>
        <charset val="128"/>
        <scheme val="minor"/>
      </rPr>
      <t>青色申告特別控除前の所得金額　</t>
    </r>
    <r>
      <rPr>
        <b/>
        <sz val="11"/>
        <color rgb="FF0070C0"/>
        <rFont val="游ゴシック"/>
        <family val="3"/>
        <charset val="128"/>
      </rPr>
      <t>㊸</t>
    </r>
    <rPh sb="0" eb="4">
      <t>アオイロシンコク</t>
    </rPh>
    <rPh sb="4" eb="6">
      <t>トクベツ</t>
    </rPh>
    <rPh sb="6" eb="8">
      <t>コウジョ</t>
    </rPh>
    <rPh sb="8" eb="9">
      <t>マエ</t>
    </rPh>
    <rPh sb="10" eb="12">
      <t>ショトク</t>
    </rPh>
    <rPh sb="12" eb="14">
      <t>キンガク</t>
    </rPh>
    <phoneticPr fontId="1"/>
  </si>
  <si>
    <r>
      <t>福利厚生費　</t>
    </r>
    <r>
      <rPr>
        <b/>
        <sz val="11"/>
        <color rgb="FF0070C0"/>
        <rFont val="游ゴシック"/>
        <family val="3"/>
        <charset val="128"/>
        <scheme val="minor"/>
      </rPr>
      <t>⑲</t>
    </r>
    <rPh sb="0" eb="2">
      <t>フクリ</t>
    </rPh>
    <rPh sb="2" eb="5">
      <t>コウセイヒ</t>
    </rPh>
    <phoneticPr fontId="4"/>
  </si>
  <si>
    <r>
      <t>給与賃金　</t>
    </r>
    <r>
      <rPr>
        <b/>
        <sz val="11"/>
        <color rgb="FF0070C0"/>
        <rFont val="游ゴシック"/>
        <family val="3"/>
        <charset val="128"/>
        <scheme val="minor"/>
      </rPr>
      <t>⑳</t>
    </r>
    <rPh sb="0" eb="4">
      <t>キュウヨチンギン</t>
    </rPh>
    <phoneticPr fontId="4"/>
  </si>
  <si>
    <r>
      <t>専従者給与　</t>
    </r>
    <r>
      <rPr>
        <b/>
        <sz val="11"/>
        <color rgb="FF0070C0"/>
        <rFont val="游ゴシック"/>
        <family val="3"/>
        <charset val="128"/>
        <scheme val="minor"/>
      </rPr>
      <t>㊳</t>
    </r>
    <rPh sb="0" eb="3">
      <t>センジュウシャ</t>
    </rPh>
    <rPh sb="3" eb="5">
      <t>キュウヨ</t>
    </rPh>
    <phoneticPr fontId="4"/>
  </si>
  <si>
    <t>法定福利費</t>
    <rPh sb="0" eb="2">
      <t>ホウテイ</t>
    </rPh>
    <rPh sb="2" eb="5">
      <t>フクリヒ</t>
    </rPh>
    <phoneticPr fontId="4"/>
  </si>
  <si>
    <t>・全体＝補助事業の場合は、「事業（補助事業分）」欄にも、全体と同じ金額を入力してください。</t>
    <phoneticPr fontId="2"/>
  </si>
  <si>
    <t>全体</t>
    <rPh sb="0" eb="2">
      <t>ゼンタイ</t>
    </rPh>
    <phoneticPr fontId="2"/>
  </si>
  <si>
    <t>合計</t>
    <rPh sb="0" eb="2">
      <t>ゴウケイ</t>
    </rPh>
    <phoneticPr fontId="31"/>
  </si>
  <si>
    <t>1.給与支給総額</t>
    <rPh sb="2" eb="5">
      <t>シキュウガク</t>
    </rPh>
    <rPh sb="6" eb="7">
      <t>ソウ</t>
    </rPh>
    <rPh sb="7" eb="8">
      <t>ガク</t>
    </rPh>
    <phoneticPr fontId="2"/>
  </si>
  <si>
    <t>2.人件費の入力</t>
    <rPh sb="2" eb="5">
      <t>ジンケンヒ</t>
    </rPh>
    <rPh sb="6" eb="8">
      <t>ニュウリョク</t>
    </rPh>
    <phoneticPr fontId="2"/>
  </si>
  <si>
    <t>3.減価償却費の入力</t>
    <rPh sb="2" eb="7">
      <t>ゲンカショウキャクヒ</t>
    </rPh>
    <rPh sb="8" eb="10">
      <t>ニュウリョク</t>
    </rPh>
    <phoneticPr fontId="2"/>
  </si>
  <si>
    <t>4.生産性向上の状況</t>
    <rPh sb="2" eb="5">
      <t>セイサンセイ</t>
    </rPh>
    <rPh sb="5" eb="7">
      <t>コウジョウ</t>
    </rPh>
    <rPh sb="8" eb="10">
      <t>ジョウキョウ</t>
    </rPh>
    <phoneticPr fontId="2"/>
  </si>
  <si>
    <r>
      <t>③差引金額（売上総利益）</t>
    </r>
    <r>
      <rPr>
        <b/>
        <sz val="11"/>
        <color rgb="FF0070C0"/>
        <rFont val="游ゴシック"/>
        <family val="3"/>
        <charset val="128"/>
        <scheme val="minor"/>
      </rPr>
      <t>　⑦</t>
    </r>
    <rPh sb="1" eb="3">
      <t>サシヒキ</t>
    </rPh>
    <rPh sb="3" eb="5">
      <t>キンガク</t>
    </rPh>
    <phoneticPr fontId="2"/>
  </si>
  <si>
    <t>④販売費および一般管理費計算は以下の表で行ってください（単位：円）</t>
    <rPh sb="1" eb="4">
      <t>ハンバイヒ</t>
    </rPh>
    <rPh sb="7" eb="12">
      <t>イッパンカンリヒ</t>
    </rPh>
    <rPh sb="12" eb="14">
      <t>ケイサン</t>
    </rPh>
    <rPh sb="15" eb="17">
      <t>イカ</t>
    </rPh>
    <rPh sb="18" eb="19">
      <t>ヒョウ</t>
    </rPh>
    <rPh sb="20" eb="21">
      <t>オコナ</t>
    </rPh>
    <rPh sb="28" eb="30">
      <t>タンイ</t>
    </rPh>
    <rPh sb="31" eb="32">
      <t>エン</t>
    </rPh>
    <phoneticPr fontId="2"/>
  </si>
  <si>
    <t>青色申告書の転記箇所</t>
    <rPh sb="0" eb="5">
      <t>アオイロシンコクショ</t>
    </rPh>
    <rPh sb="6" eb="10">
      <t>テンキカショ</t>
    </rPh>
    <phoneticPr fontId="2"/>
  </si>
  <si>
    <t>今回報告時</t>
    <rPh sb="0" eb="2">
      <t>コンカイ</t>
    </rPh>
    <rPh sb="2" eb="5">
      <t>ホウコクジ</t>
    </rPh>
    <phoneticPr fontId="2"/>
  </si>
  <si>
    <t>経費計（㉜）</t>
    <rPh sb="0" eb="3">
      <t>ケイヒケイ</t>
    </rPh>
    <phoneticPr fontId="2"/>
  </si>
  <si>
    <t>利子割引料（㉒）</t>
    <rPh sb="0" eb="2">
      <t>リシ</t>
    </rPh>
    <rPh sb="2" eb="5">
      <t>ワリビキリョウ</t>
    </rPh>
    <phoneticPr fontId="2"/>
  </si>
  <si>
    <t>繰戻額等計（㊲）</t>
    <rPh sb="0" eb="2">
      <t>クリモドシ</t>
    </rPh>
    <rPh sb="2" eb="3">
      <t>ガク</t>
    </rPh>
    <rPh sb="3" eb="4">
      <t>トウ</t>
    </rPh>
    <rPh sb="4" eb="5">
      <t>ケイ</t>
    </rPh>
    <phoneticPr fontId="2"/>
  </si>
  <si>
    <t>繰入額等計（㊷）</t>
    <rPh sb="0" eb="3">
      <t>クリイレガク</t>
    </rPh>
    <rPh sb="3" eb="4">
      <t>トウ</t>
    </rPh>
    <rPh sb="4" eb="5">
      <t>ケイ</t>
    </rPh>
    <phoneticPr fontId="2"/>
  </si>
  <si>
    <t>合計</t>
    <rPh sb="0" eb="2">
      <t>ゴウケイ</t>
    </rPh>
    <phoneticPr fontId="2"/>
  </si>
  <si>
    <t>⑤営業利益（③-④）</t>
  </si>
  <si>
    <t>※上記以外の方は計算シート【法人用】を使用してください。</t>
    <rPh sb="1" eb="5">
      <t>ジョウキイガイ</t>
    </rPh>
    <rPh sb="6" eb="7">
      <t>カタ</t>
    </rPh>
    <rPh sb="8" eb="10">
      <t>ケイサン</t>
    </rPh>
    <rPh sb="14" eb="16">
      <t>ホウジン</t>
    </rPh>
    <rPh sb="16" eb="17">
      <t>ヨウ</t>
    </rPh>
    <rPh sb="19" eb="21">
      <t>シヨウ</t>
    </rPh>
    <phoneticPr fontId="2"/>
  </si>
  <si>
    <t>※本Excel計算シートは補助対象者である法人または個人（個人事業主）が、補助対象となる事業を個人事業主へ譲受した際に使用してください。</t>
    <rPh sb="1" eb="2">
      <t>ホン</t>
    </rPh>
    <rPh sb="7" eb="9">
      <t>ケイサン</t>
    </rPh>
    <rPh sb="13" eb="18">
      <t>ホジョタイショウシャ</t>
    </rPh>
    <rPh sb="21" eb="23">
      <t>ホウジン</t>
    </rPh>
    <rPh sb="37" eb="39">
      <t>ホジョ</t>
    </rPh>
    <rPh sb="39" eb="41">
      <t>タイショウ</t>
    </rPh>
    <rPh sb="44" eb="46">
      <t>ジギョウ</t>
    </rPh>
    <rPh sb="53" eb="55">
      <t>ジョウジュ</t>
    </rPh>
    <rPh sb="57" eb="58">
      <t>サイ</t>
    </rPh>
    <rPh sb="59" eb="61">
      <t>シヨウ</t>
    </rPh>
    <phoneticPr fontId="2"/>
  </si>
  <si>
    <t>⑥給与支給総額</t>
    <rPh sb="1" eb="2">
      <t>キュウ</t>
    </rPh>
    <rPh sb="2" eb="3">
      <t>ヨ</t>
    </rPh>
    <rPh sb="3" eb="4">
      <t>シ</t>
    </rPh>
    <rPh sb="4" eb="5">
      <t>キュウ</t>
    </rPh>
    <rPh sb="5" eb="6">
      <t>ソウ</t>
    </rPh>
    <rPh sb="6" eb="7">
      <t>ガク</t>
    </rPh>
    <phoneticPr fontId="3"/>
  </si>
  <si>
    <t>⑦人件費</t>
    <phoneticPr fontId="2"/>
  </si>
  <si>
    <t>⑧減価償却額</t>
    <phoneticPr fontId="2"/>
  </si>
  <si>
    <t>⑩従業員数　◆右の注書き参照◆</t>
    <rPh sb="7" eb="8">
      <t>ミギ</t>
    </rPh>
    <rPh sb="9" eb="10">
      <t>チュウ</t>
    </rPh>
    <rPh sb="10" eb="11">
      <t>カ</t>
    </rPh>
    <rPh sb="12" eb="14">
      <t>サンショウ</t>
    </rPh>
    <phoneticPr fontId="2"/>
  </si>
  <si>
    <t>⑪一人当たりの付加価値額</t>
    <phoneticPr fontId="2"/>
  </si>
  <si>
    <t>⑨付加価値額（⑤＋⑦＋⑧）</t>
    <phoneticPr fontId="2"/>
  </si>
  <si>
    <r>
      <t>①売上高　</t>
    </r>
    <r>
      <rPr>
        <b/>
        <sz val="11"/>
        <color rgb="FF0070C0"/>
        <rFont val="游ゴシック"/>
        <family val="3"/>
        <charset val="128"/>
        <scheme val="minor"/>
      </rPr>
      <t>①</t>
    </r>
    <phoneticPr fontId="2"/>
  </si>
  <si>
    <r>
      <t>②売上原価　</t>
    </r>
    <r>
      <rPr>
        <b/>
        <sz val="11"/>
        <color rgb="FF0070C0"/>
        <rFont val="游ゴシック"/>
        <family val="3"/>
        <charset val="128"/>
        <scheme val="minor"/>
      </rPr>
      <t>⑥</t>
    </r>
    <phoneticPr fontId="2"/>
  </si>
  <si>
    <t>Ⅱ.年度事業化及び収益状況の概要</t>
  </si>
  <si>
    <t>Ⅳ.譲受に伴う投資対効果</t>
    <rPh sb="2" eb="4">
      <t>ジョウジュ</t>
    </rPh>
    <rPh sb="5" eb="6">
      <t>トモナ</t>
    </rPh>
    <rPh sb="7" eb="9">
      <t>トウシ</t>
    </rPh>
    <rPh sb="9" eb="10">
      <t>タイ</t>
    </rPh>
    <rPh sb="10" eb="12">
      <t>コウカ</t>
    </rPh>
    <phoneticPr fontId="2"/>
  </si>
  <si>
    <t>Ⅴ.賃金引上げに関する報告</t>
    <phoneticPr fontId="2"/>
  </si>
  <si>
    <t>・本計算シートは必ずJグランツの専用フォーム「事業化状況報告書」より提出してください。</t>
    <rPh sb="1" eb="2">
      <t>ホン</t>
    </rPh>
    <rPh sb="2" eb="4">
      <t>ケイサン</t>
    </rPh>
    <rPh sb="8" eb="9">
      <t>カナラ</t>
    </rPh>
    <rPh sb="16" eb="18">
      <t>センヨウ</t>
    </rPh>
    <rPh sb="23" eb="31">
      <t>ジギョ</t>
    </rPh>
    <rPh sb="34" eb="36">
      <t>テイシュツ</t>
    </rPh>
    <phoneticPr fontId="2"/>
  </si>
  <si>
    <t>・本計算シートに関連する各種証憑はJグランツの内容に従って提出してください。</t>
    <rPh sb="1" eb="2">
      <t>ホン</t>
    </rPh>
    <rPh sb="2" eb="4">
      <t>ケイサン</t>
    </rPh>
    <rPh sb="8" eb="10">
      <t>カンレン</t>
    </rPh>
    <rPh sb="12" eb="14">
      <t>カクシュ</t>
    </rPh>
    <rPh sb="14" eb="16">
      <t>ショウヒョウ</t>
    </rPh>
    <rPh sb="23" eb="25">
      <t>ナイヨウ</t>
    </rPh>
    <rPh sb="26" eb="27">
      <t>シタガ</t>
    </rPh>
    <rPh sb="29" eb="31">
      <t>テイシュツ</t>
    </rPh>
    <phoneticPr fontId="2"/>
  </si>
  <si>
    <t>時点（日付）</t>
  </si>
  <si>
    <t>給与支払対象月</t>
    <rPh sb="0" eb="2">
      <t>キュウヨ</t>
    </rPh>
    <rPh sb="2" eb="4">
      <t>シハライ</t>
    </rPh>
    <rPh sb="4" eb="6">
      <t>タイショウ</t>
    </rPh>
    <rPh sb="6" eb="7">
      <t>ヅキ</t>
    </rPh>
    <phoneticPr fontId="2"/>
  </si>
  <si>
    <t>西暦をスラッシュ「/」区切りで入力してください（202X/X）　※8次の場合、補助事業期間終了時点が対象です。</t>
    <rPh sb="34" eb="35">
      <t>ツギ</t>
    </rPh>
    <rPh sb="36" eb="38">
      <t>バアイ</t>
    </rPh>
    <rPh sb="39" eb="41">
      <t>ホジョ</t>
    </rPh>
    <rPh sb="41" eb="43">
      <t>ジギョウ</t>
    </rPh>
    <rPh sb="43" eb="45">
      <t>キカン</t>
    </rPh>
    <rPh sb="45" eb="47">
      <t>シュウリョウ</t>
    </rPh>
    <rPh sb="47" eb="49">
      <t>ジテン</t>
    </rPh>
    <rPh sb="50" eb="52">
      <t>タイショウ</t>
    </rPh>
    <phoneticPr fontId="2"/>
  </si>
  <si>
    <t>給与支払期間開始日</t>
    <rPh sb="0" eb="2">
      <t>キュウヨ</t>
    </rPh>
    <rPh sb="2" eb="4">
      <t>シハライ</t>
    </rPh>
    <rPh sb="4" eb="6">
      <t>キカン</t>
    </rPh>
    <rPh sb="6" eb="9">
      <t>カイシビ</t>
    </rPh>
    <phoneticPr fontId="2"/>
  </si>
  <si>
    <t>西暦をスラッシュ「/」区切りで入力してください（202X/X/X）</t>
    <phoneticPr fontId="2"/>
  </si>
  <si>
    <t>給与支払期間終了日</t>
    <rPh sb="0" eb="2">
      <t>キュウヨ</t>
    </rPh>
    <rPh sb="2" eb="4">
      <t>シハライ</t>
    </rPh>
    <rPh sb="4" eb="6">
      <t>キカン</t>
    </rPh>
    <rPh sb="6" eb="9">
      <t>シュウリョウビ</t>
    </rPh>
    <phoneticPr fontId="2"/>
  </si>
  <si>
    <t>_1</t>
    <phoneticPr fontId="2"/>
  </si>
  <si>
    <t>_2</t>
  </si>
  <si>
    <t>_3</t>
  </si>
  <si>
    <t>_4</t>
  </si>
  <si>
    <t>_5</t>
  </si>
  <si>
    <t>_6</t>
  </si>
  <si>
    <t>（上記で3と6を選んだ場合）形態</t>
    <rPh sb="1" eb="3">
      <t>ジョウキ</t>
    </rPh>
    <rPh sb="8" eb="9">
      <t>エラ</t>
    </rPh>
    <rPh sb="11" eb="13">
      <t>バアイ</t>
    </rPh>
    <rPh sb="14" eb="16">
      <t>ケイタイ</t>
    </rPh>
    <phoneticPr fontId="2"/>
  </si>
  <si>
    <t>【専門家活用｜個人事業主用】(8次・9次・10次公募) 事業化状況報告用 計算シート                                                    v1.0</t>
    <rPh sb="1" eb="4">
      <t>センモンカ</t>
    </rPh>
    <rPh sb="4" eb="6">
      <t>カツヨウ</t>
    </rPh>
    <rPh sb="7" eb="9">
      <t>コジン</t>
    </rPh>
    <rPh sb="9" eb="12">
      <t>ジギョウヌシ</t>
    </rPh>
    <rPh sb="12" eb="13">
      <t>ヨウ</t>
    </rPh>
    <rPh sb="16" eb="17">
      <t>ツギ</t>
    </rPh>
    <rPh sb="19" eb="20">
      <t>ツギ</t>
    </rPh>
    <rPh sb="23" eb="24">
      <t>ツギ</t>
    </rPh>
    <rPh sb="24" eb="26">
      <t>コウボ</t>
    </rPh>
    <rPh sb="28" eb="31">
      <t>ジギョウカ</t>
    </rPh>
    <rPh sb="31" eb="33">
      <t>ジョウキョウ</t>
    </rPh>
    <rPh sb="33" eb="36">
      <t>ホウコクヨウ</t>
    </rPh>
    <rPh sb="37" eb="39">
      <t>ケイサン</t>
    </rPh>
    <phoneticPr fontId="2"/>
  </si>
  <si>
    <t>バリュエーション</t>
    <phoneticPr fontId="2"/>
  </si>
  <si>
    <t>〇</t>
    <phoneticPr fontId="2"/>
  </si>
  <si>
    <t>×</t>
    <phoneticPr fontId="2"/>
  </si>
  <si>
    <t>西暦をスラッシュ「/」区切りで入力してください（202X/X）　※9・10次の場合、事業化状況報告時点が対象です。</t>
    <rPh sb="37" eb="38">
      <t>ツギ</t>
    </rPh>
    <rPh sb="39" eb="41">
      <t>バアイ</t>
    </rPh>
    <rPh sb="42" eb="45">
      <t>ジギョウカ</t>
    </rPh>
    <rPh sb="45" eb="47">
      <t>ジョウキョウ</t>
    </rPh>
    <rPh sb="47" eb="49">
      <t>ホウコク</t>
    </rPh>
    <rPh sb="49" eb="51">
      <t>ジテン</t>
    </rPh>
    <rPh sb="52" eb="54">
      <t>タイショウ</t>
    </rPh>
    <phoneticPr fontId="2"/>
  </si>
  <si>
    <t>8次</t>
    <rPh sb="1" eb="2">
      <t>ツギ</t>
    </rPh>
    <phoneticPr fontId="2"/>
  </si>
  <si>
    <t>9次</t>
    <rPh sb="1" eb="2">
      <t>ツギ</t>
    </rPh>
    <phoneticPr fontId="2"/>
  </si>
  <si>
    <t>10次</t>
    <rPh sb="2" eb="3">
      <t>ツギ</t>
    </rPh>
    <phoneticPr fontId="2"/>
  </si>
  <si>
    <t>今回報告時（提出直近3月時点）</t>
    <rPh sb="0" eb="2">
      <t>コンカイ</t>
    </rPh>
    <rPh sb="2" eb="4">
      <t>ホウコク</t>
    </rPh>
    <rPh sb="4" eb="5">
      <t>ジ</t>
    </rPh>
    <rPh sb="6" eb="8">
      <t>テイシュツ</t>
    </rPh>
    <rPh sb="8" eb="10">
      <t>チョッキン</t>
    </rPh>
    <rPh sb="11" eb="12">
      <t>ガツ</t>
    </rPh>
    <rPh sb="12" eb="14">
      <t>ジテン</t>
    </rPh>
    <phoneticPr fontId="2"/>
  </si>
  <si>
    <r>
      <t>④販売費及び一般管理費</t>
    </r>
    <r>
      <rPr>
        <b/>
        <sz val="11"/>
        <color rgb="FF0070C0"/>
        <rFont val="游ゴシック"/>
        <family val="3"/>
        <charset val="128"/>
        <scheme val="minor"/>
      </rPr>
      <t xml:space="preserve"> ※下参照</t>
    </r>
    <rPh sb="13" eb="14">
      <t>シタ</t>
    </rPh>
    <rPh sb="14" eb="16">
      <t>サンショウ</t>
    </rPh>
    <phoneticPr fontId="2"/>
  </si>
  <si>
    <t>　年　月時点</t>
    <rPh sb="1" eb="2">
      <t>ネン</t>
    </rPh>
    <rPh sb="3" eb="4">
      <t>ガツ</t>
    </rPh>
    <rPh sb="4" eb="6">
      <t>ジテン</t>
    </rPh>
    <phoneticPr fontId="2"/>
  </si>
  <si>
    <t>Ⅳ.賃金引上げに関する報告</t>
    <rPh sb="2" eb="4">
      <t>チンギン</t>
    </rPh>
    <rPh sb="4" eb="6">
      <t>ヒキア</t>
    </rPh>
    <rPh sb="8" eb="9">
      <t>カン</t>
    </rPh>
    <rPh sb="11" eb="13">
      <t>ホウコク</t>
    </rPh>
    <phoneticPr fontId="2"/>
  </si>
  <si>
    <t>今回報告時（提出直近3月時点）</t>
  </si>
  <si>
    <t>【参考】公募回別報告時期一覧</t>
  </si>
  <si>
    <t>令和5年度補正　8次</t>
    <rPh sb="0" eb="2">
      <t>レイワ</t>
    </rPh>
    <rPh sb="3" eb="7">
      <t>ネンドホセイ</t>
    </rPh>
    <rPh sb="9" eb="10">
      <t>ジ</t>
    </rPh>
    <phoneticPr fontId="41"/>
  </si>
  <si>
    <t>報告時期</t>
    <rPh sb="0" eb="4">
      <t>ホウコクジキ</t>
    </rPh>
    <phoneticPr fontId="41"/>
  </si>
  <si>
    <t>1回目</t>
    <rPh sb="1" eb="3">
      <t>カイメ</t>
    </rPh>
    <phoneticPr fontId="41"/>
  </si>
  <si>
    <t>2回目</t>
    <rPh sb="1" eb="3">
      <t>カイメ</t>
    </rPh>
    <phoneticPr fontId="41"/>
  </si>
  <si>
    <t>3回目</t>
    <rPh sb="1" eb="3">
      <t>カイメ</t>
    </rPh>
    <phoneticPr fontId="41"/>
  </si>
  <si>
    <t>4回目</t>
    <rPh sb="1" eb="3">
      <t>カイメ</t>
    </rPh>
    <phoneticPr fontId="41"/>
  </si>
  <si>
    <t>5回目</t>
    <rPh sb="1" eb="3">
      <t>カイメ</t>
    </rPh>
    <phoneticPr fontId="41"/>
  </si>
  <si>
    <t>第1グループ</t>
    <rPh sb="0" eb="1">
      <t>ダイ</t>
    </rPh>
    <phoneticPr fontId="41"/>
  </si>
  <si>
    <t>/4～6</t>
  </si>
  <si>
    <t>第2グループ</t>
    <rPh sb="0" eb="1">
      <t>ダイ</t>
    </rPh>
    <phoneticPr fontId="41"/>
  </si>
  <si>
    <t>決算月</t>
    <rPh sb="0" eb="3">
      <t>ケッサンヅキ</t>
    </rPh>
    <phoneticPr fontId="41"/>
  </si>
  <si>
    <t>1月</t>
    <rPh sb="1" eb="2">
      <t>ガツ</t>
    </rPh>
    <phoneticPr fontId="41"/>
  </si>
  <si>
    <t>～</t>
  </si>
  <si>
    <t>2月</t>
  </si>
  <si>
    <t>3月</t>
  </si>
  <si>
    <t>4月</t>
  </si>
  <si>
    <t>5月</t>
  </si>
  <si>
    <t>6月</t>
  </si>
  <si>
    <t>7月</t>
  </si>
  <si>
    <t>8月</t>
  </si>
  <si>
    <t>9月</t>
  </si>
  <si>
    <t>10月</t>
  </si>
  <si>
    <t>11月</t>
  </si>
  <si>
    <t>12月</t>
  </si>
  <si>
    <t>令和5年度補正　9次・10次</t>
    <rPh sb="0" eb="2">
      <t>レイワ</t>
    </rPh>
    <rPh sb="3" eb="7">
      <t>ネンドホセイ</t>
    </rPh>
    <rPh sb="9" eb="10">
      <t>ジ</t>
    </rPh>
    <rPh sb="13" eb="14">
      <t>ツギ</t>
    </rPh>
    <phoneticPr fontId="41"/>
  </si>
  <si>
    <t>前回報告時</t>
    <rPh sb="0" eb="4">
      <t>ゼンカイホウコク</t>
    </rPh>
    <rPh sb="4" eb="5">
      <t>ジ</t>
    </rPh>
    <phoneticPr fontId="2"/>
  </si>
  <si>
    <t>前回報告時</t>
    <rPh sb="0" eb="2">
      <t>ゼンカイ</t>
    </rPh>
    <rPh sb="2" eb="4">
      <t>ホウコク</t>
    </rPh>
    <rPh sb="4" eb="5">
      <t>ジ</t>
    </rPh>
    <phoneticPr fontId="2"/>
  </si>
  <si>
    <t>Ⅳ.賃金引上げに関する報告</t>
    <phoneticPr fontId="2"/>
  </si>
  <si>
    <t>　年 3月時点</t>
    <rPh sb="1" eb="2">
      <t>ネン</t>
    </rPh>
    <rPh sb="4" eb="5">
      <t>ガツ</t>
    </rPh>
    <rPh sb="5" eb="7">
      <t>ジテン</t>
    </rPh>
    <phoneticPr fontId="2"/>
  </si>
  <si>
    <t>該当あり</t>
  </si>
  <si>
    <t>該当なし</t>
  </si>
  <si>
    <t>③現預金（譲渡対象外の場合は入力不要）</t>
    <rPh sb="1" eb="4">
      <t>ゲンヨキン</t>
    </rPh>
    <rPh sb="5" eb="7">
      <t>ジョウト</t>
    </rPh>
    <rPh sb="7" eb="9">
      <t>タイショウ</t>
    </rPh>
    <rPh sb="9" eb="10">
      <t>ガイ</t>
    </rPh>
    <rPh sb="11" eb="13">
      <t>バアイ</t>
    </rPh>
    <rPh sb="14" eb="16">
      <t>ニュウリョク</t>
    </rPh>
    <rPh sb="16" eb="18">
      <t>フヨウ</t>
    </rPh>
    <phoneticPr fontId="2"/>
  </si>
  <si>
    <t>④有利子負債（譲渡対象外の場合は入力不要）</t>
    <rPh sb="1" eb="6">
      <t>ユウリシフサイ</t>
    </rPh>
    <phoneticPr fontId="2"/>
  </si>
  <si>
    <t>・買い手支援類型で経営資源の引継ぎが実現していない場合、財務数値の回答は不要となります。</t>
    <phoneticPr fontId="2"/>
  </si>
  <si>
    <t>今回の報告対象となる事業年度の期首年月日（西暦）をスラッシュ「/」区切りで入力してください。（202X/X/X）</t>
    <rPh sb="0" eb="2">
      <t>コンカイ</t>
    </rPh>
    <rPh sb="3" eb="5">
      <t>ホウコク</t>
    </rPh>
    <rPh sb="5" eb="7">
      <t>タイショウ</t>
    </rPh>
    <rPh sb="10" eb="12">
      <t>ジギョウ</t>
    </rPh>
    <rPh sb="12" eb="14">
      <t>ネンド</t>
    </rPh>
    <rPh sb="15" eb="17">
      <t>キシュ</t>
    </rPh>
    <rPh sb="17" eb="20">
      <t>ネンガッピ</t>
    </rPh>
    <rPh sb="21" eb="23">
      <t>セイレキ</t>
    </rPh>
    <rPh sb="37" eb="39">
      <t>ニュウリョク</t>
    </rPh>
    <phoneticPr fontId="2"/>
  </si>
  <si>
    <t>今回の報告対象となる事業年度の期末年月日（西暦）をスラッシュ「/」区切りで入力してください。（202X/X/X）</t>
    <rPh sb="0" eb="2">
      <t>コンカイ</t>
    </rPh>
    <rPh sb="3" eb="5">
      <t>ホウコク</t>
    </rPh>
    <rPh sb="5" eb="7">
      <t>タイショウ</t>
    </rPh>
    <rPh sb="10" eb="12">
      <t>ジギョウ</t>
    </rPh>
    <rPh sb="12" eb="14">
      <t>ネンド</t>
    </rPh>
    <rPh sb="15" eb="17">
      <t>キマツ</t>
    </rPh>
    <rPh sb="17" eb="20">
      <t>ネンガッピ</t>
    </rPh>
    <rPh sb="37" eb="39">
      <t>ニュウリョク</t>
    </rPh>
    <phoneticPr fontId="2"/>
  </si>
  <si>
    <t>⑤EBITDA</t>
    <phoneticPr fontId="4"/>
  </si>
  <si>
    <t>⑥利益調整額（オーナー経費等）</t>
    <rPh sb="1" eb="5">
      <t>リエキチョウセイ</t>
    </rPh>
    <rPh sb="5" eb="6">
      <t>ガク</t>
    </rPh>
    <rPh sb="11" eb="13">
      <t>ケイヒ</t>
    </rPh>
    <rPh sb="13" eb="14">
      <t>トウ</t>
    </rPh>
    <phoneticPr fontId="2"/>
  </si>
  <si>
    <t>⑦EBITDAを基準とした投資回収年</t>
    <rPh sb="8" eb="10">
      <t>キジュン</t>
    </rPh>
    <rPh sb="13" eb="18">
      <t>トウシカイシュウネン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</si>
</sst>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1" formatCode="_ * #,##0_ ;_ * \-#,##0_ ;_ * &quot;-&quot;_ ;_ @_ "/>
    <numFmt numFmtId="176" formatCode="#,##0_);[Red]\(#,##0\)"/>
    <numFmt numFmtId="177" formatCode="0&quot;名&quot;"/>
    <numFmt numFmtId="178" formatCode="0.0&quot;年&quot;"/>
    <numFmt numFmtId="179" formatCode="_ * #,##0.0_ ;_ * \-#,##0.0_ ;_ * &quot;-&quot;_ ;_ @_ "/>
    <numFmt numFmtId="180" formatCode="yyyy&quot;年&quot;m&quot;月&quot;;@"/>
    <numFmt numFmtId="181" formatCode="[$-F800]dddd\,\ mmmm\ dd\,\ yyyy"/>
    <numFmt numFmtId="182" formatCode="yyyy&quot;年&quot;m&quot;月時点&quot;;@"/>
    <numFmt numFmtId="183" formatCode="yyyy&quot;年&quot;m&quot;月&quot;d&quot;日&quot;;@"/>
    <numFmt numFmtId="184" formatCode="yyyy/m"/>
    <numFmt numFmtId="185" formatCode="0.0&quot;名&quot;"/>
  </numFmts>
  <fonts count="47">
    <font>
      <sz val="11"/>
      <color theme="1"/>
      <name val="游ゴシック"/>
      <family val="2"/>
      <charset val="128"/>
      <scheme val="minor"/>
    </font>
    <font>
      <b/>
      <sz val="11"/>
      <color theme="1"/>
      <name val="游ゴシック"/>
      <family val="2"/>
      <charset val="128"/>
      <scheme val="minor"/>
    </font>
    <font>
      <sz val="6"/>
      <name val="游ゴシック"/>
      <family val="2"/>
      <charset val="128"/>
      <scheme val="minor"/>
    </font>
    <font>
      <sz val="11"/>
      <color theme="1"/>
      <name val="ＭＳ ゴシック"/>
      <family val="3"/>
      <charset val="128"/>
    </font>
    <font>
      <sz val="11"/>
      <name val="Arial"/>
      <family val="2"/>
    </font>
    <font>
      <b/>
      <sz val="11"/>
      <color theme="1"/>
      <name val="游ゴシック"/>
      <family val="3"/>
      <charset val="128"/>
      <scheme val="minor"/>
    </font>
    <font>
      <sz val="11"/>
      <color theme="1"/>
      <name val="游ゴシック"/>
      <family val="3"/>
      <charset val="128"/>
      <scheme val="minor"/>
    </font>
    <font>
      <sz val="11"/>
      <color theme="1"/>
      <name val="游ゴシック"/>
      <family val="3"/>
      <charset val="128"/>
    </font>
    <font>
      <sz val="11"/>
      <name val="游ゴシック"/>
      <family val="3"/>
      <charset val="128"/>
      <scheme val="minor"/>
    </font>
    <font>
      <sz val="11"/>
      <name val="游ゴシック"/>
      <family val="3"/>
      <charset val="128"/>
    </font>
    <font>
      <sz val="11"/>
      <name val="ＭＳ Ｐゴシック"/>
      <family val="3"/>
      <charset val="128"/>
    </font>
    <font>
      <b/>
      <sz val="12"/>
      <color theme="1"/>
      <name val="游ゴシック"/>
      <family val="3"/>
      <charset val="128"/>
    </font>
    <font>
      <b/>
      <sz val="14"/>
      <color theme="1"/>
      <name val="游ゴシック"/>
      <family val="3"/>
      <charset val="128"/>
    </font>
    <font>
      <b/>
      <sz val="12"/>
      <color theme="1"/>
      <name val="游ゴシック"/>
      <family val="3"/>
      <charset val="128"/>
      <scheme val="minor"/>
    </font>
    <font>
      <sz val="11"/>
      <color rgb="FFFF0000"/>
      <name val="游ゴシック"/>
      <family val="3"/>
      <charset val="128"/>
    </font>
    <font>
      <b/>
      <sz val="11"/>
      <color theme="1"/>
      <name val="游ゴシック"/>
      <family val="3"/>
      <charset val="128"/>
    </font>
    <font>
      <b/>
      <sz val="18"/>
      <color theme="1"/>
      <name val="游ゴシック"/>
      <family val="3"/>
      <charset val="128"/>
    </font>
    <font>
      <sz val="11"/>
      <color theme="1"/>
      <name val="游ゴシック"/>
      <family val="2"/>
      <charset val="128"/>
      <scheme val="minor"/>
    </font>
    <font>
      <b/>
      <sz val="11"/>
      <color rgb="FFFF0000"/>
      <name val="游ゴシック"/>
      <family val="3"/>
      <charset val="128"/>
    </font>
    <font>
      <b/>
      <sz val="11"/>
      <name val="游ゴシック"/>
      <family val="3"/>
      <charset val="128"/>
    </font>
    <font>
      <b/>
      <sz val="11"/>
      <color rgb="FFFF0000"/>
      <name val="游ゴシック"/>
      <family val="3"/>
      <charset val="128"/>
      <scheme val="minor"/>
    </font>
    <font>
      <sz val="11"/>
      <color theme="1"/>
      <name val="Calibri"/>
      <family val="2"/>
    </font>
    <font>
      <sz val="11"/>
      <color rgb="FF0070C0"/>
      <name val="游ゴシック"/>
      <family val="3"/>
      <charset val="128"/>
    </font>
    <font>
      <b/>
      <sz val="11"/>
      <name val="游ゴシック"/>
      <family val="3"/>
      <charset val="128"/>
      <scheme val="minor"/>
    </font>
    <font>
      <sz val="11"/>
      <color theme="1"/>
      <name val="游ゴシック"/>
      <family val="3"/>
    </font>
    <font>
      <sz val="12"/>
      <color indexed="81"/>
      <name val="Yu Gothic UI"/>
      <family val="3"/>
      <charset val="128"/>
    </font>
    <font>
      <b/>
      <sz val="11"/>
      <color rgb="FF0070C0"/>
      <name val="游ゴシック"/>
      <family val="3"/>
      <charset val="128"/>
    </font>
    <font>
      <sz val="10"/>
      <color theme="1"/>
      <name val="游ゴシック"/>
      <family val="3"/>
      <charset val="128"/>
    </font>
    <font>
      <b/>
      <sz val="11"/>
      <color rgb="FF0070C0"/>
      <name val="游ゴシック"/>
      <family val="3"/>
      <charset val="128"/>
      <scheme val="minor"/>
    </font>
    <font>
      <b/>
      <sz val="24"/>
      <color indexed="8"/>
      <name val="ＭＳ Ｐゴシック"/>
      <family val="3"/>
      <charset val="128"/>
    </font>
    <font>
      <sz val="10"/>
      <color theme="1"/>
      <name val="游ゴシック"/>
      <family val="3"/>
      <charset val="128"/>
      <scheme val="minor"/>
    </font>
    <font>
      <sz val="6"/>
      <name val="ＭＳ Ｐゴシック"/>
      <family val="3"/>
      <charset val="128"/>
    </font>
    <font>
      <b/>
      <sz val="11"/>
      <color theme="0"/>
      <name val="游ゴシック"/>
      <family val="3"/>
      <charset val="128"/>
    </font>
    <font>
      <b/>
      <sz val="18"/>
      <color rgb="FFFF0000"/>
      <name val="游ゴシック"/>
      <family val="3"/>
      <charset val="128"/>
    </font>
    <font>
      <sz val="11"/>
      <color rgb="FF92D050"/>
      <name val="游ゴシック"/>
      <family val="3"/>
      <charset val="128"/>
    </font>
    <font>
      <sz val="11"/>
      <color rgb="FF92D050"/>
      <name val="游ゴシック"/>
      <family val="3"/>
      <charset val="128"/>
      <scheme val="minor"/>
    </font>
    <font>
      <sz val="11"/>
      <color theme="1"/>
      <name val="ＭＳ Ｐゴシック"/>
      <family val="3"/>
      <charset val="128"/>
    </font>
    <font>
      <sz val="9"/>
      <color theme="1"/>
      <name val="Calibri"/>
      <family val="2"/>
    </font>
    <font>
      <b/>
      <sz val="18"/>
      <color theme="1"/>
      <name val="Yu Gothic UI"/>
      <family val="3"/>
      <charset val="128"/>
    </font>
    <font>
      <sz val="9"/>
      <color theme="1"/>
      <name val="Yu Gothic UI"/>
      <family val="3"/>
      <charset val="128"/>
    </font>
    <font>
      <b/>
      <sz val="11"/>
      <color rgb="FFFF0000"/>
      <name val="Yu Gothic UI"/>
      <family val="3"/>
      <charset val="128"/>
    </font>
    <font>
      <sz val="6"/>
      <name val="Yu Gothic UI"/>
      <family val="2"/>
      <charset val="128"/>
    </font>
    <font>
      <sz val="11"/>
      <color theme="1"/>
      <name val="Yu Gothic UI"/>
      <family val="3"/>
      <charset val="128"/>
    </font>
    <font>
      <b/>
      <sz val="11"/>
      <color rgb="FF000000"/>
      <name val="Yu Gothic UI"/>
      <family val="3"/>
      <charset val="128"/>
    </font>
    <font>
      <sz val="11"/>
      <color theme="1"/>
      <name val="Yu Gothic UI"/>
      <family val="2"/>
      <charset val="128"/>
    </font>
    <font>
      <sz val="11"/>
      <color rgb="FFFFFFFF"/>
      <name val="Yu Gothic UI"/>
      <family val="2"/>
      <charset val="128"/>
    </font>
    <font>
      <sz val="11"/>
      <color rgb="FFFFFFFF"/>
      <name val="Yu Gothic UI"/>
      <family val="3"/>
      <charset val="128"/>
    </font>
  </fonts>
  <fills count="16">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rgb="FFFFCCCC"/>
        <bgColor indexed="64"/>
      </patternFill>
    </fill>
    <fill>
      <patternFill patternType="solid">
        <fgColor rgb="FF92D050"/>
        <bgColor indexed="64"/>
      </patternFill>
    </fill>
    <fill>
      <patternFill patternType="solid">
        <fgColor rgb="FF99FFCC"/>
        <bgColor indexed="64"/>
      </patternFill>
    </fill>
    <fill>
      <patternFill patternType="solid">
        <fgColor theme="0" tint="-0.14999847407452621"/>
        <bgColor indexed="64"/>
      </patternFill>
    </fill>
    <fill>
      <patternFill patternType="solid">
        <fgColor rgb="FF0070C0"/>
        <bgColor indexed="64"/>
      </patternFill>
    </fill>
    <fill>
      <patternFill patternType="solid">
        <fgColor theme="2"/>
        <bgColor indexed="64"/>
      </patternFill>
    </fill>
    <fill>
      <patternFill patternType="solid">
        <fgColor rgb="FF002060"/>
        <bgColor indexed="64"/>
      </patternFill>
    </fill>
    <fill>
      <patternFill patternType="solid">
        <fgColor rgb="FF62B5E5"/>
        <bgColor indexed="64"/>
      </patternFill>
    </fill>
    <fill>
      <patternFill patternType="solid">
        <fgColor rgb="FF046A38"/>
        <bgColor indexed="64"/>
      </patternFill>
    </fill>
    <fill>
      <patternFill patternType="solid">
        <fgColor rgb="FF0097A9"/>
        <bgColor indexed="64"/>
      </patternFill>
    </fill>
    <fill>
      <patternFill patternType="solid">
        <fgColor theme="3"/>
        <bgColor indexed="64"/>
      </patternFill>
    </fill>
    <fill>
      <patternFill patternType="solid">
        <fgColor rgb="FF7030A0"/>
        <bgColor indexed="64"/>
      </patternFill>
    </fill>
  </fills>
  <borders count="39">
    <border>
      <left/>
      <right/>
      <top/>
      <bottom/>
      <diagonal/>
    </border>
    <border>
      <left style="thin">
        <color theme="1"/>
      </left>
      <right style="thin">
        <color theme="1"/>
      </right>
      <top style="thin">
        <color theme="1"/>
      </top>
      <bottom style="thin">
        <color theme="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right/>
      <top/>
      <bottom style="thin">
        <color theme="1"/>
      </bottom>
      <diagonal/>
    </border>
    <border>
      <left style="thin">
        <color auto="1"/>
      </left>
      <right style="thin">
        <color auto="1"/>
      </right>
      <top style="thin">
        <color auto="1"/>
      </top>
      <bottom/>
      <diagonal/>
    </border>
    <border>
      <left style="thin">
        <color auto="1"/>
      </left>
      <right style="thin">
        <color auto="1"/>
      </right>
      <top style="thin">
        <color auto="1"/>
      </top>
      <bottom style="double">
        <color auto="1"/>
      </bottom>
      <diagonal/>
    </border>
    <border>
      <left style="thin">
        <color auto="1"/>
      </left>
      <right style="thin">
        <color auto="1"/>
      </right>
      <top/>
      <bottom style="thin">
        <color auto="1"/>
      </bottom>
      <diagonal/>
    </border>
    <border>
      <left style="thin">
        <color auto="1"/>
      </left>
      <right style="thin">
        <color auto="1"/>
      </right>
      <top style="double">
        <color auto="1"/>
      </top>
      <bottom style="double">
        <color auto="1"/>
      </bottom>
      <diagonal/>
    </border>
    <border>
      <left style="thin">
        <color auto="1"/>
      </left>
      <right style="thin">
        <color auto="1"/>
      </right>
      <top/>
      <bottom style="double">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auto="1"/>
      </left>
      <right style="thin">
        <color auto="1"/>
      </right>
      <top/>
      <bottom/>
      <diagonal/>
    </border>
    <border>
      <left/>
      <right/>
      <top style="thin">
        <color auto="1"/>
      </top>
      <bottom style="double">
        <color auto="1"/>
      </bottom>
      <diagonal/>
    </border>
    <border>
      <left style="thin">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style="double">
        <color auto="1"/>
      </top>
      <bottom/>
      <diagonal/>
    </border>
    <border>
      <left style="double">
        <color auto="1"/>
      </left>
      <right style="thin">
        <color auto="1"/>
      </right>
      <top/>
      <bottom style="double">
        <color auto="1"/>
      </bottom>
      <diagonal/>
    </border>
    <border>
      <left style="thin">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double">
        <color auto="1"/>
      </left>
      <right style="thin">
        <color auto="1"/>
      </right>
      <top style="thin">
        <color auto="1"/>
      </top>
      <bottom style="thin">
        <color auto="1"/>
      </bottom>
      <diagonal/>
    </border>
    <border>
      <left/>
      <right style="double">
        <color auto="1"/>
      </right>
      <top style="thin">
        <color auto="1"/>
      </top>
      <bottom style="thin">
        <color auto="1"/>
      </bottom>
      <diagonal/>
    </border>
    <border>
      <left style="thin">
        <color auto="1"/>
      </left>
      <right style="thin">
        <color theme="1"/>
      </right>
      <top style="thin">
        <color auto="1"/>
      </top>
      <bottom style="thin">
        <color auto="1"/>
      </bottom>
      <diagonal/>
    </border>
    <border>
      <left/>
      <right style="thin">
        <color theme="1"/>
      </right>
      <top style="thin">
        <color auto="1"/>
      </top>
      <bottom style="thin">
        <color auto="1"/>
      </bottom>
      <diagonal/>
    </border>
    <border>
      <left/>
      <right/>
      <top style="thin">
        <color theme="1"/>
      </top>
      <bottom style="thin">
        <color auto="1"/>
      </bottom>
      <diagonal/>
    </border>
    <border>
      <left style="thin">
        <color indexed="64"/>
      </left>
      <right style="thin">
        <color indexed="64"/>
      </right>
      <top style="double">
        <color indexed="64"/>
      </top>
      <bottom style="thin">
        <color indexed="64"/>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style="thin">
        <color rgb="FF808080"/>
      </right>
      <top style="thin">
        <color rgb="FF808080"/>
      </top>
      <bottom style="thin">
        <color rgb="FF808080"/>
      </bottom>
      <diagonal/>
    </border>
  </borders>
  <cellStyleXfs count="6">
    <xf numFmtId="0" fontId="0" fillId="0" borderId="0">
      <alignment vertical="center"/>
    </xf>
    <xf numFmtId="176" fontId="10" fillId="0" borderId="0" applyBorder="0" applyProtection="0">
      <alignment vertical="center"/>
    </xf>
    <xf numFmtId="38" fontId="17" fillId="0" borderId="0" applyFont="0" applyFill="0" applyBorder="0" applyAlignment="0" applyProtection="0">
      <alignment vertical="center"/>
    </xf>
    <xf numFmtId="9" fontId="17" fillId="0" borderId="0" applyFont="0" applyFill="0" applyBorder="0" applyAlignment="0" applyProtection="0">
      <alignment vertical="center"/>
    </xf>
    <xf numFmtId="0" fontId="21" fillId="0" borderId="0">
      <alignment vertical="center"/>
    </xf>
    <xf numFmtId="38" fontId="10" fillId="0" borderId="0" applyBorder="0" applyProtection="0">
      <alignment vertical="center"/>
    </xf>
  </cellStyleXfs>
  <cellXfs count="280">
    <xf numFmtId="0" fontId="0" fillId="0" borderId="0" xfId="0">
      <alignment vertical="center"/>
    </xf>
    <xf numFmtId="0" fontId="0" fillId="0" borderId="0" xfId="0" applyAlignment="1">
      <alignment horizontal="center" vertical="center"/>
    </xf>
    <xf numFmtId="0" fontId="0" fillId="6" borderId="18" xfId="0" applyFill="1" applyBorder="1" applyAlignment="1">
      <alignment horizontal="center" vertical="center"/>
    </xf>
    <xf numFmtId="0" fontId="0" fillId="0" borderId="18" xfId="0" applyBorder="1">
      <alignment vertical="center"/>
    </xf>
    <xf numFmtId="31" fontId="0" fillId="0" borderId="18" xfId="0" applyNumberFormat="1" applyBorder="1">
      <alignment vertical="center"/>
    </xf>
    <xf numFmtId="0" fontId="0" fillId="0" borderId="18" xfId="0" applyBorder="1" applyAlignment="1">
      <alignment horizontal="center" vertical="center"/>
    </xf>
    <xf numFmtId="41" fontId="7" fillId="0" borderId="1" xfId="0" applyNumberFormat="1" applyFont="1" applyFill="1" applyBorder="1" applyProtection="1">
      <alignment vertical="center"/>
      <protection locked="0"/>
    </xf>
    <xf numFmtId="41" fontId="7" fillId="0" borderId="11" xfId="0" applyNumberFormat="1" applyFont="1" applyFill="1" applyBorder="1" applyProtection="1">
      <alignment vertical="center"/>
      <protection locked="0"/>
    </xf>
    <xf numFmtId="41" fontId="6" fillId="0" borderId="2" xfId="0" applyNumberFormat="1" applyFont="1" applyBorder="1" applyProtection="1">
      <alignment vertical="center"/>
      <protection locked="0"/>
    </xf>
    <xf numFmtId="41" fontId="6" fillId="0" borderId="14" xfId="0" applyNumberFormat="1" applyFont="1" applyBorder="1" applyProtection="1">
      <alignment vertical="center"/>
      <protection locked="0"/>
    </xf>
    <xf numFmtId="41" fontId="6" fillId="0" borderId="13" xfId="0" applyNumberFormat="1" applyFont="1" applyBorder="1" applyProtection="1">
      <alignment vertical="center"/>
      <protection locked="0"/>
    </xf>
    <xf numFmtId="41" fontId="6" fillId="0" borderId="17" xfId="0" applyNumberFormat="1" applyFont="1" applyBorder="1" applyProtection="1">
      <alignment vertical="center"/>
      <protection locked="0"/>
    </xf>
    <xf numFmtId="41" fontId="7" fillId="2" borderId="1" xfId="0" applyNumberFormat="1" applyFont="1" applyFill="1" applyBorder="1" applyProtection="1">
      <alignment vertical="center"/>
    </xf>
    <xf numFmtId="41" fontId="6" fillId="2" borderId="2" xfId="0" applyNumberFormat="1" applyFont="1" applyFill="1" applyBorder="1" applyProtection="1">
      <alignment vertical="center"/>
    </xf>
    <xf numFmtId="41" fontId="6" fillId="2" borderId="15" xfId="0" applyNumberFormat="1" applyFont="1" applyFill="1" applyBorder="1" applyProtection="1">
      <alignment vertical="center"/>
    </xf>
    <xf numFmtId="41" fontId="6" fillId="2" borderId="16" xfId="0" applyNumberFormat="1" applyFont="1" applyFill="1" applyBorder="1" applyProtection="1">
      <alignment vertical="center"/>
    </xf>
    <xf numFmtId="41" fontId="6" fillId="7" borderId="2" xfId="0" applyNumberFormat="1" applyFont="1" applyFill="1" applyBorder="1" applyProtection="1">
      <alignment vertical="center"/>
    </xf>
    <xf numFmtId="41" fontId="7" fillId="0" borderId="2" xfId="0" applyNumberFormat="1" applyFont="1" applyFill="1" applyBorder="1" applyProtection="1">
      <alignment vertical="center"/>
      <protection locked="0"/>
    </xf>
    <xf numFmtId="41" fontId="7" fillId="0" borderId="13" xfId="0" applyNumberFormat="1" applyFont="1" applyFill="1" applyBorder="1" applyProtection="1">
      <alignment vertical="center"/>
      <protection locked="0"/>
    </xf>
    <xf numFmtId="41" fontId="7" fillId="0" borderId="2" xfId="0" applyNumberFormat="1" applyFont="1" applyBorder="1" applyProtection="1">
      <alignment vertical="center"/>
      <protection locked="0"/>
    </xf>
    <xf numFmtId="41" fontId="0" fillId="0" borderId="2" xfId="0" applyNumberFormat="1" applyBorder="1" applyProtection="1">
      <alignment vertical="center"/>
      <protection locked="0"/>
    </xf>
    <xf numFmtId="41" fontId="7" fillId="0" borderId="14" xfId="0" applyNumberFormat="1" applyFont="1" applyBorder="1" applyProtection="1">
      <alignment vertical="center"/>
      <protection locked="0"/>
    </xf>
    <xf numFmtId="41" fontId="6" fillId="0" borderId="2" xfId="0" applyNumberFormat="1" applyFont="1" applyBorder="1" applyAlignment="1" applyProtection="1">
      <alignment horizontal="center" vertical="center"/>
      <protection locked="0"/>
    </xf>
    <xf numFmtId="0" fontId="9" fillId="0" borderId="1" xfId="0" applyFont="1" applyFill="1" applyBorder="1" applyAlignment="1" applyProtection="1">
      <alignment horizontal="left" vertical="center"/>
      <protection locked="0"/>
    </xf>
    <xf numFmtId="177" fontId="7" fillId="0" borderId="2" xfId="0" applyNumberFormat="1" applyFont="1" applyFill="1" applyBorder="1" applyProtection="1">
      <alignment vertical="center"/>
      <protection locked="0"/>
    </xf>
    <xf numFmtId="0" fontId="7" fillId="0" borderId="2" xfId="0" applyFont="1" applyFill="1" applyBorder="1" applyAlignment="1" applyProtection="1">
      <alignment horizontal="center" vertical="center"/>
      <protection locked="0"/>
    </xf>
    <xf numFmtId="0" fontId="7" fillId="0" borderId="2" xfId="2" applyNumberFormat="1" applyFont="1" applyBorder="1" applyAlignment="1" applyProtection="1">
      <alignment horizontal="center" vertical="center"/>
      <protection locked="0"/>
    </xf>
    <xf numFmtId="0" fontId="16" fillId="0" borderId="0" xfId="0" applyFont="1" applyProtection="1">
      <alignment vertical="center"/>
    </xf>
    <xf numFmtId="0" fontId="7" fillId="0" borderId="0" xfId="0" applyFont="1" applyFill="1" applyProtection="1">
      <alignment vertical="center"/>
    </xf>
    <xf numFmtId="0" fontId="7" fillId="0" borderId="0" xfId="0" applyFont="1" applyProtection="1">
      <alignment vertical="center"/>
    </xf>
    <xf numFmtId="0" fontId="11" fillId="0" borderId="0" xfId="0" applyFont="1" applyProtection="1">
      <alignment vertical="center"/>
    </xf>
    <xf numFmtId="0" fontId="7" fillId="0" borderId="0" xfId="0" applyFont="1" applyAlignment="1" applyProtection="1">
      <alignment horizontal="left" vertical="center"/>
    </xf>
    <xf numFmtId="0" fontId="15" fillId="0" borderId="0" xfId="0" applyFont="1" applyProtection="1">
      <alignment vertical="center"/>
    </xf>
    <xf numFmtId="0" fontId="18" fillId="0" borderId="0" xfId="0" applyFont="1" applyProtection="1">
      <alignment vertical="center"/>
    </xf>
    <xf numFmtId="0" fontId="12" fillId="5" borderId="0" xfId="0" applyFont="1" applyFill="1" applyBorder="1" applyAlignment="1" applyProtection="1">
      <alignment horizontal="left" vertical="center"/>
    </xf>
    <xf numFmtId="0" fontId="0" fillId="5" borderId="0" xfId="0" applyFill="1" applyProtection="1">
      <alignment vertical="center"/>
    </xf>
    <xf numFmtId="0" fontId="7" fillId="3" borderId="2" xfId="0" applyFont="1" applyFill="1" applyBorder="1" applyAlignment="1" applyProtection="1">
      <alignment horizontal="left" vertical="center" indent="1"/>
    </xf>
    <xf numFmtId="0" fontId="0" fillId="0" borderId="0" xfId="0" applyFill="1" applyBorder="1" applyAlignment="1" applyProtection="1">
      <alignment horizontal="left" vertical="center"/>
    </xf>
    <xf numFmtId="0" fontId="0" fillId="0" borderId="0" xfId="0" applyFill="1" applyBorder="1" applyAlignment="1" applyProtection="1">
      <alignment vertical="center"/>
    </xf>
    <xf numFmtId="0" fontId="7" fillId="0" borderId="0" xfId="0" applyFont="1" applyFill="1" applyBorder="1" applyAlignment="1" applyProtection="1">
      <alignment vertical="center"/>
    </xf>
    <xf numFmtId="0" fontId="7" fillId="0" borderId="0" xfId="0" applyFont="1" applyAlignment="1" applyProtection="1">
      <alignment vertical="center"/>
    </xf>
    <xf numFmtId="0" fontId="7" fillId="0" borderId="4" xfId="0" applyFont="1" applyBorder="1" applyAlignment="1" applyProtection="1">
      <alignment vertical="center"/>
    </xf>
    <xf numFmtId="0" fontId="0" fillId="0" borderId="0" xfId="0" applyProtection="1">
      <alignment vertical="center"/>
    </xf>
    <xf numFmtId="0" fontId="7" fillId="0" borderId="0" xfId="0" applyFont="1" applyFill="1" applyBorder="1" applyProtection="1">
      <alignment vertical="center"/>
    </xf>
    <xf numFmtId="0" fontId="7" fillId="0" borderId="1" xfId="0" applyFont="1" applyFill="1" applyBorder="1" applyAlignment="1" applyProtection="1">
      <alignment horizontal="left" vertical="center" indent="1"/>
    </xf>
    <xf numFmtId="0" fontId="7" fillId="3" borderId="13" xfId="0" applyFont="1" applyFill="1" applyBorder="1" applyProtection="1">
      <alignment vertical="center"/>
    </xf>
    <xf numFmtId="0" fontId="15" fillId="3" borderId="13" xfId="0" applyFont="1" applyFill="1" applyBorder="1" applyAlignment="1" applyProtection="1">
      <alignment horizontal="center" vertical="center"/>
    </xf>
    <xf numFmtId="0" fontId="7" fillId="0" borderId="2" xfId="0" applyFont="1" applyFill="1" applyBorder="1" applyProtection="1">
      <alignment vertical="center"/>
    </xf>
    <xf numFmtId="0" fontId="7" fillId="5" borderId="0" xfId="0" applyFont="1" applyFill="1" applyProtection="1">
      <alignment vertical="center"/>
    </xf>
    <xf numFmtId="0" fontId="6" fillId="0" borderId="0" xfId="0" applyFont="1" applyProtection="1">
      <alignment vertical="center"/>
    </xf>
    <xf numFmtId="0" fontId="6" fillId="3" borderId="2" xfId="0" applyFont="1" applyFill="1" applyBorder="1" applyAlignment="1" applyProtection="1">
      <alignment horizontal="center" vertical="center"/>
    </xf>
    <xf numFmtId="0" fontId="5" fillId="3" borderId="2" xfId="0" applyFont="1" applyFill="1" applyBorder="1" applyAlignment="1" applyProtection="1">
      <alignment horizontal="center" vertical="center"/>
    </xf>
    <xf numFmtId="0" fontId="6" fillId="0" borderId="2" xfId="0" applyFont="1" applyBorder="1" applyProtection="1">
      <alignment vertical="center"/>
    </xf>
    <xf numFmtId="0" fontId="6" fillId="0" borderId="13" xfId="0" applyFont="1" applyBorder="1" applyProtection="1">
      <alignment vertical="center"/>
    </xf>
    <xf numFmtId="0" fontId="13" fillId="0" borderId="0" xfId="0" applyFont="1" applyFill="1" applyBorder="1" applyProtection="1">
      <alignment vertical="center"/>
    </xf>
    <xf numFmtId="0" fontId="6" fillId="0" borderId="0" xfId="0" applyFont="1" applyAlignment="1" applyProtection="1">
      <alignment horizontal="center" vertical="center"/>
    </xf>
    <xf numFmtId="0" fontId="6" fillId="2" borderId="15" xfId="0" applyFont="1" applyFill="1" applyBorder="1" applyProtection="1">
      <alignment vertical="center"/>
    </xf>
    <xf numFmtId="0" fontId="6" fillId="0" borderId="3" xfId="0" applyFont="1" applyFill="1" applyBorder="1" applyProtection="1">
      <alignment vertical="center"/>
    </xf>
    <xf numFmtId="0" fontId="6" fillId="3" borderId="2" xfId="0" applyFont="1" applyFill="1" applyBorder="1" applyProtection="1">
      <alignment vertical="center"/>
    </xf>
    <xf numFmtId="0" fontId="6" fillId="2" borderId="16" xfId="0" applyFont="1" applyFill="1" applyBorder="1" applyProtection="1">
      <alignment vertical="center"/>
    </xf>
    <xf numFmtId="0" fontId="6" fillId="0" borderId="17" xfId="0" applyFont="1" applyBorder="1" applyProtection="1">
      <alignment vertical="center"/>
    </xf>
    <xf numFmtId="0" fontId="6" fillId="0" borderId="0" xfId="0" applyFont="1" applyBorder="1" applyProtection="1">
      <alignment vertical="center"/>
    </xf>
    <xf numFmtId="0" fontId="14" fillId="0" borderId="0" xfId="0" applyFont="1" applyProtection="1">
      <alignment vertical="center"/>
    </xf>
    <xf numFmtId="0" fontId="20" fillId="3" borderId="2" xfId="0" applyFont="1" applyFill="1" applyBorder="1" applyAlignment="1" applyProtection="1">
      <alignment horizontal="center" vertical="center"/>
    </xf>
    <xf numFmtId="0" fontId="11" fillId="0" borderId="0" xfId="0" applyFont="1" applyFill="1" applyBorder="1" applyProtection="1">
      <alignment vertical="center"/>
    </xf>
    <xf numFmtId="0" fontId="0" fillId="0" borderId="0" xfId="0" applyAlignment="1" applyProtection="1">
      <alignment vertical="center"/>
    </xf>
    <xf numFmtId="0" fontId="0" fillId="0" borderId="3" xfId="0" applyFill="1" applyBorder="1" applyAlignment="1" applyProtection="1">
      <alignment vertical="center"/>
    </xf>
    <xf numFmtId="0" fontId="7" fillId="0" borderId="20" xfId="0" applyFont="1" applyBorder="1" applyProtection="1">
      <alignment vertical="center"/>
    </xf>
    <xf numFmtId="0" fontId="0" fillId="0" borderId="0" xfId="0" applyFill="1" applyBorder="1" applyAlignment="1" applyProtection="1">
      <alignment horizontal="center" vertical="center"/>
    </xf>
    <xf numFmtId="0" fontId="7" fillId="0" borderId="3" xfId="0" applyFont="1" applyBorder="1" applyProtection="1">
      <alignment vertical="center"/>
    </xf>
    <xf numFmtId="0" fontId="7" fillId="0" borderId="0" xfId="0" quotePrefix="1" applyFont="1" applyFill="1" applyBorder="1" applyAlignment="1" applyProtection="1">
      <alignment horizontal="center" vertical="center"/>
    </xf>
    <xf numFmtId="0" fontId="7" fillId="0" borderId="0" xfId="0" quotePrefix="1" applyFont="1" applyFill="1" applyBorder="1" applyAlignment="1" applyProtection="1">
      <alignment vertical="center"/>
    </xf>
    <xf numFmtId="0" fontId="7" fillId="4" borderId="21" xfId="0" quotePrefix="1" applyFont="1" applyFill="1" applyBorder="1" applyAlignment="1" applyProtection="1">
      <alignment horizontal="centerContinuous" vertical="center"/>
    </xf>
    <xf numFmtId="0" fontId="7" fillId="4" borderId="22" xfId="0" quotePrefix="1" applyFont="1" applyFill="1" applyBorder="1" applyAlignment="1" applyProtection="1">
      <alignment horizontal="centerContinuous" vertical="center"/>
    </xf>
    <xf numFmtId="0" fontId="7" fillId="4" borderId="23" xfId="0" quotePrefix="1" applyFont="1" applyFill="1" applyBorder="1" applyAlignment="1" applyProtection="1">
      <alignment horizontal="centerContinuous" vertical="center"/>
    </xf>
    <xf numFmtId="0" fontId="7" fillId="3" borderId="24" xfId="0" applyFont="1" applyFill="1" applyBorder="1" applyProtection="1">
      <alignment vertical="center"/>
    </xf>
    <xf numFmtId="0" fontId="7" fillId="3" borderId="25" xfId="0" applyFont="1" applyFill="1" applyBorder="1" applyProtection="1">
      <alignment vertical="center"/>
    </xf>
    <xf numFmtId="0" fontId="7" fillId="4" borderId="26" xfId="0" quotePrefix="1" applyFont="1" applyFill="1" applyBorder="1" applyAlignment="1" applyProtection="1">
      <alignment horizontal="centerContinuous" vertical="center"/>
    </xf>
    <xf numFmtId="0" fontId="7" fillId="4" borderId="27" xfId="0" quotePrefix="1" applyFont="1" applyFill="1" applyBorder="1" applyAlignment="1" applyProtection="1">
      <alignment horizontal="centerContinuous" vertical="center"/>
    </xf>
    <xf numFmtId="0" fontId="7" fillId="4" borderId="28" xfId="0" quotePrefix="1" applyFont="1" applyFill="1" applyBorder="1" applyAlignment="1" applyProtection="1">
      <alignment horizontal="centerContinuous" vertical="center"/>
    </xf>
    <xf numFmtId="0" fontId="7" fillId="3" borderId="29" xfId="0" applyFont="1" applyFill="1" applyBorder="1" applyProtection="1">
      <alignment vertical="center"/>
    </xf>
    <xf numFmtId="0" fontId="7" fillId="4" borderId="5" xfId="0" quotePrefix="1" applyFont="1" applyFill="1" applyBorder="1" applyAlignment="1" applyProtection="1">
      <alignment horizontal="centerContinuous" vertical="center"/>
    </xf>
    <xf numFmtId="0" fontId="7" fillId="4" borderId="6" xfId="0" quotePrefix="1" applyFont="1" applyFill="1" applyBorder="1" applyAlignment="1" applyProtection="1">
      <alignment horizontal="centerContinuous" vertical="center"/>
    </xf>
    <xf numFmtId="0" fontId="7" fillId="4" borderId="30" xfId="0" quotePrefix="1" applyFont="1" applyFill="1" applyBorder="1" applyAlignment="1" applyProtection="1">
      <alignment horizontal="centerContinuous" vertical="center"/>
    </xf>
    <xf numFmtId="0" fontId="7" fillId="0" borderId="0" xfId="0" quotePrefix="1" applyFont="1" applyFill="1" applyBorder="1" applyAlignment="1" applyProtection="1">
      <alignment horizontal="centerContinuous" vertical="center"/>
    </xf>
    <xf numFmtId="0" fontId="7" fillId="3" borderId="2" xfId="0" applyFont="1" applyFill="1" applyBorder="1" applyAlignment="1" applyProtection="1">
      <alignment horizontal="left" vertical="center" wrapText="1" indent="1"/>
    </xf>
    <xf numFmtId="0" fontId="9" fillId="3" borderId="1" xfId="0" applyFont="1" applyFill="1" applyBorder="1" applyAlignment="1" applyProtection="1">
      <alignment horizontal="center" vertical="center"/>
    </xf>
    <xf numFmtId="0" fontId="6" fillId="0" borderId="2" xfId="0" applyFont="1" applyBorder="1" applyAlignment="1" applyProtection="1">
      <alignment vertical="center" wrapText="1"/>
    </xf>
    <xf numFmtId="0" fontId="6" fillId="0" borderId="0" xfId="0" applyFont="1" applyFill="1" applyBorder="1" applyProtection="1">
      <alignment vertical="center"/>
    </xf>
    <xf numFmtId="10" fontId="6" fillId="0" borderId="0" xfId="3" applyNumberFormat="1" applyFont="1" applyFill="1" applyBorder="1" applyProtection="1">
      <alignment vertical="center"/>
    </xf>
    <xf numFmtId="0" fontId="0" fillId="0" borderId="0" xfId="0" applyFill="1" applyBorder="1" applyProtection="1">
      <alignment vertical="center"/>
    </xf>
    <xf numFmtId="179" fontId="6" fillId="0" borderId="2" xfId="0" applyNumberFormat="1" applyFont="1" applyBorder="1" applyProtection="1">
      <alignment vertical="center"/>
      <protection locked="0"/>
    </xf>
    <xf numFmtId="0" fontId="7" fillId="0" borderId="2" xfId="2" applyNumberFormat="1" applyFont="1" applyFill="1" applyBorder="1" applyAlignment="1" applyProtection="1">
      <alignment horizontal="center" vertical="center"/>
      <protection locked="0"/>
    </xf>
    <xf numFmtId="0" fontId="6" fillId="3" borderId="13" xfId="0" applyFont="1" applyFill="1" applyBorder="1" applyAlignment="1" applyProtection="1">
      <alignment vertical="center"/>
    </xf>
    <xf numFmtId="0" fontId="7" fillId="0" borderId="0" xfId="0" applyFont="1" applyFill="1" applyAlignment="1" applyProtection="1">
      <alignment horizontal="right" vertical="center"/>
    </xf>
    <xf numFmtId="180" fontId="24" fillId="0" borderId="2" xfId="0" applyNumberFormat="1" applyFont="1" applyBorder="1" applyProtection="1">
      <alignment vertical="center"/>
      <protection locked="0"/>
    </xf>
    <xf numFmtId="181" fontId="24" fillId="0" borderId="2" xfId="0" applyNumberFormat="1" applyFont="1" applyBorder="1" applyProtection="1">
      <alignment vertical="center"/>
      <protection locked="0"/>
    </xf>
    <xf numFmtId="182" fontId="7" fillId="2" borderId="2" xfId="0" applyNumberFormat="1" applyFont="1" applyFill="1" applyBorder="1" applyAlignment="1" applyProtection="1">
      <alignment horizontal="center" vertical="center"/>
    </xf>
    <xf numFmtId="0" fontId="33" fillId="0" borderId="0" xfId="0" applyFont="1" applyAlignment="1" applyProtection="1">
      <alignment horizontal="centerContinuous" vertical="center"/>
    </xf>
    <xf numFmtId="0" fontId="7" fillId="0" borderId="0" xfId="0" applyFont="1" applyAlignment="1" applyProtection="1">
      <alignment horizontal="centerContinuous" vertical="center"/>
    </xf>
    <xf numFmtId="0" fontId="7" fillId="5" borderId="2" xfId="0" applyFont="1" applyFill="1" applyBorder="1" applyProtection="1">
      <alignment vertical="center"/>
    </xf>
    <xf numFmtId="0" fontId="7" fillId="5" borderId="7" xfId="0" applyFont="1" applyFill="1" applyBorder="1" applyProtection="1">
      <alignment vertical="center"/>
    </xf>
    <xf numFmtId="0" fontId="9" fillId="0" borderId="7" xfId="0" applyFont="1" applyBorder="1" applyAlignment="1" applyProtection="1">
      <alignment horizontal="center" vertical="center"/>
    </xf>
    <xf numFmtId="0" fontId="34" fillId="5" borderId="0" xfId="0" applyFont="1" applyFill="1" applyProtection="1">
      <alignment vertical="center"/>
    </xf>
    <xf numFmtId="0" fontId="35" fillId="5" borderId="0" xfId="0" applyFont="1" applyFill="1" applyProtection="1">
      <alignment vertical="center"/>
    </xf>
    <xf numFmtId="0" fontId="24" fillId="0" borderId="0" xfId="0" applyFont="1" applyProtection="1">
      <alignment vertical="center"/>
    </xf>
    <xf numFmtId="0" fontId="7" fillId="0" borderId="1" xfId="0" applyFont="1" applyBorder="1" applyAlignment="1" applyProtection="1">
      <alignment horizontal="left" vertical="center" indent="1"/>
    </xf>
    <xf numFmtId="0" fontId="27" fillId="0" borderId="1" xfId="0" applyFont="1" applyBorder="1" applyAlignment="1" applyProtection="1">
      <alignment horizontal="left" vertical="center" indent="1"/>
    </xf>
    <xf numFmtId="41" fontId="24" fillId="0" borderId="0" xfId="0" applyNumberFormat="1" applyFont="1" applyFill="1" applyProtection="1">
      <alignment vertical="center"/>
    </xf>
    <xf numFmtId="41" fontId="24" fillId="0" borderId="0" xfId="0" applyNumberFormat="1" applyFont="1" applyFill="1" applyBorder="1" applyProtection="1">
      <alignment vertical="center"/>
    </xf>
    <xf numFmtId="41" fontId="0" fillId="0" borderId="0" xfId="0" applyNumberFormat="1" applyFill="1" applyBorder="1" applyProtection="1">
      <alignment vertical="center"/>
    </xf>
    <xf numFmtId="41" fontId="0" fillId="0" borderId="33" xfId="0" applyNumberFormat="1" applyFill="1" applyBorder="1" applyProtection="1">
      <alignment vertical="center"/>
    </xf>
    <xf numFmtId="0" fontId="12" fillId="5" borderId="0" xfId="0" applyFont="1" applyFill="1" applyAlignment="1" applyProtection="1">
      <alignment horizontal="left" vertical="center"/>
    </xf>
    <xf numFmtId="0" fontId="36" fillId="0" borderId="0" xfId="0" applyFont="1" applyProtection="1">
      <alignment vertical="center"/>
    </xf>
    <xf numFmtId="0" fontId="13" fillId="0" borderId="0" xfId="0" applyFont="1" applyProtection="1">
      <alignment vertical="center"/>
    </xf>
    <xf numFmtId="0" fontId="20" fillId="0" borderId="0" xfId="0" applyFont="1" applyAlignment="1" applyProtection="1">
      <alignment horizontal="left" vertical="center"/>
    </xf>
    <xf numFmtId="0" fontId="6" fillId="0" borderId="2" xfId="0" applyFont="1" applyBorder="1" applyAlignment="1" applyProtection="1">
      <alignment horizontal="left" vertical="center" indent="1"/>
    </xf>
    <xf numFmtId="41" fontId="6" fillId="0" borderId="2" xfId="0" applyNumberFormat="1" applyFont="1" applyBorder="1" applyProtection="1">
      <alignment vertical="center"/>
    </xf>
    <xf numFmtId="0" fontId="6" fillId="0" borderId="13" xfId="0" applyFont="1" applyBorder="1" applyAlignment="1" applyProtection="1">
      <alignment horizontal="left" vertical="center" indent="1"/>
    </xf>
    <xf numFmtId="0" fontId="6" fillId="2" borderId="34" xfId="0" applyFont="1" applyFill="1" applyBorder="1" applyProtection="1">
      <alignment vertical="center"/>
    </xf>
    <xf numFmtId="41" fontId="6" fillId="2" borderId="34" xfId="0" applyNumberFormat="1" applyFont="1" applyFill="1" applyBorder="1" applyProtection="1">
      <alignment vertical="center"/>
    </xf>
    <xf numFmtId="0" fontId="6" fillId="2" borderId="2" xfId="0" applyFont="1" applyFill="1" applyBorder="1" applyProtection="1">
      <alignment vertical="center"/>
    </xf>
    <xf numFmtId="0" fontId="6" fillId="0" borderId="14" xfId="0" applyFont="1" applyBorder="1" applyProtection="1">
      <alignment vertical="center"/>
    </xf>
    <xf numFmtId="0" fontId="7" fillId="0" borderId="0" xfId="0" applyFont="1" applyAlignment="1" applyProtection="1">
      <alignment horizontal="center" vertical="center"/>
    </xf>
    <xf numFmtId="0" fontId="32" fillId="8" borderId="2" xfId="0" applyFont="1" applyFill="1" applyBorder="1" applyAlignment="1" applyProtection="1">
      <alignment horizontal="left" vertical="center" indent="1"/>
    </xf>
    <xf numFmtId="0" fontId="26" fillId="0" borderId="2" xfId="0" applyFont="1" applyBorder="1" applyAlignment="1" applyProtection="1">
      <alignment horizontal="left" vertical="center" indent="1"/>
    </xf>
    <xf numFmtId="41" fontId="0" fillId="2" borderId="2" xfId="0" applyNumberFormat="1" applyFill="1" applyBorder="1" applyProtection="1">
      <alignment vertical="center"/>
    </xf>
    <xf numFmtId="0" fontId="26" fillId="0" borderId="14" xfId="0" applyFont="1" applyBorder="1" applyAlignment="1" applyProtection="1">
      <alignment horizontal="left" vertical="center" indent="1"/>
    </xf>
    <xf numFmtId="0" fontId="7" fillId="2" borderId="15" xfId="0" applyFont="1" applyFill="1" applyBorder="1" applyAlignment="1" applyProtection="1">
      <alignment horizontal="left" vertical="center" indent="1"/>
    </xf>
    <xf numFmtId="41" fontId="7" fillId="2" borderId="15" xfId="0" applyNumberFormat="1" applyFont="1" applyFill="1" applyBorder="1" applyProtection="1">
      <alignment vertical="center"/>
    </xf>
    <xf numFmtId="41" fontId="0" fillId="2" borderId="15" xfId="0" applyNumberFormat="1" applyFill="1" applyBorder="1" applyProtection="1">
      <alignment vertical="center"/>
    </xf>
    <xf numFmtId="0" fontId="26" fillId="0" borderId="0" xfId="0" applyFont="1" applyFill="1" applyBorder="1" applyAlignment="1" applyProtection="1">
      <alignment horizontal="left" vertical="center" indent="1"/>
    </xf>
    <xf numFmtId="0" fontId="32" fillId="0" borderId="0" xfId="0" applyFont="1" applyFill="1" applyBorder="1" applyAlignment="1" applyProtection="1">
      <alignment horizontal="left" vertical="center" indent="1"/>
    </xf>
    <xf numFmtId="0" fontId="7" fillId="0" borderId="0" xfId="0" applyFont="1" applyFill="1" applyBorder="1" applyAlignment="1" applyProtection="1">
      <alignment horizontal="left" vertical="center" indent="1"/>
    </xf>
    <xf numFmtId="41" fontId="7" fillId="0" borderId="0" xfId="0" applyNumberFormat="1" applyFont="1" applyFill="1" applyBorder="1" applyProtection="1">
      <alignment vertical="center"/>
    </xf>
    <xf numFmtId="0" fontId="24" fillId="9" borderId="2" xfId="0" applyFont="1" applyFill="1" applyBorder="1" applyProtection="1">
      <alignment vertical="center"/>
    </xf>
    <xf numFmtId="0" fontId="24" fillId="0" borderId="6" xfId="0" applyFont="1" applyBorder="1" applyProtection="1">
      <alignment vertical="center"/>
    </xf>
    <xf numFmtId="0" fontId="37" fillId="0" borderId="0" xfId="0" applyFont="1">
      <alignment vertical="center"/>
    </xf>
    <xf numFmtId="0" fontId="9" fillId="3" borderId="1" xfId="0" applyFont="1" applyFill="1" applyBorder="1" applyAlignment="1" applyProtection="1">
      <alignment horizontal="center" vertical="center"/>
    </xf>
    <xf numFmtId="0" fontId="0" fillId="0" borderId="0" xfId="0" applyFill="1" applyBorder="1" applyAlignment="1" applyProtection="1">
      <alignment horizontal="center" vertical="center"/>
    </xf>
    <xf numFmtId="0" fontId="0" fillId="0" borderId="0" xfId="0" applyAlignment="1" applyProtection="1">
      <alignment vertical="center"/>
    </xf>
    <xf numFmtId="0" fontId="15" fillId="3" borderId="2" xfId="0" applyFont="1" applyFill="1" applyBorder="1" applyAlignment="1" applyProtection="1">
      <alignment horizontal="center" vertical="center"/>
    </xf>
    <xf numFmtId="0" fontId="15" fillId="3" borderId="2" xfId="0" applyFont="1" applyFill="1" applyBorder="1" applyAlignment="1" applyProtection="1">
      <alignment horizontal="center" vertical="center" wrapText="1"/>
    </xf>
    <xf numFmtId="0" fontId="20" fillId="0" borderId="3" xfId="0" applyFont="1" applyBorder="1" applyAlignment="1" applyProtection="1">
      <alignment vertical="center"/>
    </xf>
    <xf numFmtId="0" fontId="20" fillId="0" borderId="3" xfId="0" applyFont="1" applyBorder="1" applyAlignment="1" applyProtection="1">
      <alignment vertical="center" wrapText="1"/>
    </xf>
    <xf numFmtId="0" fontId="20" fillId="0" borderId="0" xfId="0" applyFont="1" applyAlignment="1" applyProtection="1">
      <alignment vertical="center"/>
    </xf>
    <xf numFmtId="0" fontId="20" fillId="0" borderId="0" xfId="0" applyFont="1" applyBorder="1" applyAlignment="1" applyProtection="1">
      <alignment vertical="center" wrapText="1"/>
    </xf>
    <xf numFmtId="0" fontId="20" fillId="0" borderId="0" xfId="0" applyFont="1" applyAlignment="1" applyProtection="1">
      <alignment vertical="center" wrapText="1"/>
    </xf>
    <xf numFmtId="183" fontId="7" fillId="0" borderId="2" xfId="0" applyNumberFormat="1" applyFont="1" applyFill="1" applyBorder="1" applyProtection="1">
      <alignment vertical="center"/>
      <protection locked="0"/>
    </xf>
    <xf numFmtId="183" fontId="7" fillId="2" borderId="2" xfId="0" applyNumberFormat="1" applyFont="1" applyFill="1" applyBorder="1" applyProtection="1">
      <alignment vertical="center"/>
    </xf>
    <xf numFmtId="0" fontId="38" fillId="0" borderId="0" xfId="0" applyFont="1">
      <alignment vertical="center"/>
    </xf>
    <xf numFmtId="0" fontId="39" fillId="0" borderId="0" xfId="0" applyFont="1">
      <alignment vertical="center"/>
    </xf>
    <xf numFmtId="0" fontId="39" fillId="0" borderId="3" xfId="0" applyFont="1" applyBorder="1">
      <alignment vertical="center"/>
    </xf>
    <xf numFmtId="0" fontId="40" fillId="0" borderId="0" xfId="0" applyFont="1">
      <alignment vertical="center"/>
    </xf>
    <xf numFmtId="0" fontId="42" fillId="0" borderId="0" xfId="0" applyFont="1">
      <alignment vertical="center"/>
    </xf>
    <xf numFmtId="0" fontId="43" fillId="0" borderId="35" xfId="0" applyFont="1" applyBorder="1">
      <alignment vertical="center"/>
    </xf>
    <xf numFmtId="0" fontId="44" fillId="0" borderId="35" xfId="0" applyFont="1" applyBorder="1">
      <alignment vertical="center"/>
    </xf>
    <xf numFmtId="0" fontId="45" fillId="10" borderId="36" xfId="0" applyFont="1" applyFill="1" applyBorder="1">
      <alignment vertical="center"/>
    </xf>
    <xf numFmtId="0" fontId="45" fillId="10" borderId="37" xfId="0" applyFont="1" applyFill="1" applyBorder="1">
      <alignment vertical="center"/>
    </xf>
    <xf numFmtId="0" fontId="46" fillId="10" borderId="38" xfId="0" applyFont="1" applyFill="1" applyBorder="1">
      <alignment vertical="center"/>
    </xf>
    <xf numFmtId="0" fontId="46" fillId="11" borderId="36" xfId="0" applyFont="1" applyFill="1" applyBorder="1">
      <alignment vertical="center"/>
    </xf>
    <xf numFmtId="0" fontId="46" fillId="11" borderId="37" xfId="0" applyFont="1" applyFill="1" applyBorder="1">
      <alignment vertical="center"/>
    </xf>
    <xf numFmtId="0" fontId="46" fillId="11" borderId="38" xfId="0" applyFont="1" applyFill="1" applyBorder="1">
      <alignment vertical="center"/>
    </xf>
    <xf numFmtId="0" fontId="46" fillId="12" borderId="36" xfId="0" applyFont="1" applyFill="1" applyBorder="1">
      <alignment vertical="center"/>
    </xf>
    <xf numFmtId="0" fontId="46" fillId="12" borderId="37" xfId="0" applyFont="1" applyFill="1" applyBorder="1">
      <alignment vertical="center"/>
    </xf>
    <xf numFmtId="0" fontId="46" fillId="12" borderId="38" xfId="0" applyFont="1" applyFill="1" applyBorder="1">
      <alignment vertical="center"/>
    </xf>
    <xf numFmtId="0" fontId="46" fillId="13" borderId="36" xfId="0" applyFont="1" applyFill="1" applyBorder="1">
      <alignment vertical="center"/>
    </xf>
    <xf numFmtId="0" fontId="46" fillId="13" borderId="37" xfId="0" applyFont="1" applyFill="1" applyBorder="1">
      <alignment vertical="center"/>
    </xf>
    <xf numFmtId="0" fontId="46" fillId="13" borderId="38" xfId="0" applyFont="1" applyFill="1" applyBorder="1">
      <alignment vertical="center"/>
    </xf>
    <xf numFmtId="0" fontId="46" fillId="14" borderId="36" xfId="0" applyFont="1" applyFill="1" applyBorder="1">
      <alignment vertical="center"/>
    </xf>
    <xf numFmtId="0" fontId="46" fillId="14" borderId="37" xfId="0" applyFont="1" applyFill="1" applyBorder="1">
      <alignment vertical="center"/>
    </xf>
    <xf numFmtId="0" fontId="46" fillId="14" borderId="38" xfId="0" applyFont="1" applyFill="1" applyBorder="1">
      <alignment vertical="center"/>
    </xf>
    <xf numFmtId="0" fontId="46" fillId="15" borderId="36" xfId="0" applyFont="1" applyFill="1" applyBorder="1">
      <alignment vertical="center"/>
    </xf>
    <xf numFmtId="0" fontId="46" fillId="15" borderId="37" xfId="0" applyFont="1" applyFill="1" applyBorder="1">
      <alignment vertical="center"/>
    </xf>
    <xf numFmtId="0" fontId="46" fillId="15" borderId="38" xfId="0" applyFont="1" applyFill="1" applyBorder="1">
      <alignment vertical="center"/>
    </xf>
    <xf numFmtId="0" fontId="44" fillId="0" borderId="0" xfId="0" applyFont="1">
      <alignment vertical="center"/>
    </xf>
    <xf numFmtId="184" fontId="46" fillId="10" borderId="36" xfId="0" applyNumberFormat="1" applyFont="1" applyFill="1" applyBorder="1">
      <alignment vertical="center"/>
    </xf>
    <xf numFmtId="184" fontId="46" fillId="10" borderId="37" xfId="0" applyNumberFormat="1" applyFont="1" applyFill="1" applyBorder="1" applyAlignment="1">
      <alignment horizontal="center" vertical="center"/>
    </xf>
    <xf numFmtId="184" fontId="46" fillId="10" borderId="38" xfId="0" applyNumberFormat="1" applyFont="1" applyFill="1" applyBorder="1">
      <alignment vertical="center"/>
    </xf>
    <xf numFmtId="184" fontId="46" fillId="11" borderId="36" xfId="0" applyNumberFormat="1" applyFont="1" applyFill="1" applyBorder="1">
      <alignment vertical="center"/>
    </xf>
    <xf numFmtId="184" fontId="46" fillId="11" borderId="37" xfId="0" applyNumberFormat="1" applyFont="1" applyFill="1" applyBorder="1" applyAlignment="1">
      <alignment horizontal="center" vertical="center"/>
    </xf>
    <xf numFmtId="184" fontId="46" fillId="11" borderId="38" xfId="0" applyNumberFormat="1" applyFont="1" applyFill="1" applyBorder="1">
      <alignment vertical="center"/>
    </xf>
    <xf numFmtId="184" fontId="46" fillId="12" borderId="36" xfId="0" applyNumberFormat="1" applyFont="1" applyFill="1" applyBorder="1">
      <alignment vertical="center"/>
    </xf>
    <xf numFmtId="184" fontId="46" fillId="12" borderId="37" xfId="0" applyNumberFormat="1" applyFont="1" applyFill="1" applyBorder="1" applyAlignment="1">
      <alignment horizontal="center" vertical="center"/>
    </xf>
    <xf numFmtId="184" fontId="46" fillId="12" borderId="38" xfId="0" applyNumberFormat="1" applyFont="1" applyFill="1" applyBorder="1">
      <alignment vertical="center"/>
    </xf>
    <xf numFmtId="184" fontId="46" fillId="13" borderId="36" xfId="0" applyNumberFormat="1" applyFont="1" applyFill="1" applyBorder="1">
      <alignment vertical="center"/>
    </xf>
    <xf numFmtId="184" fontId="46" fillId="13" borderId="37" xfId="0" applyNumberFormat="1" applyFont="1" applyFill="1" applyBorder="1" applyAlignment="1">
      <alignment horizontal="center" vertical="center"/>
    </xf>
    <xf numFmtId="184" fontId="46" fillId="13" borderId="38" xfId="0" applyNumberFormat="1" applyFont="1" applyFill="1" applyBorder="1">
      <alignment vertical="center"/>
    </xf>
    <xf numFmtId="184" fontId="46" fillId="14" borderId="36" xfId="0" applyNumberFormat="1" applyFont="1" applyFill="1" applyBorder="1">
      <alignment vertical="center"/>
    </xf>
    <xf numFmtId="184" fontId="46" fillId="14" borderId="37" xfId="0" applyNumberFormat="1" applyFont="1" applyFill="1" applyBorder="1" applyAlignment="1">
      <alignment horizontal="center" vertical="center"/>
    </xf>
    <xf numFmtId="184" fontId="46" fillId="14" borderId="38" xfId="0" applyNumberFormat="1" applyFont="1" applyFill="1" applyBorder="1">
      <alignment vertical="center"/>
    </xf>
    <xf numFmtId="184" fontId="46" fillId="15" borderId="36" xfId="0" applyNumberFormat="1" applyFont="1" applyFill="1" applyBorder="1">
      <alignment vertical="center"/>
    </xf>
    <xf numFmtId="184" fontId="46" fillId="15" borderId="37" xfId="0" applyNumberFormat="1" applyFont="1" applyFill="1" applyBorder="1" applyAlignment="1">
      <alignment horizontal="center" vertical="center"/>
    </xf>
    <xf numFmtId="184" fontId="46" fillId="15" borderId="38" xfId="0" applyNumberFormat="1" applyFont="1" applyFill="1" applyBorder="1">
      <alignment vertical="center"/>
    </xf>
    <xf numFmtId="0" fontId="23" fillId="3" borderId="2" xfId="0" applyFont="1" applyFill="1" applyBorder="1" applyAlignment="1" applyProtection="1">
      <alignment horizontal="center" vertical="center"/>
    </xf>
    <xf numFmtId="0" fontId="7" fillId="0" borderId="0" xfId="0" applyFont="1" applyBorder="1" applyProtection="1">
      <alignment vertical="center"/>
    </xf>
    <xf numFmtId="0" fontId="6" fillId="3" borderId="2" xfId="0" applyFont="1" applyFill="1" applyBorder="1" applyAlignment="1" applyProtection="1">
      <alignment vertical="center"/>
    </xf>
    <xf numFmtId="182" fontId="7" fillId="0" borderId="2" xfId="0" applyNumberFormat="1" applyFont="1" applyFill="1" applyBorder="1" applyAlignment="1" applyProtection="1">
      <alignment horizontal="center" vertical="center"/>
    </xf>
    <xf numFmtId="0" fontId="7" fillId="2" borderId="2" xfId="2" applyNumberFormat="1" applyFont="1" applyFill="1" applyBorder="1" applyAlignment="1" applyProtection="1">
      <alignment horizontal="center" vertical="center"/>
    </xf>
    <xf numFmtId="0" fontId="9" fillId="0" borderId="1" xfId="0" applyFont="1" applyFill="1" applyBorder="1" applyAlignment="1" applyProtection="1">
      <alignment horizontal="left" vertical="center"/>
    </xf>
    <xf numFmtId="179" fontId="6" fillId="2" borderId="2" xfId="0" applyNumberFormat="1" applyFont="1" applyFill="1" applyBorder="1" applyProtection="1">
      <alignment vertical="center"/>
    </xf>
    <xf numFmtId="41" fontId="7" fillId="2" borderId="2" xfId="0" applyNumberFormat="1" applyFont="1" applyFill="1" applyBorder="1" applyProtection="1">
      <alignment vertical="center"/>
    </xf>
    <xf numFmtId="41" fontId="7" fillId="2" borderId="14" xfId="0" applyNumberFormat="1" applyFont="1" applyFill="1" applyBorder="1" applyProtection="1">
      <alignment vertical="center"/>
    </xf>
    <xf numFmtId="41" fontId="7" fillId="2" borderId="2" xfId="0" applyNumberFormat="1" applyFont="1" applyFill="1" applyBorder="1" applyAlignment="1" applyProtection="1">
      <alignment horizontal="center" vertical="center"/>
    </xf>
    <xf numFmtId="0" fontId="7" fillId="0" borderId="2" xfId="0" applyFont="1" applyFill="1" applyBorder="1" applyAlignment="1" applyProtection="1">
      <alignment horizontal="center" vertical="center"/>
    </xf>
    <xf numFmtId="0" fontId="9" fillId="0" borderId="0" xfId="0" applyFont="1" applyProtection="1">
      <alignment vertical="center"/>
    </xf>
    <xf numFmtId="185" fontId="0" fillId="0" borderId="2" xfId="0" applyNumberFormat="1" applyBorder="1" applyAlignment="1" applyProtection="1">
      <alignment horizontal="right" vertical="center"/>
      <protection locked="0"/>
    </xf>
    <xf numFmtId="185" fontId="6" fillId="0" borderId="2" xfId="0" applyNumberFormat="1" applyFont="1" applyFill="1" applyBorder="1" applyAlignment="1" applyProtection="1">
      <alignment horizontal="right" vertical="center"/>
      <protection locked="0"/>
    </xf>
    <xf numFmtId="185" fontId="6" fillId="2" borderId="2" xfId="0" applyNumberFormat="1" applyFont="1" applyFill="1" applyBorder="1" applyAlignment="1" applyProtection="1">
      <alignment horizontal="right" vertical="center"/>
    </xf>
    <xf numFmtId="0" fontId="8" fillId="0" borderId="0" xfId="0" applyFont="1" applyAlignment="1" applyProtection="1">
      <alignment vertical="center"/>
    </xf>
    <xf numFmtId="0" fontId="8" fillId="0" borderId="0" xfId="0" applyFont="1">
      <alignment vertical="center"/>
    </xf>
    <xf numFmtId="0" fontId="44" fillId="0" borderId="36" xfId="0" applyFont="1" applyBorder="1" applyAlignment="1">
      <alignment horizontal="center" vertical="center"/>
    </xf>
    <xf numFmtId="0" fontId="44" fillId="0" borderId="37" xfId="0" applyFont="1" applyBorder="1" applyAlignment="1">
      <alignment horizontal="center" vertical="center"/>
    </xf>
    <xf numFmtId="0" fontId="44" fillId="0" borderId="38" xfId="0" applyFont="1" applyBorder="1" applyAlignment="1">
      <alignment horizontal="center" vertical="center"/>
    </xf>
    <xf numFmtId="0" fontId="44" fillId="0" borderId="35" xfId="0" applyFont="1" applyBorder="1" applyAlignment="1">
      <alignment horizontal="center" vertical="center"/>
    </xf>
    <xf numFmtId="0" fontId="7" fillId="0" borderId="0" xfId="0" applyFont="1" applyFill="1" applyBorder="1" applyAlignment="1" applyProtection="1">
      <alignment horizontal="center" vertical="center"/>
    </xf>
    <xf numFmtId="0" fontId="0" fillId="0" borderId="0" xfId="0" applyFill="1" applyBorder="1" applyAlignment="1" applyProtection="1">
      <alignment horizontal="center" vertical="center"/>
    </xf>
    <xf numFmtId="0" fontId="15" fillId="3" borderId="5" xfId="0" applyFont="1" applyFill="1" applyBorder="1" applyAlignment="1" applyProtection="1">
      <alignment horizontal="center" vertical="center" wrapText="1"/>
    </xf>
    <xf numFmtId="0" fontId="15" fillId="3" borderId="7" xfId="0" applyFont="1" applyFill="1" applyBorder="1" applyAlignment="1" applyProtection="1">
      <alignment horizontal="center" vertical="center" wrapText="1"/>
    </xf>
    <xf numFmtId="41" fontId="7" fillId="2" borderId="8" xfId="0" applyNumberFormat="1" applyFont="1" applyFill="1" applyBorder="1" applyAlignment="1" applyProtection="1">
      <alignment vertical="center"/>
    </xf>
    <xf numFmtId="41" fontId="7" fillId="2" borderId="1" xfId="0" applyNumberFormat="1" applyFont="1" applyFill="1" applyBorder="1" applyAlignment="1" applyProtection="1">
      <alignment vertical="center"/>
    </xf>
    <xf numFmtId="177" fontId="7" fillId="2" borderId="6" xfId="0" applyNumberFormat="1" applyFont="1" applyFill="1" applyBorder="1" applyAlignment="1" applyProtection="1">
      <alignment vertical="center"/>
    </xf>
    <xf numFmtId="177" fontId="7" fillId="2" borderId="32" xfId="0" applyNumberFormat="1" applyFont="1" applyFill="1" applyBorder="1" applyAlignment="1" applyProtection="1">
      <alignment vertical="center"/>
    </xf>
    <xf numFmtId="182" fontId="7" fillId="2" borderId="5" xfId="0" applyNumberFormat="1" applyFont="1" applyFill="1" applyBorder="1" applyAlignment="1" applyProtection="1">
      <alignment horizontal="center" vertical="center"/>
    </xf>
    <xf numFmtId="182" fontId="0" fillId="2" borderId="7" xfId="0" applyNumberFormat="1" applyFill="1" applyBorder="1" applyAlignment="1" applyProtection="1">
      <alignment horizontal="center" vertical="center"/>
    </xf>
    <xf numFmtId="41" fontId="7" fillId="0" borderId="5" xfId="0" applyNumberFormat="1" applyFont="1" applyFill="1" applyBorder="1" applyAlignment="1" applyProtection="1">
      <alignment horizontal="center" vertical="center"/>
      <protection locked="0"/>
    </xf>
    <xf numFmtId="41" fontId="7" fillId="0" borderId="7" xfId="0" applyNumberFormat="1" applyFont="1" applyFill="1" applyBorder="1" applyAlignment="1" applyProtection="1">
      <alignment horizontal="center" vertical="center"/>
      <protection locked="0"/>
    </xf>
    <xf numFmtId="0" fontId="7" fillId="0" borderId="5" xfId="2" applyNumberFormat="1" applyFont="1" applyFill="1" applyBorder="1" applyAlignment="1" applyProtection="1">
      <alignment horizontal="center" vertical="center"/>
      <protection locked="0"/>
    </xf>
    <xf numFmtId="0" fontId="7" fillId="0" borderId="2" xfId="2" applyNumberFormat="1" applyFont="1" applyFill="1" applyBorder="1" applyAlignment="1" applyProtection="1">
      <alignment horizontal="center" vertical="center"/>
      <protection locked="0"/>
    </xf>
    <xf numFmtId="0" fontId="0" fillId="0" borderId="0" xfId="0" applyAlignment="1" applyProtection="1">
      <alignment vertical="center"/>
    </xf>
    <xf numFmtId="0" fontId="8" fillId="0" borderId="0" xfId="0" applyFont="1" applyAlignment="1" applyProtection="1">
      <alignment vertical="center"/>
    </xf>
    <xf numFmtId="0" fontId="23" fillId="0" borderId="12" xfId="0" applyFont="1" applyBorder="1" applyAlignment="1" applyProtection="1">
      <alignment vertical="center"/>
    </xf>
    <xf numFmtId="0" fontId="7" fillId="0" borderId="5" xfId="2" applyNumberFormat="1" applyFont="1" applyBorder="1" applyAlignment="1" applyProtection="1">
      <alignment horizontal="center" vertical="center" wrapText="1"/>
      <protection locked="0"/>
    </xf>
    <xf numFmtId="0" fontId="7" fillId="0" borderId="6" xfId="2" applyNumberFormat="1" applyFont="1" applyBorder="1" applyAlignment="1" applyProtection="1">
      <alignment horizontal="center" vertical="center" wrapText="1"/>
      <protection locked="0"/>
    </xf>
    <xf numFmtId="0" fontId="7" fillId="0" borderId="7" xfId="2" applyNumberFormat="1" applyFont="1" applyBorder="1" applyAlignment="1" applyProtection="1">
      <alignment horizontal="center" vertical="center" wrapText="1"/>
      <protection locked="0"/>
    </xf>
    <xf numFmtId="0" fontId="7" fillId="0" borderId="5" xfId="2" applyNumberFormat="1" applyFont="1" applyBorder="1" applyAlignment="1" applyProtection="1">
      <alignment horizontal="center" vertical="center"/>
      <protection locked="0"/>
    </xf>
    <xf numFmtId="0" fontId="7" fillId="0" borderId="6" xfId="2" applyNumberFormat="1" applyFont="1" applyBorder="1" applyAlignment="1" applyProtection="1">
      <alignment horizontal="center" vertical="center"/>
      <protection locked="0"/>
    </xf>
    <xf numFmtId="0" fontId="7" fillId="0" borderId="7" xfId="2" applyNumberFormat="1" applyFont="1" applyBorder="1" applyAlignment="1" applyProtection="1">
      <alignment horizontal="center" vertical="center"/>
      <protection locked="0"/>
    </xf>
    <xf numFmtId="0" fontId="7" fillId="3" borderId="13" xfId="0" applyFont="1" applyFill="1" applyBorder="1" applyAlignment="1" applyProtection="1">
      <alignment horizontal="center" vertical="center"/>
    </xf>
    <xf numFmtId="0" fontId="7" fillId="3" borderId="15" xfId="0" applyFont="1" applyFill="1" applyBorder="1" applyAlignment="1" applyProtection="1">
      <alignment horizontal="center" vertical="center"/>
    </xf>
    <xf numFmtId="0" fontId="7" fillId="0" borderId="13" xfId="2" applyNumberFormat="1" applyFont="1" applyBorder="1" applyAlignment="1" applyProtection="1">
      <alignment horizontal="center" vertical="center"/>
      <protection locked="0"/>
    </xf>
    <xf numFmtId="0" fontId="7" fillId="0" borderId="15" xfId="2" applyNumberFormat="1" applyFont="1" applyBorder="1" applyAlignment="1" applyProtection="1">
      <alignment horizontal="center" vertical="center"/>
      <protection locked="0"/>
    </xf>
    <xf numFmtId="41" fontId="7" fillId="0" borderId="8" xfId="0" applyNumberFormat="1" applyFont="1" applyFill="1" applyBorder="1" applyAlignment="1" applyProtection="1">
      <alignment vertical="center"/>
      <protection locked="0"/>
    </xf>
    <xf numFmtId="41" fontId="7" fillId="0" borderId="1" xfId="0" applyNumberFormat="1" applyFont="1" applyFill="1" applyBorder="1" applyAlignment="1" applyProtection="1">
      <alignment vertical="center"/>
      <protection locked="0"/>
    </xf>
    <xf numFmtId="41" fontId="7" fillId="0" borderId="9" xfId="0" applyNumberFormat="1" applyFont="1" applyFill="1" applyBorder="1" applyAlignment="1" applyProtection="1">
      <alignment vertical="center"/>
      <protection locked="0"/>
    </xf>
    <xf numFmtId="41" fontId="7" fillId="2" borderId="9" xfId="0" applyNumberFormat="1" applyFont="1" applyFill="1" applyBorder="1" applyAlignment="1" applyProtection="1">
      <alignment vertical="center"/>
    </xf>
    <xf numFmtId="178" fontId="6" fillId="2" borderId="5" xfId="0" applyNumberFormat="1" applyFont="1" applyFill="1" applyBorder="1" applyAlignment="1" applyProtection="1">
      <alignment horizontal="center" vertical="center"/>
    </xf>
    <xf numFmtId="178" fontId="6" fillId="2" borderId="7" xfId="0" applyNumberFormat="1" applyFont="1" applyFill="1" applyBorder="1" applyAlignment="1" applyProtection="1">
      <alignment horizontal="center" vertical="center"/>
    </xf>
    <xf numFmtId="41" fontId="6" fillId="0" borderId="5" xfId="0" applyNumberFormat="1" applyFont="1" applyFill="1" applyBorder="1" applyAlignment="1" applyProtection="1">
      <alignment horizontal="right" vertical="center"/>
      <protection locked="0"/>
    </xf>
    <xf numFmtId="41" fontId="6" fillId="0" borderId="7" xfId="0" applyNumberFormat="1" applyFont="1" applyFill="1" applyBorder="1" applyAlignment="1" applyProtection="1">
      <alignment horizontal="right" vertical="center"/>
      <protection locked="0"/>
    </xf>
    <xf numFmtId="0" fontId="7" fillId="3" borderId="5" xfId="0" applyFont="1" applyFill="1" applyBorder="1" applyAlignment="1" applyProtection="1">
      <alignment horizontal="center" vertical="center"/>
    </xf>
    <xf numFmtId="0" fontId="7" fillId="3" borderId="31" xfId="0" applyFont="1" applyFill="1" applyBorder="1" applyAlignment="1" applyProtection="1">
      <alignment horizontal="center" vertical="center"/>
    </xf>
    <xf numFmtId="41" fontId="6" fillId="0" borderId="5" xfId="0" applyNumberFormat="1" applyFont="1" applyBorder="1" applyAlignment="1" applyProtection="1">
      <alignment horizontal="right" vertical="center"/>
      <protection locked="0"/>
    </xf>
    <xf numFmtId="41" fontId="6" fillId="0" borderId="7" xfId="0" applyNumberFormat="1" applyFont="1" applyBorder="1" applyAlignment="1" applyProtection="1">
      <alignment horizontal="right" vertical="center"/>
      <protection locked="0"/>
    </xf>
    <xf numFmtId="41" fontId="6" fillId="0" borderId="5" xfId="0" applyNumberFormat="1" applyFont="1" applyBorder="1" applyAlignment="1" applyProtection="1">
      <alignment horizontal="center" vertical="center"/>
      <protection locked="0"/>
    </xf>
    <xf numFmtId="41" fontId="6" fillId="0" borderId="7" xfId="0" applyNumberFormat="1" applyFont="1" applyBorder="1" applyAlignment="1" applyProtection="1">
      <alignment horizontal="center" vertical="center"/>
      <protection locked="0"/>
    </xf>
    <xf numFmtId="41" fontId="6" fillId="2" borderId="5" xfId="0" applyNumberFormat="1" applyFont="1" applyFill="1" applyBorder="1" applyAlignment="1" applyProtection="1">
      <alignment horizontal="right" vertical="center"/>
    </xf>
    <xf numFmtId="41" fontId="6" fillId="2" borderId="7" xfId="0" applyNumberFormat="1" applyFont="1" applyFill="1" applyBorder="1" applyAlignment="1" applyProtection="1">
      <alignment horizontal="right" vertical="center"/>
    </xf>
    <xf numFmtId="0" fontId="6" fillId="0" borderId="13" xfId="0" applyFont="1" applyBorder="1" applyAlignment="1" applyProtection="1">
      <alignment horizontal="left" vertical="center"/>
    </xf>
    <xf numFmtId="0" fontId="6" fillId="0" borderId="19" xfId="0" applyFont="1" applyBorder="1" applyAlignment="1" applyProtection="1">
      <alignment horizontal="left" vertical="center"/>
    </xf>
    <xf numFmtId="0" fontId="6" fillId="0" borderId="15" xfId="0" applyFont="1" applyBorder="1" applyAlignment="1" applyProtection="1">
      <alignment horizontal="left" vertical="center"/>
    </xf>
    <xf numFmtId="0" fontId="7" fillId="3" borderId="1" xfId="0" applyFont="1" applyFill="1" applyBorder="1" applyAlignment="1" applyProtection="1">
      <alignment horizontal="center" vertical="center" wrapText="1"/>
    </xf>
    <xf numFmtId="0" fontId="7" fillId="3" borderId="1" xfId="0" applyFont="1" applyFill="1" applyBorder="1" applyAlignment="1" applyProtection="1">
      <alignment horizontal="center" vertical="center"/>
    </xf>
    <xf numFmtId="0" fontId="9" fillId="3" borderId="1" xfId="0" applyFont="1" applyFill="1" applyBorder="1" applyAlignment="1" applyProtection="1">
      <alignment horizontal="center" vertical="center" wrapText="1"/>
    </xf>
    <xf numFmtId="0" fontId="9" fillId="3" borderId="1" xfId="0" applyFont="1" applyFill="1" applyBorder="1" applyAlignment="1" applyProtection="1">
      <alignment horizontal="center" vertical="center"/>
    </xf>
    <xf numFmtId="0" fontId="19" fillId="3" borderId="10" xfId="0" applyFont="1" applyFill="1" applyBorder="1" applyAlignment="1" applyProtection="1">
      <alignment horizontal="center" vertical="center"/>
    </xf>
    <xf numFmtId="0" fontId="9" fillId="3" borderId="8" xfId="0" applyFont="1" applyFill="1" applyBorder="1" applyAlignment="1" applyProtection="1">
      <alignment horizontal="center" vertical="center"/>
    </xf>
    <xf numFmtId="0" fontId="20" fillId="3" borderId="5" xfId="0" applyFont="1" applyFill="1" applyBorder="1" applyAlignment="1" applyProtection="1">
      <alignment horizontal="center" vertical="center"/>
    </xf>
    <xf numFmtId="0" fontId="20" fillId="3" borderId="7" xfId="0" applyFont="1" applyFill="1" applyBorder="1" applyAlignment="1" applyProtection="1">
      <alignment horizontal="center" vertical="center"/>
    </xf>
    <xf numFmtId="0" fontId="7" fillId="2" borderId="5" xfId="2" applyNumberFormat="1" applyFont="1" applyFill="1" applyBorder="1" applyAlignment="1" applyProtection="1">
      <alignment horizontal="center" vertical="center"/>
    </xf>
    <xf numFmtId="0" fontId="7" fillId="2" borderId="2" xfId="2" applyNumberFormat="1" applyFont="1" applyFill="1" applyBorder="1" applyAlignment="1" applyProtection="1">
      <alignment horizontal="center" vertical="center"/>
    </xf>
    <xf numFmtId="41" fontId="7" fillId="0" borderId="9" xfId="0" applyNumberFormat="1" applyFont="1" applyFill="1" applyBorder="1" applyAlignment="1" applyProtection="1">
      <alignment vertical="center"/>
    </xf>
    <xf numFmtId="41" fontId="7" fillId="0" borderId="8" xfId="0" applyNumberFormat="1" applyFont="1" applyFill="1" applyBorder="1" applyAlignment="1" applyProtection="1">
      <alignment vertical="center"/>
    </xf>
    <xf numFmtId="41" fontId="7" fillId="0" borderId="1" xfId="0" applyNumberFormat="1" applyFont="1" applyFill="1" applyBorder="1" applyAlignment="1" applyProtection="1">
      <alignment vertical="center"/>
    </xf>
    <xf numFmtId="0" fontId="15" fillId="0" borderId="4"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41" fontId="7" fillId="0" borderId="4" xfId="0" applyNumberFormat="1" applyFont="1" applyFill="1" applyBorder="1" applyAlignment="1" applyProtection="1">
      <alignment horizontal="center" vertical="center"/>
    </xf>
    <xf numFmtId="41" fontId="7" fillId="0" borderId="0" xfId="0" applyNumberFormat="1" applyFont="1" applyFill="1" applyBorder="1" applyAlignment="1" applyProtection="1">
      <alignment horizontal="center" vertical="center"/>
    </xf>
    <xf numFmtId="182" fontId="7" fillId="0" borderId="4" xfId="0" applyNumberFormat="1" applyFont="1" applyFill="1" applyBorder="1" applyAlignment="1" applyProtection="1">
      <alignment horizontal="center" vertical="center"/>
    </xf>
    <xf numFmtId="182" fontId="0" fillId="0" borderId="0" xfId="0" applyNumberFormat="1" applyFill="1" applyBorder="1" applyAlignment="1" applyProtection="1">
      <alignment horizontal="center" vertical="center"/>
    </xf>
  </cellXfs>
  <cellStyles count="6">
    <cellStyle name="Excel Built-in Comma [0]" xfId="1" xr:uid="{358DC8C6-48A3-4595-BB4B-A7BDEE9936DB}"/>
    <cellStyle name="Excel Built-in Comma [0] 2" xfId="5" xr:uid="{0515199E-7B8D-4A92-A9F7-A3787C0BD0A7}"/>
    <cellStyle name="パーセント" xfId="3" builtinId="5"/>
    <cellStyle name="桁区切り" xfId="2" builtinId="6"/>
    <cellStyle name="標準" xfId="0" builtinId="0"/>
    <cellStyle name="標準 4 2" xfId="4" xr:uid="{77A70F07-6F13-4489-847B-049BFBF16578}"/>
  </cellStyles>
  <dxfs count="49">
    <dxf>
      <font>
        <b/>
        <i val="0"/>
        <color rgb="FFFF0000"/>
      </font>
      <fill>
        <patternFill>
          <bgColor rgb="FFFFFFCC"/>
        </patternFill>
      </fill>
    </dxf>
    <dxf>
      <fill>
        <patternFill>
          <bgColor rgb="FFFFFFCC"/>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1" tint="0.499984740745262"/>
        </patternFill>
      </fill>
    </dxf>
    <dxf>
      <fill>
        <patternFill>
          <bgColor rgb="FFFFFF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ont>
        <b/>
        <i val="0"/>
        <color rgb="FFFF0000"/>
      </font>
      <fill>
        <patternFill>
          <bgColor rgb="FFFFFFCC"/>
        </patternFill>
      </fill>
    </dxf>
    <dxf>
      <fill>
        <patternFill>
          <bgColor rgb="FFFFFFCC"/>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1" tint="0.499984740745262"/>
        </patternFill>
      </fill>
    </dxf>
    <dxf>
      <fill>
        <patternFill>
          <bgColor rgb="FFFFFF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ont>
        <b/>
        <i val="0"/>
        <color rgb="FFFF0000"/>
      </font>
      <fill>
        <patternFill>
          <bgColor rgb="FFFFFFCC"/>
        </patternFill>
      </fill>
    </dxf>
    <dxf>
      <fill>
        <patternFill>
          <bgColor rgb="FFFFFFCC"/>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s>
  <tableStyles count="0" defaultTableStyle="TableStyleMedium2" defaultPivotStyle="PivotStyleLight16"/>
  <colors>
    <mruColors>
      <color rgb="FFFFFFCC"/>
      <color rgb="FFCDFFE6"/>
      <color rgb="FF99FFCC"/>
      <color rgb="FF66FFFF"/>
      <color rgb="FFFFFF09"/>
      <color rgb="FFFFCCCC"/>
      <color rgb="FFE9DEFE"/>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4</xdr:col>
      <xdr:colOff>106138</xdr:colOff>
      <xdr:row>79</xdr:row>
      <xdr:rowOff>244928</xdr:rowOff>
    </xdr:from>
    <xdr:to>
      <xdr:col>8</xdr:col>
      <xdr:colOff>875980</xdr:colOff>
      <xdr:row>89</xdr:row>
      <xdr:rowOff>258536</xdr:rowOff>
    </xdr:to>
    <xdr:sp macro="" textlink="">
      <xdr:nvSpPr>
        <xdr:cNvPr id="104" name="正方形/長方形 1">
          <a:extLst>
            <a:ext uri="{FF2B5EF4-FFF2-40B4-BE49-F238E27FC236}">
              <a16:creationId xmlns:a16="http://schemas.microsoft.com/office/drawing/2014/main" id="{DDACC627-CA38-43EF-A080-0BCEC215BE9B}"/>
            </a:ext>
          </a:extLst>
        </xdr:cNvPr>
        <xdr:cNvSpPr/>
      </xdr:nvSpPr>
      <xdr:spPr>
        <a:xfrm>
          <a:off x="8433709" y="24819428"/>
          <a:ext cx="5641200" cy="314325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人／</a:t>
          </a:r>
          <a:r>
            <a:rPr kumimoji="1" lang="en-US" altLang="ja-JP" sz="1100">
              <a:solidFill>
                <a:schemeClr val="tx1"/>
              </a:solidFill>
            </a:rPr>
            <a:t>0.4</a:t>
          </a:r>
          <a:r>
            <a:rPr kumimoji="1" lang="ja-JP" altLang="en-US" sz="1100">
              <a:solidFill>
                <a:schemeClr val="tx1"/>
              </a:solidFill>
            </a:rPr>
            <a:t>人）等</a:t>
          </a:r>
        </a:p>
      </xdr:txBody>
    </xdr:sp>
    <xdr:clientData/>
  </xdr:twoCellAnchor>
  <xdr:twoCellAnchor>
    <xdr:from>
      <xdr:col>4</xdr:col>
      <xdr:colOff>106138</xdr:colOff>
      <xdr:row>75</xdr:row>
      <xdr:rowOff>65628</xdr:rowOff>
    </xdr:from>
    <xdr:to>
      <xdr:col>8</xdr:col>
      <xdr:colOff>875980</xdr:colOff>
      <xdr:row>79</xdr:row>
      <xdr:rowOff>176888</xdr:rowOff>
    </xdr:to>
    <xdr:sp macro="" textlink="">
      <xdr:nvSpPr>
        <xdr:cNvPr id="125" name="正方形/長方形 5">
          <a:extLst>
            <a:ext uri="{FF2B5EF4-FFF2-40B4-BE49-F238E27FC236}">
              <a16:creationId xmlns:a16="http://schemas.microsoft.com/office/drawing/2014/main" id="{A242B366-5993-4C84-9B42-9362052BC25A}"/>
            </a:ext>
          </a:extLst>
        </xdr:cNvPr>
        <xdr:cNvSpPr/>
      </xdr:nvSpPr>
      <xdr:spPr>
        <a:xfrm>
          <a:off x="8433709" y="23388271"/>
          <a:ext cx="5641200" cy="1363117"/>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生産性向上の状況確認に関して</a:t>
          </a:r>
          <a:endParaRPr kumimoji="1" lang="en-US" altLang="ja-JP" sz="1200" b="1">
            <a:solidFill>
              <a:schemeClr val="tx1"/>
            </a:solidFill>
          </a:endParaRPr>
        </a:p>
        <a:p>
          <a:pPr algn="l"/>
          <a:r>
            <a:rPr kumimoji="1" lang="en-US" altLang="ja-JP" sz="1100" b="0">
              <a:solidFill>
                <a:srgbClr val="FF0000"/>
              </a:solidFill>
            </a:rPr>
            <a:t>※</a:t>
          </a:r>
          <a:r>
            <a:rPr kumimoji="1" lang="ja-JP" altLang="en-US" sz="1100" b="0">
              <a:solidFill>
                <a:srgbClr val="FF0000"/>
              </a:solidFill>
            </a:rPr>
            <a:t>基準年度について：対象会社（事業）の譲受が完了した年度の前年度における数値を入力してください。</a:t>
          </a:r>
          <a:endParaRPr kumimoji="1" lang="en-US" altLang="ja-JP" sz="1100" b="0">
            <a:solidFill>
              <a:srgbClr val="FF0000"/>
            </a:solidFill>
          </a:endParaRPr>
        </a:p>
        <a:p>
          <a:pPr algn="l"/>
          <a:r>
            <a:rPr kumimoji="1" lang="ja-JP" altLang="en-US" sz="1100" b="0">
              <a:solidFill>
                <a:schemeClr val="tx1"/>
              </a:solidFill>
            </a:rPr>
            <a:t>・比較対象の事業について：</a:t>
          </a:r>
          <a:r>
            <a:rPr kumimoji="1" lang="ja-JP" altLang="en-US" sz="1100" b="0" u="sng">
              <a:solidFill>
                <a:schemeClr val="tx1"/>
              </a:solidFill>
            </a:rPr>
            <a:t>対象会社（事業）分を対象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6</xdr:col>
      <xdr:colOff>113660</xdr:colOff>
      <xdr:row>124</xdr:row>
      <xdr:rowOff>298558</xdr:rowOff>
    </xdr:from>
    <xdr:to>
      <xdr:col>8</xdr:col>
      <xdr:colOff>936410</xdr:colOff>
      <xdr:row>130</xdr:row>
      <xdr:rowOff>108858</xdr:rowOff>
    </xdr:to>
    <xdr:sp macro="" textlink="">
      <xdr:nvSpPr>
        <xdr:cNvPr id="12" name="正方形/長方形 11">
          <a:extLst>
            <a:ext uri="{FF2B5EF4-FFF2-40B4-BE49-F238E27FC236}">
              <a16:creationId xmlns:a16="http://schemas.microsoft.com/office/drawing/2014/main" id="{2D956B52-C2A5-4E4F-AE22-FF2030DF42D1}"/>
            </a:ext>
          </a:extLst>
        </xdr:cNvPr>
        <xdr:cNvSpPr/>
      </xdr:nvSpPr>
      <xdr:spPr>
        <a:xfrm>
          <a:off x="10931339" y="38902022"/>
          <a:ext cx="3204000" cy="1688086"/>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加点要件未達成時に係る規程</a:t>
          </a:r>
          <a:r>
            <a:rPr kumimoji="1" lang="en-US" altLang="ja-JP" sz="1100" b="1">
              <a:solidFill>
                <a:schemeClr val="tx1"/>
              </a:solidFill>
            </a:rPr>
            <a:t>(8</a:t>
          </a:r>
          <a:r>
            <a:rPr kumimoji="1" lang="ja-JP" altLang="en-US" sz="1100" b="1">
              <a:solidFill>
                <a:schemeClr val="tx1"/>
              </a:solidFill>
            </a:rPr>
            <a:t>次</a:t>
          </a:r>
          <a:r>
            <a:rPr kumimoji="1" lang="en-US" altLang="ja-JP" sz="1100" b="1">
              <a:solidFill>
                <a:schemeClr val="tx1"/>
              </a:solidFill>
            </a:rPr>
            <a:t>)</a:t>
          </a:r>
          <a:endParaRPr kumimoji="1" lang="en-US" altLang="ja-JP" sz="1050" b="0">
            <a:solidFill>
              <a:schemeClr val="tx1"/>
            </a:solidFill>
          </a:endParaRPr>
        </a:p>
        <a:p>
          <a:pPr algn="l"/>
          <a:r>
            <a:rPr kumimoji="1" lang="ja-JP" altLang="en-US" sz="1050" b="0" u="sng">
              <a:solidFill>
                <a:schemeClr val="tx1"/>
              </a:solidFill>
            </a:rPr>
            <a:t>補助事業期間終了時</a:t>
          </a:r>
          <a:r>
            <a:rPr kumimoji="1" lang="ja-JP" altLang="en-US" sz="1050" b="0">
              <a:solidFill>
                <a:schemeClr val="tx1"/>
              </a:solidFill>
            </a:rPr>
            <a:t>に、事業場内最低賃金が地域別最低賃金＋</a:t>
          </a:r>
          <a:r>
            <a:rPr kumimoji="1" lang="en-US" altLang="ja-JP" sz="1050" b="0">
              <a:solidFill>
                <a:schemeClr val="tx1"/>
              </a:solidFill>
            </a:rPr>
            <a:t>30</a:t>
          </a:r>
          <a:r>
            <a:rPr kumimoji="1" lang="ja-JP" altLang="en-US" sz="1050" b="0">
              <a:solidFill>
                <a:schemeClr val="tx1"/>
              </a:solidFill>
            </a:rPr>
            <a:t>円以上となる賃上げ （上記を既に達成している事業者は、</a:t>
          </a:r>
          <a:r>
            <a:rPr kumimoji="1" lang="ja-JP" altLang="en-US" sz="1050" b="0" u="sng">
              <a:solidFill>
                <a:schemeClr val="tx1"/>
              </a:solidFill>
            </a:rPr>
            <a:t>補助事業期間終了時</a:t>
          </a:r>
          <a:r>
            <a:rPr kumimoji="1" lang="ja-JP" altLang="en-US" sz="1050" b="0">
              <a:solidFill>
                <a:schemeClr val="tx1"/>
              </a:solidFill>
            </a:rPr>
            <a:t>に、事業場内最低賃金＋</a:t>
          </a:r>
          <a:r>
            <a:rPr kumimoji="1" lang="en-US" altLang="ja-JP" sz="1050" b="0">
              <a:solidFill>
                <a:schemeClr val="tx1"/>
              </a:solidFill>
            </a:rPr>
            <a:t>30</a:t>
          </a:r>
          <a:r>
            <a:rPr kumimoji="1" lang="ja-JP" altLang="en-US" sz="1050" b="0">
              <a:solidFill>
                <a:schemeClr val="tx1"/>
              </a:solidFill>
            </a:rPr>
            <a:t>円以 上となる賃上げ） </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比較する地域別最低賃金は、交付申請日時点の最新とする。</a:t>
          </a:r>
          <a:endParaRPr kumimoji="1" lang="en-US" altLang="ja-JP" sz="1050" b="0">
            <a:solidFill>
              <a:schemeClr val="tx1"/>
            </a:solidFill>
          </a:endParaRPr>
        </a:p>
      </xdr:txBody>
    </xdr:sp>
    <xdr:clientData/>
  </xdr:twoCellAnchor>
  <xdr:twoCellAnchor>
    <xdr:from>
      <xdr:col>6</xdr:col>
      <xdr:colOff>113660</xdr:colOff>
      <xdr:row>138</xdr:row>
      <xdr:rowOff>257735</xdr:rowOff>
    </xdr:from>
    <xdr:to>
      <xdr:col>8</xdr:col>
      <xdr:colOff>936410</xdr:colOff>
      <xdr:row>144</xdr:row>
      <xdr:rowOff>108858</xdr:rowOff>
    </xdr:to>
    <xdr:sp macro="" textlink="">
      <xdr:nvSpPr>
        <xdr:cNvPr id="13" name="正方形/長方形 12">
          <a:extLst>
            <a:ext uri="{FF2B5EF4-FFF2-40B4-BE49-F238E27FC236}">
              <a16:creationId xmlns:a16="http://schemas.microsoft.com/office/drawing/2014/main" id="{233FC2A4-73B6-02D3-97DB-8B00BCC018FF}"/>
            </a:ext>
          </a:extLst>
        </xdr:cNvPr>
        <xdr:cNvSpPr/>
      </xdr:nvSpPr>
      <xdr:spPr>
        <a:xfrm>
          <a:off x="10931339" y="43242699"/>
          <a:ext cx="3204000" cy="171530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加点要件未達成時に係る規程</a:t>
          </a:r>
          <a:r>
            <a:rPr kumimoji="1" lang="en-US" altLang="ja-JP" sz="1100" b="1">
              <a:solidFill>
                <a:schemeClr val="tx1"/>
              </a:solidFill>
            </a:rPr>
            <a:t>(9,10</a:t>
          </a:r>
          <a:r>
            <a:rPr kumimoji="1" lang="ja-JP" altLang="en-US" sz="1100" b="1">
              <a:solidFill>
                <a:schemeClr val="tx1"/>
              </a:solidFill>
            </a:rPr>
            <a:t>次</a:t>
          </a:r>
          <a:r>
            <a:rPr kumimoji="1" lang="en-US" altLang="ja-JP" sz="1100" b="1">
              <a:solidFill>
                <a:schemeClr val="tx1"/>
              </a:solidFill>
            </a:rPr>
            <a:t>)</a:t>
          </a:r>
          <a:endParaRPr kumimoji="1" lang="en-US" altLang="ja-JP" sz="1050" b="0">
            <a:solidFill>
              <a:schemeClr val="tx1"/>
            </a:solidFill>
          </a:endParaRPr>
        </a:p>
        <a:p>
          <a:pPr algn="l"/>
          <a:r>
            <a:rPr kumimoji="1" lang="ja-JP" altLang="en-US" sz="1050" b="0" u="sng">
              <a:solidFill>
                <a:schemeClr val="tx1"/>
              </a:solidFill>
            </a:rPr>
            <a:t>事業化状況報告時</a:t>
          </a:r>
          <a:r>
            <a:rPr kumimoji="1" lang="ja-JP" altLang="en-US" sz="1050" b="0">
              <a:solidFill>
                <a:schemeClr val="tx1"/>
              </a:solidFill>
            </a:rPr>
            <a:t>に、事業場内最低賃金が地域別最低賃金＋</a:t>
          </a:r>
          <a:r>
            <a:rPr kumimoji="1" lang="en-US" altLang="ja-JP" sz="1050" b="0">
              <a:solidFill>
                <a:schemeClr val="tx1"/>
              </a:solidFill>
            </a:rPr>
            <a:t>30</a:t>
          </a:r>
          <a:r>
            <a:rPr kumimoji="1" lang="ja-JP" altLang="en-US" sz="1050" b="0">
              <a:solidFill>
                <a:schemeClr val="tx1"/>
              </a:solidFill>
            </a:rPr>
            <a:t>円以上となる賃上げ （上記を既に達成している事業者は、</a:t>
          </a:r>
          <a:r>
            <a:rPr kumimoji="1" lang="ja-JP" altLang="en-US" sz="1050" b="0" u="sng">
              <a:solidFill>
                <a:schemeClr val="tx1"/>
              </a:solidFill>
            </a:rPr>
            <a:t>事業化状況報告時</a:t>
          </a:r>
          <a:r>
            <a:rPr kumimoji="1" lang="ja-JP" altLang="en-US" sz="1050" b="0">
              <a:solidFill>
                <a:schemeClr val="tx1"/>
              </a:solidFill>
            </a:rPr>
            <a:t>に、事業場内最低賃金＋</a:t>
          </a:r>
          <a:r>
            <a:rPr kumimoji="1" lang="en-US" altLang="ja-JP" sz="1050" b="0">
              <a:solidFill>
                <a:schemeClr val="tx1"/>
              </a:solidFill>
            </a:rPr>
            <a:t>30</a:t>
          </a:r>
          <a:r>
            <a:rPr kumimoji="1" lang="ja-JP" altLang="en-US" sz="1050" b="0">
              <a:solidFill>
                <a:schemeClr val="tx1"/>
              </a:solidFill>
            </a:rPr>
            <a:t>円以 上となる賃上げ） </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比較する地域別最低賃金は、交付申請日時点の最新とする。</a:t>
          </a:r>
          <a:endParaRPr kumimoji="1" lang="en-US" altLang="ja-JP" sz="1050" b="0">
            <a:solidFill>
              <a:schemeClr val="tx1"/>
            </a:solidFill>
          </a:endParaRPr>
        </a:p>
      </xdr:txBody>
    </xdr:sp>
    <xdr:clientData/>
  </xdr:twoCellAnchor>
  <xdr:twoCellAnchor>
    <xdr:from>
      <xdr:col>4</xdr:col>
      <xdr:colOff>81645</xdr:colOff>
      <xdr:row>50</xdr:row>
      <xdr:rowOff>285752</xdr:rowOff>
    </xdr:from>
    <xdr:to>
      <xdr:col>8</xdr:col>
      <xdr:colOff>851487</xdr:colOff>
      <xdr:row>55</xdr:row>
      <xdr:rowOff>107156</xdr:rowOff>
    </xdr:to>
    <xdr:sp macro="" textlink="">
      <xdr:nvSpPr>
        <xdr:cNvPr id="98" name="正方形/長方形 7">
          <a:extLst>
            <a:ext uri="{FF2B5EF4-FFF2-40B4-BE49-F238E27FC236}">
              <a16:creationId xmlns:a16="http://schemas.microsoft.com/office/drawing/2014/main" id="{B88AA103-EA95-4838-B788-467A0A7DBAE7}"/>
            </a:ext>
          </a:extLst>
        </xdr:cNvPr>
        <xdr:cNvSpPr/>
      </xdr:nvSpPr>
      <xdr:spPr>
        <a:xfrm>
          <a:off x="8409216" y="15784288"/>
          <a:ext cx="5641200" cy="138622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81644</xdr:colOff>
      <xdr:row>57</xdr:row>
      <xdr:rowOff>297659</xdr:rowOff>
    </xdr:from>
    <xdr:to>
      <xdr:col>8</xdr:col>
      <xdr:colOff>851486</xdr:colOff>
      <xdr:row>63</xdr:row>
      <xdr:rowOff>0</xdr:rowOff>
    </xdr:to>
    <xdr:sp macro="" textlink="">
      <xdr:nvSpPr>
        <xdr:cNvPr id="99" name="正方形/長方形 9">
          <a:extLst>
            <a:ext uri="{FF2B5EF4-FFF2-40B4-BE49-F238E27FC236}">
              <a16:creationId xmlns:a16="http://schemas.microsoft.com/office/drawing/2014/main" id="{E2959C6A-D209-4D3E-B491-30F350AC3B31}"/>
            </a:ext>
          </a:extLst>
        </xdr:cNvPr>
        <xdr:cNvSpPr/>
      </xdr:nvSpPr>
      <xdr:spPr>
        <a:xfrm>
          <a:off x="8409215" y="17986945"/>
          <a:ext cx="5641200" cy="1580126"/>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106138</xdr:colOff>
      <xdr:row>66</xdr:row>
      <xdr:rowOff>0</xdr:rowOff>
    </xdr:from>
    <xdr:to>
      <xdr:col>8</xdr:col>
      <xdr:colOff>875980</xdr:colOff>
      <xdr:row>72</xdr:row>
      <xdr:rowOff>263979</xdr:rowOff>
    </xdr:to>
    <xdr:sp macro="" textlink="">
      <xdr:nvSpPr>
        <xdr:cNvPr id="100" name="正方形/長方形 10">
          <a:extLst>
            <a:ext uri="{FF2B5EF4-FFF2-40B4-BE49-F238E27FC236}">
              <a16:creationId xmlns:a16="http://schemas.microsoft.com/office/drawing/2014/main" id="{101C32FF-ACCB-4681-A516-FEEB63FEA073}"/>
            </a:ext>
          </a:extLst>
        </xdr:cNvPr>
        <xdr:cNvSpPr/>
      </xdr:nvSpPr>
      <xdr:spPr>
        <a:xfrm>
          <a:off x="8433709" y="20505964"/>
          <a:ext cx="5641200" cy="214176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5</xdr:col>
      <xdr:colOff>779685</xdr:colOff>
      <xdr:row>0</xdr:row>
      <xdr:rowOff>58431</xdr:rowOff>
    </xdr:from>
    <xdr:to>
      <xdr:col>5</xdr:col>
      <xdr:colOff>1859685</xdr:colOff>
      <xdr:row>1</xdr:row>
      <xdr:rowOff>13608</xdr:rowOff>
    </xdr:to>
    <xdr:sp macro="" textlink="">
      <xdr:nvSpPr>
        <xdr:cNvPr id="3" name="正方形/長方形 2">
          <a:extLst>
            <a:ext uri="{FF2B5EF4-FFF2-40B4-BE49-F238E27FC236}">
              <a16:creationId xmlns:a16="http://schemas.microsoft.com/office/drawing/2014/main" id="{8F491360-9703-472F-912D-C03DD5E99C77}"/>
            </a:ext>
          </a:extLst>
        </xdr:cNvPr>
        <xdr:cNvSpPr/>
      </xdr:nvSpPr>
      <xdr:spPr>
        <a:xfrm>
          <a:off x="9247410" y="58431"/>
          <a:ext cx="1080000" cy="26950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1</a:t>
          </a:r>
          <a:r>
            <a:rPr kumimoji="1" lang="ja-JP" altLang="en-US" sz="1400" b="1" kern="1200">
              <a:solidFill>
                <a:sysClr val="windowText" lastClr="000000"/>
              </a:solidFill>
            </a:rPr>
            <a:t>回目用</a:t>
          </a:r>
        </a:p>
      </xdr:txBody>
    </xdr:sp>
    <xdr:clientData/>
  </xdr:twoCellAnchor>
  <xdr:twoCellAnchor>
    <xdr:from>
      <xdr:col>3</xdr:col>
      <xdr:colOff>1468088</xdr:colOff>
      <xdr:row>4</xdr:row>
      <xdr:rowOff>0</xdr:rowOff>
    </xdr:from>
    <xdr:to>
      <xdr:col>3</xdr:col>
      <xdr:colOff>2080088</xdr:colOff>
      <xdr:row>4</xdr:row>
      <xdr:rowOff>252000</xdr:rowOff>
    </xdr:to>
    <xdr:sp macro="" textlink="">
      <xdr:nvSpPr>
        <xdr:cNvPr id="4" name="正方形/長方形 172">
          <a:extLst>
            <a:ext uri="{FF2B5EF4-FFF2-40B4-BE49-F238E27FC236}">
              <a16:creationId xmlns:a16="http://schemas.microsoft.com/office/drawing/2014/main" id="{2D9A7DF6-B826-475E-8329-370BCA846969}"/>
            </a:ext>
          </a:extLst>
        </xdr:cNvPr>
        <xdr:cNvSpPr/>
      </xdr:nvSpPr>
      <xdr:spPr>
        <a:xfrm>
          <a:off x="7173563" y="12573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1109386</xdr:colOff>
      <xdr:row>4</xdr:row>
      <xdr:rowOff>0</xdr:rowOff>
    </xdr:from>
    <xdr:to>
      <xdr:col>5</xdr:col>
      <xdr:colOff>1721386</xdr:colOff>
      <xdr:row>4</xdr:row>
      <xdr:rowOff>252000</xdr:rowOff>
    </xdr:to>
    <xdr:sp macro="" textlink="">
      <xdr:nvSpPr>
        <xdr:cNvPr id="5" name="正方形/長方形 4">
          <a:extLst>
            <a:ext uri="{FF2B5EF4-FFF2-40B4-BE49-F238E27FC236}">
              <a16:creationId xmlns:a16="http://schemas.microsoft.com/office/drawing/2014/main" id="{FA00FD9B-538E-4ECA-B205-B522E1ACC914}"/>
            </a:ext>
          </a:extLst>
        </xdr:cNvPr>
        <xdr:cNvSpPr/>
      </xdr:nvSpPr>
      <xdr:spPr>
        <a:xfrm>
          <a:off x="10034311" y="12573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2353233</xdr:colOff>
      <xdr:row>4</xdr:row>
      <xdr:rowOff>0</xdr:rowOff>
    </xdr:from>
    <xdr:to>
      <xdr:col>3</xdr:col>
      <xdr:colOff>1428750</xdr:colOff>
      <xdr:row>4</xdr:row>
      <xdr:rowOff>252000</xdr:rowOff>
    </xdr:to>
    <xdr:sp macro="" textlink="">
      <xdr:nvSpPr>
        <xdr:cNvPr id="7" name="正方形/長方形 172">
          <a:extLst>
            <a:ext uri="{FF2B5EF4-FFF2-40B4-BE49-F238E27FC236}">
              <a16:creationId xmlns:a16="http://schemas.microsoft.com/office/drawing/2014/main" id="{5F187163-EBB4-49DE-B247-BAB1E9835D0D}"/>
            </a:ext>
          </a:extLst>
        </xdr:cNvPr>
        <xdr:cNvSpPr/>
      </xdr:nvSpPr>
      <xdr:spPr>
        <a:xfrm>
          <a:off x="5496483" y="1257300"/>
          <a:ext cx="1637742"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薄黄色セル（必須）⇒</a:t>
          </a:r>
        </a:p>
      </xdr:txBody>
    </xdr:sp>
    <xdr:clientData/>
  </xdr:twoCellAnchor>
  <xdr:twoCellAnchor>
    <xdr:from>
      <xdr:col>3</xdr:col>
      <xdr:colOff>2255863</xdr:colOff>
      <xdr:row>4</xdr:row>
      <xdr:rowOff>0</xdr:rowOff>
    </xdr:from>
    <xdr:to>
      <xdr:col>5</xdr:col>
      <xdr:colOff>1133943</xdr:colOff>
      <xdr:row>4</xdr:row>
      <xdr:rowOff>252000</xdr:rowOff>
    </xdr:to>
    <xdr:sp macro="" textlink="">
      <xdr:nvSpPr>
        <xdr:cNvPr id="14" name="正方形/長方形 172">
          <a:extLst>
            <a:ext uri="{FF2B5EF4-FFF2-40B4-BE49-F238E27FC236}">
              <a16:creationId xmlns:a16="http://schemas.microsoft.com/office/drawing/2014/main" id="{F27F869A-F82B-40F2-B3E5-A7360AA9581E}"/>
            </a:ext>
          </a:extLst>
        </xdr:cNvPr>
        <xdr:cNvSpPr/>
      </xdr:nvSpPr>
      <xdr:spPr>
        <a:xfrm>
          <a:off x="7961338" y="1257300"/>
          <a:ext cx="209753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薄青色セル（自動反映）⇒</a:t>
          </a:r>
        </a:p>
      </xdr:txBody>
    </xdr:sp>
    <xdr:clientData/>
  </xdr:twoCellAnchor>
  <xdr:twoCellAnchor>
    <xdr:from>
      <xdr:col>4</xdr:col>
      <xdr:colOff>192276</xdr:colOff>
      <xdr:row>104</xdr:row>
      <xdr:rowOff>168090</xdr:rowOff>
    </xdr:from>
    <xdr:to>
      <xdr:col>8</xdr:col>
      <xdr:colOff>962118</xdr:colOff>
      <xdr:row>116</xdr:row>
      <xdr:rowOff>179296</xdr:rowOff>
    </xdr:to>
    <xdr:sp macro="" textlink="">
      <xdr:nvSpPr>
        <xdr:cNvPr id="103" name="正方形/長方形 20">
          <a:extLst>
            <a:ext uri="{FF2B5EF4-FFF2-40B4-BE49-F238E27FC236}">
              <a16:creationId xmlns:a16="http://schemas.microsoft.com/office/drawing/2014/main" id="{47E2D82D-EE87-4D8B-8A70-436F5ED4835C}"/>
            </a:ext>
          </a:extLst>
        </xdr:cNvPr>
        <xdr:cNvSpPr/>
      </xdr:nvSpPr>
      <xdr:spPr>
        <a:xfrm>
          <a:off x="8507041" y="31891943"/>
          <a:ext cx="5655606" cy="3989294"/>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採用したバリュエーションの手法（該当する項目全てに〇</a:t>
          </a:r>
          <a:r>
            <a:rPr kumimoji="1" lang="en-US" altLang="ja-JP" sz="1200" b="1">
              <a:solidFill>
                <a:schemeClr val="tx1"/>
              </a:solidFill>
            </a:rPr>
            <a:t>,×</a:t>
          </a:r>
          <a:r>
            <a:rPr kumimoji="1" lang="ja-JP" altLang="en-US" sz="1200" b="1">
              <a:solidFill>
                <a:schemeClr val="tx1"/>
              </a:solidFill>
            </a:rPr>
            <a:t>を入力）について</a:t>
          </a:r>
        </a:p>
        <a:p>
          <a:pPr algn="l"/>
          <a:r>
            <a:rPr kumimoji="1" lang="ja-JP" altLang="en-US" sz="1100" b="1">
              <a:solidFill>
                <a:schemeClr val="tx1"/>
              </a:solidFill>
            </a:rPr>
            <a:t>①</a:t>
          </a:r>
          <a:r>
            <a:rPr kumimoji="1" lang="en-US" altLang="ja-JP" sz="1100" b="1">
              <a:solidFill>
                <a:schemeClr val="tx1"/>
              </a:solidFill>
            </a:rPr>
            <a:t>DCF</a:t>
          </a:r>
          <a:r>
            <a:rPr kumimoji="1" lang="ja-JP" altLang="en-US" sz="1100" b="1">
              <a:solidFill>
                <a:schemeClr val="tx1"/>
              </a:solidFill>
            </a:rPr>
            <a:t>法</a:t>
          </a:r>
        </a:p>
        <a:p>
          <a:pPr algn="l"/>
          <a:r>
            <a:rPr kumimoji="1" lang="ja-JP" altLang="en-US" sz="1100" b="0">
              <a:solidFill>
                <a:schemeClr val="tx1"/>
              </a:solidFill>
            </a:rPr>
            <a:t>将来フリーキャッシュフローを現在価値に割引いて企業価値を算出する方法</a:t>
          </a:r>
        </a:p>
        <a:p>
          <a:pPr algn="l"/>
          <a:r>
            <a:rPr kumimoji="1" lang="en-US" altLang="ja-JP" sz="1100" b="0">
              <a:solidFill>
                <a:schemeClr val="tx1"/>
              </a:solidFill>
            </a:rPr>
            <a:t>※</a:t>
          </a:r>
          <a:r>
            <a:rPr kumimoji="1" lang="ja-JP" altLang="en-US" sz="1100" b="0">
              <a:solidFill>
                <a:schemeClr val="tx1"/>
              </a:solidFill>
            </a:rPr>
            <a:t>株式譲渡の場合は上記にネットキャッシュ、ネットデットを加減算して調整</a:t>
          </a:r>
        </a:p>
        <a:p>
          <a:pPr algn="l"/>
          <a:r>
            <a:rPr kumimoji="1" lang="ja-JP" altLang="en-US" sz="1100" b="0">
              <a:solidFill>
                <a:schemeClr val="tx1"/>
              </a:solidFill>
            </a:rPr>
            <a:t> </a:t>
          </a:r>
        </a:p>
        <a:p>
          <a:pPr algn="l"/>
          <a:r>
            <a:rPr kumimoji="1" lang="ja-JP" altLang="en-US" sz="1100" b="1">
              <a:solidFill>
                <a:schemeClr val="tx1"/>
              </a:solidFill>
            </a:rPr>
            <a:t>②マルチプル法</a:t>
          </a:r>
        </a:p>
        <a:p>
          <a:pPr algn="l"/>
          <a:r>
            <a:rPr kumimoji="1" lang="ja-JP" altLang="en-US" sz="1100" b="0">
              <a:solidFill>
                <a:schemeClr val="tx1"/>
              </a:solidFill>
            </a:rPr>
            <a:t>代表例：</a:t>
          </a:r>
          <a:r>
            <a:rPr kumimoji="1" lang="en-US" altLang="ja-JP" sz="1100" b="0">
              <a:solidFill>
                <a:schemeClr val="tx1"/>
              </a:solidFill>
            </a:rPr>
            <a:t>EBITDA×</a:t>
          </a:r>
          <a:r>
            <a:rPr kumimoji="1" lang="ja-JP" altLang="en-US" sz="1100" b="0">
              <a:solidFill>
                <a:schemeClr val="tx1"/>
              </a:solidFill>
            </a:rPr>
            <a:t>マルチプル（その他：売上マルチプル、</a:t>
          </a:r>
          <a:r>
            <a:rPr kumimoji="1" lang="en-US" altLang="ja-JP" sz="1100" b="0">
              <a:solidFill>
                <a:schemeClr val="tx1"/>
              </a:solidFill>
            </a:rPr>
            <a:t>EBIT</a:t>
          </a:r>
          <a:r>
            <a:rPr kumimoji="1" lang="ja-JP" altLang="en-US" sz="1100" b="0">
              <a:solidFill>
                <a:schemeClr val="tx1"/>
              </a:solidFill>
            </a:rPr>
            <a:t>マルチプル）</a:t>
          </a:r>
        </a:p>
        <a:p>
          <a:pPr algn="l"/>
          <a:r>
            <a:rPr kumimoji="1" lang="ja-JP" altLang="en-US" sz="1100" b="0">
              <a:solidFill>
                <a:schemeClr val="tx1"/>
              </a:solidFill>
            </a:rPr>
            <a:t>償却前営業利益等に業界ごとの市場倍率を掛けて企業価値を算出する方法</a:t>
          </a:r>
        </a:p>
        <a:p>
          <a:pPr algn="l"/>
          <a:r>
            <a:rPr kumimoji="1" lang="en-US" altLang="ja-JP" sz="1100" b="0">
              <a:solidFill>
                <a:schemeClr val="tx1"/>
              </a:solidFill>
            </a:rPr>
            <a:t>※</a:t>
          </a:r>
          <a:r>
            <a:rPr kumimoji="1" lang="ja-JP" altLang="en-US" sz="1100" b="0">
              <a:solidFill>
                <a:schemeClr val="tx1"/>
              </a:solidFill>
            </a:rPr>
            <a:t>株式譲渡の場合は上記にネットキャッシュ、ネットデットを加減算して調整</a:t>
          </a:r>
        </a:p>
        <a:p>
          <a:pPr algn="l"/>
          <a:r>
            <a:rPr kumimoji="1" lang="ja-JP" altLang="en-US" sz="1100" b="0">
              <a:solidFill>
                <a:schemeClr val="tx1"/>
              </a:solidFill>
            </a:rPr>
            <a:t> </a:t>
          </a:r>
        </a:p>
        <a:p>
          <a:pPr algn="l"/>
          <a:r>
            <a:rPr kumimoji="1" lang="ja-JP" altLang="en-US" sz="1100" b="1">
              <a:solidFill>
                <a:schemeClr val="tx1"/>
              </a:solidFill>
            </a:rPr>
            <a:t>③修正簿価純資産法</a:t>
          </a:r>
        </a:p>
        <a:p>
          <a:pPr algn="l"/>
          <a:r>
            <a:rPr kumimoji="1" lang="ja-JP" altLang="en-US" sz="1100" b="0">
              <a:solidFill>
                <a:schemeClr val="tx1"/>
              </a:solidFill>
            </a:rPr>
            <a:t>資産負債を時価修正した純資産額で株式価値を算出する方法</a:t>
          </a:r>
        </a:p>
        <a:p>
          <a:pPr algn="l"/>
          <a:r>
            <a:rPr kumimoji="1" lang="en-US" altLang="ja-JP" sz="1100" b="0">
              <a:solidFill>
                <a:schemeClr val="tx1"/>
              </a:solidFill>
            </a:rPr>
            <a:t>※</a:t>
          </a:r>
          <a:r>
            <a:rPr kumimoji="1" lang="ja-JP" altLang="en-US" sz="1100" b="0">
              <a:solidFill>
                <a:schemeClr val="tx1"/>
              </a:solidFill>
            </a:rPr>
            <a:t>事業譲渡の場合は、譲渡対象の時価資産</a:t>
          </a:r>
          <a:r>
            <a:rPr kumimoji="1" lang="en-US" altLang="ja-JP" sz="1100" b="0">
              <a:solidFill>
                <a:schemeClr val="tx1"/>
              </a:solidFill>
            </a:rPr>
            <a:t>-</a:t>
          </a:r>
          <a:r>
            <a:rPr kumimoji="1" lang="ja-JP" altLang="en-US" sz="1100" b="0">
              <a:solidFill>
                <a:schemeClr val="tx1"/>
              </a:solidFill>
            </a:rPr>
            <a:t>譲渡対象の負債</a:t>
          </a:r>
        </a:p>
        <a:p>
          <a:pPr algn="l"/>
          <a:r>
            <a:rPr kumimoji="1" lang="ja-JP" altLang="en-US" sz="1100" b="0">
              <a:solidFill>
                <a:schemeClr val="tx1"/>
              </a:solidFill>
            </a:rPr>
            <a:t> </a:t>
          </a:r>
        </a:p>
        <a:p>
          <a:pPr algn="l"/>
          <a:r>
            <a:rPr kumimoji="1" lang="ja-JP" altLang="en-US" sz="1100" b="1">
              <a:solidFill>
                <a:schemeClr val="tx1"/>
              </a:solidFill>
            </a:rPr>
            <a:t>④年買法</a:t>
          </a:r>
        </a:p>
        <a:p>
          <a:pPr algn="l"/>
          <a:r>
            <a:rPr kumimoji="1" lang="ja-JP" altLang="en-US" sz="1100" b="0">
              <a:solidFill>
                <a:schemeClr val="tx1"/>
              </a:solidFill>
            </a:rPr>
            <a:t>時価純資産に利益の数年分を加算して株式価値を算出する方法</a:t>
          </a:r>
        </a:p>
        <a:p>
          <a:pPr algn="l"/>
          <a:r>
            <a:rPr kumimoji="1" lang="ja-JP" altLang="en-US" sz="1100" b="0">
              <a:solidFill>
                <a:schemeClr val="tx1"/>
              </a:solidFill>
            </a:rPr>
            <a:t>時価純資産＋営業利益</a:t>
          </a:r>
          <a:r>
            <a:rPr kumimoji="1" lang="en-US" altLang="ja-JP" sz="1100" b="0">
              <a:solidFill>
                <a:schemeClr val="tx1"/>
              </a:solidFill>
            </a:rPr>
            <a:t>×</a:t>
          </a:r>
          <a:r>
            <a:rPr kumimoji="1" lang="ja-JP" altLang="en-US" sz="1100" b="0">
              <a:solidFill>
                <a:schemeClr val="tx1"/>
              </a:solidFill>
            </a:rPr>
            <a:t>〇年分 </a:t>
          </a:r>
          <a:endParaRPr kumimoji="1" lang="ja-JP" altLang="en-US" sz="1050" b="0">
            <a:solidFill>
              <a:schemeClr val="tx1"/>
            </a:solidFill>
          </a:endParaRPr>
        </a:p>
      </xdr:txBody>
    </xdr:sp>
    <xdr:clientData/>
  </xdr:twoCellAnchor>
  <xdr:twoCellAnchor>
    <xdr:from>
      <xdr:col>4</xdr:col>
      <xdr:colOff>174974</xdr:colOff>
      <xdr:row>102</xdr:row>
      <xdr:rowOff>147271</xdr:rowOff>
    </xdr:from>
    <xdr:to>
      <xdr:col>8</xdr:col>
      <xdr:colOff>944816</xdr:colOff>
      <xdr:row>104</xdr:row>
      <xdr:rowOff>100854</xdr:rowOff>
    </xdr:to>
    <xdr:sp macro="" textlink="">
      <xdr:nvSpPr>
        <xdr:cNvPr id="126" name="正方形/長方形 5">
          <a:extLst>
            <a:ext uri="{FF2B5EF4-FFF2-40B4-BE49-F238E27FC236}">
              <a16:creationId xmlns:a16="http://schemas.microsoft.com/office/drawing/2014/main" id="{24C1F3D5-B600-4678-87B6-089A8CC9014E}"/>
            </a:ext>
          </a:extLst>
        </xdr:cNvPr>
        <xdr:cNvSpPr/>
      </xdr:nvSpPr>
      <xdr:spPr>
        <a:xfrm>
          <a:off x="8489739" y="31243595"/>
          <a:ext cx="5655606" cy="58111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0">
              <a:solidFill>
                <a:srgbClr val="FF0000"/>
              </a:solidFill>
            </a:rPr>
            <a:t>※</a:t>
          </a:r>
          <a:r>
            <a:rPr kumimoji="1" lang="ja-JP" altLang="en-US" sz="1100" b="0">
              <a:solidFill>
                <a:srgbClr val="FF0000"/>
              </a:solidFill>
            </a:rPr>
            <a:t>基準年度について：対象会社（事業）の譲受が完了した年度の前年度における数値を入力してください。</a:t>
          </a:r>
          <a:endParaRPr kumimoji="1" lang="en-US" altLang="ja-JP" sz="1100" b="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106138</xdr:colOff>
      <xdr:row>79</xdr:row>
      <xdr:rowOff>2</xdr:rowOff>
    </xdr:from>
    <xdr:to>
      <xdr:col>8</xdr:col>
      <xdr:colOff>875980</xdr:colOff>
      <xdr:row>89</xdr:row>
      <xdr:rowOff>13610</xdr:rowOff>
    </xdr:to>
    <xdr:sp macro="" textlink="">
      <xdr:nvSpPr>
        <xdr:cNvPr id="2" name="正方形/長方形 1">
          <a:extLst>
            <a:ext uri="{FF2B5EF4-FFF2-40B4-BE49-F238E27FC236}">
              <a16:creationId xmlns:a16="http://schemas.microsoft.com/office/drawing/2014/main" id="{044D407B-7F00-4F3D-9A54-671B12DA6315}"/>
            </a:ext>
          </a:extLst>
        </xdr:cNvPr>
        <xdr:cNvSpPr/>
      </xdr:nvSpPr>
      <xdr:spPr>
        <a:xfrm>
          <a:off x="8433709" y="24574502"/>
          <a:ext cx="5641200" cy="314325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人／</a:t>
          </a:r>
          <a:r>
            <a:rPr kumimoji="1" lang="en-US" altLang="ja-JP" sz="1100">
              <a:solidFill>
                <a:schemeClr val="tx1"/>
              </a:solidFill>
            </a:rPr>
            <a:t>0.4</a:t>
          </a:r>
          <a:r>
            <a:rPr kumimoji="1" lang="ja-JP" altLang="en-US" sz="1100">
              <a:solidFill>
                <a:schemeClr val="tx1"/>
              </a:solidFill>
            </a:rPr>
            <a:t>人）等</a:t>
          </a:r>
        </a:p>
      </xdr:txBody>
    </xdr:sp>
    <xdr:clientData/>
  </xdr:twoCellAnchor>
  <xdr:twoCellAnchor>
    <xdr:from>
      <xdr:col>4</xdr:col>
      <xdr:colOff>106138</xdr:colOff>
      <xdr:row>76</xdr:row>
      <xdr:rowOff>13610</xdr:rowOff>
    </xdr:from>
    <xdr:to>
      <xdr:col>8</xdr:col>
      <xdr:colOff>875980</xdr:colOff>
      <xdr:row>78</xdr:row>
      <xdr:rowOff>244926</xdr:rowOff>
    </xdr:to>
    <xdr:sp macro="" textlink="">
      <xdr:nvSpPr>
        <xdr:cNvPr id="3" name="正方形/長方形 5">
          <a:extLst>
            <a:ext uri="{FF2B5EF4-FFF2-40B4-BE49-F238E27FC236}">
              <a16:creationId xmlns:a16="http://schemas.microsoft.com/office/drawing/2014/main" id="{9A56A311-77E6-47B0-803E-92EA4A64DF38}"/>
            </a:ext>
          </a:extLst>
        </xdr:cNvPr>
        <xdr:cNvSpPr/>
      </xdr:nvSpPr>
      <xdr:spPr>
        <a:xfrm>
          <a:off x="8433709" y="23649217"/>
          <a:ext cx="5641200" cy="85724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生産性向上の状況確認に関して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対象会社（事業）分を対象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4</xdr:col>
      <xdr:colOff>81645</xdr:colOff>
      <xdr:row>50</xdr:row>
      <xdr:rowOff>285752</xdr:rowOff>
    </xdr:from>
    <xdr:to>
      <xdr:col>8</xdr:col>
      <xdr:colOff>851487</xdr:colOff>
      <xdr:row>55</xdr:row>
      <xdr:rowOff>107156</xdr:rowOff>
    </xdr:to>
    <xdr:sp macro="" textlink="">
      <xdr:nvSpPr>
        <xdr:cNvPr id="6" name="正方形/長方形 7">
          <a:extLst>
            <a:ext uri="{FF2B5EF4-FFF2-40B4-BE49-F238E27FC236}">
              <a16:creationId xmlns:a16="http://schemas.microsoft.com/office/drawing/2014/main" id="{DA82F148-AC3C-4C0F-BBA6-00D5F7ED4BE2}"/>
            </a:ext>
          </a:extLst>
        </xdr:cNvPr>
        <xdr:cNvSpPr/>
      </xdr:nvSpPr>
      <xdr:spPr>
        <a:xfrm>
          <a:off x="8406495" y="15849602"/>
          <a:ext cx="5646642" cy="139302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81644</xdr:colOff>
      <xdr:row>57</xdr:row>
      <xdr:rowOff>297659</xdr:rowOff>
    </xdr:from>
    <xdr:to>
      <xdr:col>8</xdr:col>
      <xdr:colOff>851486</xdr:colOff>
      <xdr:row>63</xdr:row>
      <xdr:rowOff>0</xdr:rowOff>
    </xdr:to>
    <xdr:sp macro="" textlink="">
      <xdr:nvSpPr>
        <xdr:cNvPr id="7" name="正方形/長方形 9">
          <a:extLst>
            <a:ext uri="{FF2B5EF4-FFF2-40B4-BE49-F238E27FC236}">
              <a16:creationId xmlns:a16="http://schemas.microsoft.com/office/drawing/2014/main" id="{490B06BA-7BA1-4F06-869F-D5F3F2E96DED}"/>
            </a:ext>
          </a:extLst>
        </xdr:cNvPr>
        <xdr:cNvSpPr/>
      </xdr:nvSpPr>
      <xdr:spPr>
        <a:xfrm>
          <a:off x="8406494" y="18061784"/>
          <a:ext cx="5646642" cy="158829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106138</xdr:colOff>
      <xdr:row>66</xdr:row>
      <xdr:rowOff>0</xdr:rowOff>
    </xdr:from>
    <xdr:to>
      <xdr:col>8</xdr:col>
      <xdr:colOff>875980</xdr:colOff>
      <xdr:row>72</xdr:row>
      <xdr:rowOff>263979</xdr:rowOff>
    </xdr:to>
    <xdr:sp macro="" textlink="">
      <xdr:nvSpPr>
        <xdr:cNvPr id="8" name="正方形/長方形 10">
          <a:extLst>
            <a:ext uri="{FF2B5EF4-FFF2-40B4-BE49-F238E27FC236}">
              <a16:creationId xmlns:a16="http://schemas.microsoft.com/office/drawing/2014/main" id="{6790047C-97D7-421C-A840-5ACDA7B3B34D}"/>
            </a:ext>
          </a:extLst>
        </xdr:cNvPr>
        <xdr:cNvSpPr/>
      </xdr:nvSpPr>
      <xdr:spPr>
        <a:xfrm>
          <a:off x="8430988" y="20593050"/>
          <a:ext cx="5646642" cy="214992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5</xdr:col>
      <xdr:colOff>707564</xdr:colOff>
      <xdr:row>0</xdr:row>
      <xdr:rowOff>58431</xdr:rowOff>
    </xdr:from>
    <xdr:to>
      <xdr:col>5</xdr:col>
      <xdr:colOff>1787564</xdr:colOff>
      <xdr:row>1</xdr:row>
      <xdr:rowOff>13608</xdr:rowOff>
    </xdr:to>
    <xdr:sp macro="" textlink="">
      <xdr:nvSpPr>
        <xdr:cNvPr id="9" name="正方形/長方形 8">
          <a:extLst>
            <a:ext uri="{FF2B5EF4-FFF2-40B4-BE49-F238E27FC236}">
              <a16:creationId xmlns:a16="http://schemas.microsoft.com/office/drawing/2014/main" id="{C28EAFEA-81FB-4757-9ABC-F4B9089EF5C6}"/>
            </a:ext>
          </a:extLst>
        </xdr:cNvPr>
        <xdr:cNvSpPr/>
      </xdr:nvSpPr>
      <xdr:spPr>
        <a:xfrm>
          <a:off x="9184814" y="58431"/>
          <a:ext cx="1080000" cy="268141"/>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2</a:t>
          </a:r>
          <a:r>
            <a:rPr kumimoji="1" lang="ja-JP" altLang="en-US" sz="1400" b="1" kern="1200">
              <a:solidFill>
                <a:sysClr val="windowText" lastClr="000000"/>
              </a:solidFill>
            </a:rPr>
            <a:t>回目用</a:t>
          </a:r>
        </a:p>
      </xdr:txBody>
    </xdr:sp>
    <xdr:clientData/>
  </xdr:twoCellAnchor>
  <xdr:twoCellAnchor>
    <xdr:from>
      <xdr:col>3</xdr:col>
      <xdr:colOff>1506188</xdr:colOff>
      <xdr:row>4</xdr:row>
      <xdr:rowOff>0</xdr:rowOff>
    </xdr:from>
    <xdr:to>
      <xdr:col>3</xdr:col>
      <xdr:colOff>2118188</xdr:colOff>
      <xdr:row>4</xdr:row>
      <xdr:rowOff>252000</xdr:rowOff>
    </xdr:to>
    <xdr:sp macro="" textlink="">
      <xdr:nvSpPr>
        <xdr:cNvPr id="10" name="正方形/長方形 172">
          <a:extLst>
            <a:ext uri="{FF2B5EF4-FFF2-40B4-BE49-F238E27FC236}">
              <a16:creationId xmlns:a16="http://schemas.microsoft.com/office/drawing/2014/main" id="{9F1AD1BF-152B-4D7B-8046-1EBD9349DE19}"/>
            </a:ext>
          </a:extLst>
        </xdr:cNvPr>
        <xdr:cNvSpPr/>
      </xdr:nvSpPr>
      <xdr:spPr>
        <a:xfrm>
          <a:off x="7211663" y="12573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966511</xdr:colOff>
      <xdr:row>4</xdr:row>
      <xdr:rowOff>0</xdr:rowOff>
    </xdr:from>
    <xdr:to>
      <xdr:col>5</xdr:col>
      <xdr:colOff>1578511</xdr:colOff>
      <xdr:row>4</xdr:row>
      <xdr:rowOff>252000</xdr:rowOff>
    </xdr:to>
    <xdr:sp macro="" textlink="">
      <xdr:nvSpPr>
        <xdr:cNvPr id="11" name="正方形/長方形 10">
          <a:extLst>
            <a:ext uri="{FF2B5EF4-FFF2-40B4-BE49-F238E27FC236}">
              <a16:creationId xmlns:a16="http://schemas.microsoft.com/office/drawing/2014/main" id="{E3588D7A-6AA6-441D-A11F-5D2648233431}"/>
            </a:ext>
          </a:extLst>
        </xdr:cNvPr>
        <xdr:cNvSpPr/>
      </xdr:nvSpPr>
      <xdr:spPr>
        <a:xfrm>
          <a:off x="9891436" y="12573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2353233</xdr:colOff>
      <xdr:row>4</xdr:row>
      <xdr:rowOff>0</xdr:rowOff>
    </xdr:from>
    <xdr:to>
      <xdr:col>3</xdr:col>
      <xdr:colOff>1533525</xdr:colOff>
      <xdr:row>4</xdr:row>
      <xdr:rowOff>252000</xdr:rowOff>
    </xdr:to>
    <xdr:sp macro="" textlink="">
      <xdr:nvSpPr>
        <xdr:cNvPr id="12" name="正方形/長方形 172">
          <a:extLst>
            <a:ext uri="{FF2B5EF4-FFF2-40B4-BE49-F238E27FC236}">
              <a16:creationId xmlns:a16="http://schemas.microsoft.com/office/drawing/2014/main" id="{F0BEC25B-D13A-4630-824D-4304EE62EB61}"/>
            </a:ext>
          </a:extLst>
        </xdr:cNvPr>
        <xdr:cNvSpPr/>
      </xdr:nvSpPr>
      <xdr:spPr>
        <a:xfrm>
          <a:off x="5496483" y="1257300"/>
          <a:ext cx="1742517"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薄黄色セル（必須）⇒</a:t>
          </a:r>
        </a:p>
      </xdr:txBody>
    </xdr:sp>
    <xdr:clientData/>
  </xdr:twoCellAnchor>
  <xdr:twoCellAnchor>
    <xdr:from>
      <xdr:col>3</xdr:col>
      <xdr:colOff>2189188</xdr:colOff>
      <xdr:row>4</xdr:row>
      <xdr:rowOff>0</xdr:rowOff>
    </xdr:from>
    <xdr:to>
      <xdr:col>5</xdr:col>
      <xdr:colOff>1067268</xdr:colOff>
      <xdr:row>4</xdr:row>
      <xdr:rowOff>252000</xdr:rowOff>
    </xdr:to>
    <xdr:sp macro="" textlink="">
      <xdr:nvSpPr>
        <xdr:cNvPr id="13" name="正方形/長方形 172">
          <a:extLst>
            <a:ext uri="{FF2B5EF4-FFF2-40B4-BE49-F238E27FC236}">
              <a16:creationId xmlns:a16="http://schemas.microsoft.com/office/drawing/2014/main" id="{E8899081-561A-4243-B6FD-3072AAF39E2D}"/>
            </a:ext>
          </a:extLst>
        </xdr:cNvPr>
        <xdr:cNvSpPr/>
      </xdr:nvSpPr>
      <xdr:spPr>
        <a:xfrm>
          <a:off x="7894663" y="1257300"/>
          <a:ext cx="209753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薄青色セル（自動反映）⇒</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106138</xdr:colOff>
      <xdr:row>79</xdr:row>
      <xdr:rowOff>2</xdr:rowOff>
    </xdr:from>
    <xdr:to>
      <xdr:col>8</xdr:col>
      <xdr:colOff>875980</xdr:colOff>
      <xdr:row>89</xdr:row>
      <xdr:rowOff>13610</xdr:rowOff>
    </xdr:to>
    <xdr:sp macro="" textlink="">
      <xdr:nvSpPr>
        <xdr:cNvPr id="2" name="正方形/長方形 1">
          <a:extLst>
            <a:ext uri="{FF2B5EF4-FFF2-40B4-BE49-F238E27FC236}">
              <a16:creationId xmlns:a16="http://schemas.microsoft.com/office/drawing/2014/main" id="{690B59AF-D993-4716-B1E9-97ECFDA23441}"/>
            </a:ext>
          </a:extLst>
        </xdr:cNvPr>
        <xdr:cNvSpPr/>
      </xdr:nvSpPr>
      <xdr:spPr>
        <a:xfrm>
          <a:off x="7916638" y="24679277"/>
          <a:ext cx="5646642" cy="315685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人／</a:t>
          </a:r>
          <a:r>
            <a:rPr kumimoji="1" lang="en-US" altLang="ja-JP" sz="1100">
              <a:solidFill>
                <a:schemeClr val="tx1"/>
              </a:solidFill>
            </a:rPr>
            <a:t>0.4</a:t>
          </a:r>
          <a:r>
            <a:rPr kumimoji="1" lang="ja-JP" altLang="en-US" sz="1100">
              <a:solidFill>
                <a:schemeClr val="tx1"/>
              </a:solidFill>
            </a:rPr>
            <a:t>人）等</a:t>
          </a:r>
        </a:p>
      </xdr:txBody>
    </xdr:sp>
    <xdr:clientData/>
  </xdr:twoCellAnchor>
  <xdr:twoCellAnchor>
    <xdr:from>
      <xdr:col>4</xdr:col>
      <xdr:colOff>106138</xdr:colOff>
      <xdr:row>76</xdr:row>
      <xdr:rowOff>13610</xdr:rowOff>
    </xdr:from>
    <xdr:to>
      <xdr:col>8</xdr:col>
      <xdr:colOff>875980</xdr:colOff>
      <xdr:row>78</xdr:row>
      <xdr:rowOff>244926</xdr:rowOff>
    </xdr:to>
    <xdr:sp macro="" textlink="">
      <xdr:nvSpPr>
        <xdr:cNvPr id="3" name="正方形/長方形 5">
          <a:extLst>
            <a:ext uri="{FF2B5EF4-FFF2-40B4-BE49-F238E27FC236}">
              <a16:creationId xmlns:a16="http://schemas.microsoft.com/office/drawing/2014/main" id="{6D46FF7C-BFFE-44B8-A76D-8F87CC2A66C9}"/>
            </a:ext>
          </a:extLst>
        </xdr:cNvPr>
        <xdr:cNvSpPr/>
      </xdr:nvSpPr>
      <xdr:spPr>
        <a:xfrm>
          <a:off x="7916638" y="23749910"/>
          <a:ext cx="5646642" cy="859966"/>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生産性向上の状況確認に関して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対象会社（事業）分を対象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4</xdr:col>
      <xdr:colOff>81645</xdr:colOff>
      <xdr:row>50</xdr:row>
      <xdr:rowOff>285752</xdr:rowOff>
    </xdr:from>
    <xdr:to>
      <xdr:col>8</xdr:col>
      <xdr:colOff>851487</xdr:colOff>
      <xdr:row>55</xdr:row>
      <xdr:rowOff>107156</xdr:rowOff>
    </xdr:to>
    <xdr:sp macro="" textlink="">
      <xdr:nvSpPr>
        <xdr:cNvPr id="6" name="正方形/長方形 7">
          <a:extLst>
            <a:ext uri="{FF2B5EF4-FFF2-40B4-BE49-F238E27FC236}">
              <a16:creationId xmlns:a16="http://schemas.microsoft.com/office/drawing/2014/main" id="{A261840A-30C0-4C09-99C5-A7CB026C99F5}"/>
            </a:ext>
          </a:extLst>
        </xdr:cNvPr>
        <xdr:cNvSpPr/>
      </xdr:nvSpPr>
      <xdr:spPr>
        <a:xfrm>
          <a:off x="7892145" y="15849602"/>
          <a:ext cx="5646642" cy="139302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81644</xdr:colOff>
      <xdr:row>57</xdr:row>
      <xdr:rowOff>297659</xdr:rowOff>
    </xdr:from>
    <xdr:to>
      <xdr:col>8</xdr:col>
      <xdr:colOff>851486</xdr:colOff>
      <xdr:row>63</xdr:row>
      <xdr:rowOff>0</xdr:rowOff>
    </xdr:to>
    <xdr:sp macro="" textlink="">
      <xdr:nvSpPr>
        <xdr:cNvPr id="7" name="正方形/長方形 9">
          <a:extLst>
            <a:ext uri="{FF2B5EF4-FFF2-40B4-BE49-F238E27FC236}">
              <a16:creationId xmlns:a16="http://schemas.microsoft.com/office/drawing/2014/main" id="{4FB0BC97-C0A2-4367-A69B-54B9818B5132}"/>
            </a:ext>
          </a:extLst>
        </xdr:cNvPr>
        <xdr:cNvSpPr/>
      </xdr:nvSpPr>
      <xdr:spPr>
        <a:xfrm>
          <a:off x="7892144" y="18061784"/>
          <a:ext cx="5646642" cy="158829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106138</xdr:colOff>
      <xdr:row>66</xdr:row>
      <xdr:rowOff>0</xdr:rowOff>
    </xdr:from>
    <xdr:to>
      <xdr:col>8</xdr:col>
      <xdr:colOff>875980</xdr:colOff>
      <xdr:row>72</xdr:row>
      <xdr:rowOff>263979</xdr:rowOff>
    </xdr:to>
    <xdr:sp macro="" textlink="">
      <xdr:nvSpPr>
        <xdr:cNvPr id="8" name="正方形/長方形 10">
          <a:extLst>
            <a:ext uri="{FF2B5EF4-FFF2-40B4-BE49-F238E27FC236}">
              <a16:creationId xmlns:a16="http://schemas.microsoft.com/office/drawing/2014/main" id="{45B4AE5D-555A-4085-9705-857792D69BDB}"/>
            </a:ext>
          </a:extLst>
        </xdr:cNvPr>
        <xdr:cNvSpPr/>
      </xdr:nvSpPr>
      <xdr:spPr>
        <a:xfrm>
          <a:off x="7916638" y="20593050"/>
          <a:ext cx="5646642" cy="214992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5</xdr:col>
      <xdr:colOff>707564</xdr:colOff>
      <xdr:row>0</xdr:row>
      <xdr:rowOff>58431</xdr:rowOff>
    </xdr:from>
    <xdr:to>
      <xdr:col>5</xdr:col>
      <xdr:colOff>1787564</xdr:colOff>
      <xdr:row>1</xdr:row>
      <xdr:rowOff>13608</xdr:rowOff>
    </xdr:to>
    <xdr:sp macro="" textlink="">
      <xdr:nvSpPr>
        <xdr:cNvPr id="9" name="正方形/長方形 8">
          <a:extLst>
            <a:ext uri="{FF2B5EF4-FFF2-40B4-BE49-F238E27FC236}">
              <a16:creationId xmlns:a16="http://schemas.microsoft.com/office/drawing/2014/main" id="{7D5F2F0A-ECC3-4094-9763-932C10C0861C}"/>
            </a:ext>
          </a:extLst>
        </xdr:cNvPr>
        <xdr:cNvSpPr/>
      </xdr:nvSpPr>
      <xdr:spPr>
        <a:xfrm>
          <a:off x="9175289" y="58431"/>
          <a:ext cx="1080000" cy="26950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3</a:t>
          </a:r>
          <a:r>
            <a:rPr kumimoji="1" lang="ja-JP" altLang="en-US" sz="1400" b="1" kern="1200">
              <a:solidFill>
                <a:sysClr val="windowText" lastClr="000000"/>
              </a:solidFill>
            </a:rPr>
            <a:t>回目用</a:t>
          </a:r>
        </a:p>
      </xdr:txBody>
    </xdr:sp>
    <xdr:clientData/>
  </xdr:twoCellAnchor>
  <xdr:twoCellAnchor>
    <xdr:from>
      <xdr:col>3</xdr:col>
      <xdr:colOff>1461282</xdr:colOff>
      <xdr:row>4</xdr:row>
      <xdr:rowOff>0</xdr:rowOff>
    </xdr:from>
    <xdr:to>
      <xdr:col>3</xdr:col>
      <xdr:colOff>2073282</xdr:colOff>
      <xdr:row>4</xdr:row>
      <xdr:rowOff>252000</xdr:rowOff>
    </xdr:to>
    <xdr:sp macro="" textlink="">
      <xdr:nvSpPr>
        <xdr:cNvPr id="10" name="正方形/長方形 172">
          <a:extLst>
            <a:ext uri="{FF2B5EF4-FFF2-40B4-BE49-F238E27FC236}">
              <a16:creationId xmlns:a16="http://schemas.microsoft.com/office/drawing/2014/main" id="{C84CC3DC-885A-4E7E-94DB-7E665333C833}"/>
            </a:ext>
          </a:extLst>
        </xdr:cNvPr>
        <xdr:cNvSpPr/>
      </xdr:nvSpPr>
      <xdr:spPr>
        <a:xfrm>
          <a:off x="7162675" y="1251857"/>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942016</xdr:colOff>
      <xdr:row>4</xdr:row>
      <xdr:rowOff>0</xdr:rowOff>
    </xdr:from>
    <xdr:to>
      <xdr:col>5</xdr:col>
      <xdr:colOff>1554016</xdr:colOff>
      <xdr:row>4</xdr:row>
      <xdr:rowOff>252000</xdr:rowOff>
    </xdr:to>
    <xdr:sp macro="" textlink="">
      <xdr:nvSpPr>
        <xdr:cNvPr id="11" name="正方形/長方形 10">
          <a:extLst>
            <a:ext uri="{FF2B5EF4-FFF2-40B4-BE49-F238E27FC236}">
              <a16:creationId xmlns:a16="http://schemas.microsoft.com/office/drawing/2014/main" id="{6528AB71-5E71-459C-9335-34D18FE1B461}"/>
            </a:ext>
          </a:extLst>
        </xdr:cNvPr>
        <xdr:cNvSpPr/>
      </xdr:nvSpPr>
      <xdr:spPr>
        <a:xfrm>
          <a:off x="9854695" y="1251857"/>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2353233</xdr:colOff>
      <xdr:row>3</xdr:row>
      <xdr:rowOff>312963</xdr:rowOff>
    </xdr:from>
    <xdr:to>
      <xdr:col>3</xdr:col>
      <xdr:colOff>1483178</xdr:colOff>
      <xdr:row>4</xdr:row>
      <xdr:rowOff>272142</xdr:rowOff>
    </xdr:to>
    <xdr:sp macro="" textlink="">
      <xdr:nvSpPr>
        <xdr:cNvPr id="12" name="正方形/長方形 172">
          <a:extLst>
            <a:ext uri="{FF2B5EF4-FFF2-40B4-BE49-F238E27FC236}">
              <a16:creationId xmlns:a16="http://schemas.microsoft.com/office/drawing/2014/main" id="{250D019B-B647-4BAC-818D-19F21E21C3AF}"/>
            </a:ext>
          </a:extLst>
        </xdr:cNvPr>
        <xdr:cNvSpPr/>
      </xdr:nvSpPr>
      <xdr:spPr>
        <a:xfrm>
          <a:off x="5496483" y="1251856"/>
          <a:ext cx="1688088" cy="272143"/>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薄黄色セル（必須）⇒</a:t>
          </a:r>
        </a:p>
      </xdr:txBody>
    </xdr:sp>
    <xdr:clientData/>
  </xdr:twoCellAnchor>
  <xdr:twoCellAnchor>
    <xdr:from>
      <xdr:col>3</xdr:col>
      <xdr:colOff>2172856</xdr:colOff>
      <xdr:row>4</xdr:row>
      <xdr:rowOff>0</xdr:rowOff>
    </xdr:from>
    <xdr:to>
      <xdr:col>5</xdr:col>
      <xdr:colOff>1050936</xdr:colOff>
      <xdr:row>4</xdr:row>
      <xdr:rowOff>252000</xdr:rowOff>
    </xdr:to>
    <xdr:sp macro="" textlink="">
      <xdr:nvSpPr>
        <xdr:cNvPr id="13" name="正方形/長方形 172">
          <a:extLst>
            <a:ext uri="{FF2B5EF4-FFF2-40B4-BE49-F238E27FC236}">
              <a16:creationId xmlns:a16="http://schemas.microsoft.com/office/drawing/2014/main" id="{AF9D9EBB-15B0-4538-90A4-061F4732CA79}"/>
            </a:ext>
          </a:extLst>
        </xdr:cNvPr>
        <xdr:cNvSpPr/>
      </xdr:nvSpPr>
      <xdr:spPr>
        <a:xfrm>
          <a:off x="7874249" y="1251857"/>
          <a:ext cx="2089366"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薄青色セル（自動反映）⇒</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JPTYO2611\Client_TYO\409168-02\800_PMO\07_&#20107;&#26989;&#21270;&#29366;&#27841;&#22577;&#21578;Excel&#12471;&#12540;&#12488;\R5&#35036;&#27491;\&#20316;&#25104;&#20013;\&#65288;&#20181;&#25499;&#20013;&#65289;&#12304;&#23554;&#38272;&#23478;&#27963;&#29992;_&#27861;&#20154;&#12305;8-10&#27425;_&#20107;&#26989;&#21270;&#29366;&#27841;&#22577;&#21578;&#35336;&#31639;&#12471;&#12540;&#12488;_20260317.xlsx" TargetMode="External"/><Relationship Id="rId1" Type="http://schemas.openxmlformats.org/officeDocument/2006/relationships/externalLinkPath" Target="&#65288;&#20181;&#25499;&#20013;&#65289;&#12304;&#23554;&#38272;&#23478;&#27963;&#29992;_&#27861;&#20154;&#12305;8-10&#27425;_&#20107;&#26989;&#21270;&#29366;&#27841;&#22577;&#21578;&#35336;&#31639;&#12471;&#12540;&#12488;_202603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報告時期一覧"/>
      <sheetName val="【法人】1回目＞計算用シート"/>
      <sheetName val="【法人】2回目＞計算用シート"/>
      <sheetName val="【法人】3回目＞計算用シート"/>
      <sheetName val="データ用"/>
    </sheetNames>
    <sheetDataSet>
      <sheetData sheetId="0"/>
      <sheetData sheetId="1">
        <row r="39">
          <cell r="L39" t="str">
            <v>1. 買い手支援類型：譲渡対象の法人格を残している（予定含む）</v>
          </cell>
        </row>
        <row r="40">
          <cell r="L40" t="str">
            <v>2. 買い手支援類型：譲渡対象の法人または事業を買い手側の法人格によって吸収・合併している（予定含む）</v>
          </cell>
        </row>
        <row r="41">
          <cell r="L41" t="str">
            <v>3. 買い手支援類型：1,2に該当しない（予定含む）</v>
          </cell>
        </row>
        <row r="42">
          <cell r="L42" t="str">
            <v>4. 売り手支援類型：譲渡対象の法人または事業を譲渡し、買い手側の子会社として法人格が存続している（予定含む）</v>
          </cell>
        </row>
        <row r="43">
          <cell r="L43" t="str">
            <v>5. 売り手支援類型：譲渡対象の法人または事業を譲渡し、買い手側の法人に吸収・合併されている（予定含む）</v>
          </cell>
        </row>
      </sheetData>
      <sheetData sheetId="2"/>
      <sheetData sheetId="3"/>
      <sheetData sheetId="4"/>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90C7F-523C-45D8-B9F7-61B44EEC8E4C}">
  <dimension ref="A1:Q42"/>
  <sheetViews>
    <sheetView showGridLines="0" workbookViewId="0">
      <selection activeCell="XFD2" sqref="XFD2"/>
    </sheetView>
  </sheetViews>
  <sheetFormatPr defaultRowHeight="12"/>
  <cols>
    <col min="1" max="1" width="1.625" style="137" customWidth="1"/>
    <col min="2" max="16384" width="9" style="137"/>
  </cols>
  <sheetData>
    <row r="1" spans="1:17" ht="3.75" customHeight="1">
      <c r="B1"/>
      <c r="C1"/>
      <c r="D1"/>
      <c r="E1"/>
      <c r="F1"/>
      <c r="G1"/>
      <c r="H1"/>
      <c r="I1"/>
      <c r="J1"/>
      <c r="K1"/>
      <c r="L1"/>
      <c r="M1"/>
      <c r="N1"/>
      <c r="O1"/>
      <c r="P1"/>
      <c r="Q1"/>
    </row>
    <row r="2" spans="1:17" ht="26.25">
      <c r="B2" s="150" t="s">
        <v>196</v>
      </c>
      <c r="C2"/>
      <c r="D2"/>
      <c r="E2"/>
      <c r="F2"/>
      <c r="G2"/>
      <c r="H2"/>
      <c r="I2"/>
      <c r="J2"/>
      <c r="K2"/>
      <c r="L2"/>
      <c r="M2"/>
      <c r="N2"/>
      <c r="O2"/>
      <c r="P2"/>
      <c r="Q2"/>
    </row>
    <row r="3" spans="1:17">
      <c r="A3" s="151"/>
      <c r="B3" s="151"/>
      <c r="C3" s="151"/>
      <c r="D3" s="151"/>
      <c r="E3" s="151"/>
      <c r="F3" s="151"/>
      <c r="G3" s="151"/>
      <c r="H3" s="151"/>
      <c r="I3" s="151"/>
      <c r="J3" s="151"/>
      <c r="K3" s="151"/>
      <c r="L3" s="151"/>
      <c r="M3" s="151"/>
      <c r="N3" s="151"/>
      <c r="O3" s="151"/>
      <c r="P3" s="151"/>
      <c r="Q3" s="151"/>
    </row>
    <row r="4" spans="1:17">
      <c r="A4" s="151"/>
      <c r="B4" s="152"/>
      <c r="C4" s="152"/>
      <c r="D4" s="152"/>
      <c r="E4" s="152"/>
      <c r="F4" s="152"/>
      <c r="G4" s="152"/>
      <c r="H4" s="152"/>
      <c r="I4" s="152"/>
      <c r="J4" s="152"/>
      <c r="K4" s="152"/>
      <c r="L4" s="152"/>
      <c r="M4" s="152"/>
      <c r="N4" s="152"/>
      <c r="O4" s="152"/>
      <c r="P4" s="152"/>
      <c r="Q4" s="152"/>
    </row>
    <row r="5" spans="1:17" ht="16.5">
      <c r="A5" s="151"/>
      <c r="B5" s="153" t="s">
        <v>197</v>
      </c>
      <c r="C5" s="154"/>
      <c r="D5" s="154"/>
      <c r="E5" s="154"/>
      <c r="F5" s="154"/>
      <c r="G5" s="154"/>
      <c r="H5" s="154"/>
      <c r="I5" s="154"/>
      <c r="J5" s="154"/>
      <c r="K5" s="154"/>
      <c r="L5" s="154"/>
      <c r="M5" s="154"/>
      <c r="N5" s="154"/>
      <c r="O5" s="154"/>
      <c r="P5" s="154"/>
      <c r="Q5" s="154"/>
    </row>
    <row r="6" spans="1:17" ht="16.5">
      <c r="A6" s="151"/>
      <c r="B6" s="155" t="s">
        <v>198</v>
      </c>
      <c r="C6" s="211" t="s">
        <v>199</v>
      </c>
      <c r="D6" s="212"/>
      <c r="E6" s="213"/>
      <c r="F6" s="211" t="s">
        <v>200</v>
      </c>
      <c r="G6" s="212"/>
      <c r="H6" s="213"/>
      <c r="I6" s="211" t="s">
        <v>201</v>
      </c>
      <c r="J6" s="212"/>
      <c r="K6" s="213"/>
      <c r="L6" s="211" t="s">
        <v>202</v>
      </c>
      <c r="M6" s="212"/>
      <c r="N6" s="213"/>
      <c r="O6" s="211" t="s">
        <v>203</v>
      </c>
      <c r="P6" s="212"/>
      <c r="Q6" s="213"/>
    </row>
    <row r="7" spans="1:17" ht="16.5">
      <c r="A7" s="151"/>
      <c r="B7" s="156" t="s">
        <v>204</v>
      </c>
      <c r="C7" s="157">
        <v>2026</v>
      </c>
      <c r="D7" s="158" t="s">
        <v>205</v>
      </c>
      <c r="E7" s="159"/>
      <c r="F7" s="160">
        <v>2027</v>
      </c>
      <c r="G7" s="161" t="s">
        <v>205</v>
      </c>
      <c r="H7" s="162"/>
      <c r="I7" s="163">
        <v>2028</v>
      </c>
      <c r="J7" s="164" t="s">
        <v>205</v>
      </c>
      <c r="K7" s="165"/>
      <c r="L7" s="166">
        <v>2029</v>
      </c>
      <c r="M7" s="167" t="s">
        <v>205</v>
      </c>
      <c r="N7" s="168"/>
      <c r="O7" s="169">
        <v>2030</v>
      </c>
      <c r="P7" s="170" t="s">
        <v>205</v>
      </c>
      <c r="Q7" s="171"/>
    </row>
    <row r="8" spans="1:17" ht="16.5">
      <c r="A8" s="151"/>
      <c r="B8" s="156" t="s">
        <v>206</v>
      </c>
      <c r="C8" s="160">
        <v>2027</v>
      </c>
      <c r="D8" s="161" t="s">
        <v>205</v>
      </c>
      <c r="E8" s="162"/>
      <c r="F8" s="163">
        <v>2028</v>
      </c>
      <c r="G8" s="164" t="s">
        <v>205</v>
      </c>
      <c r="H8" s="165"/>
      <c r="I8" s="166">
        <v>2029</v>
      </c>
      <c r="J8" s="167" t="s">
        <v>205</v>
      </c>
      <c r="K8" s="168"/>
      <c r="L8" s="169">
        <v>2030</v>
      </c>
      <c r="M8" s="170" t="s">
        <v>205</v>
      </c>
      <c r="N8" s="171"/>
      <c r="O8" s="172">
        <v>2031</v>
      </c>
      <c r="P8" s="173" t="s">
        <v>205</v>
      </c>
      <c r="Q8" s="174"/>
    </row>
    <row r="9" spans="1:17" ht="16.5">
      <c r="A9" s="151"/>
      <c r="B9" s="175"/>
      <c r="C9" s="175"/>
      <c r="D9" s="175"/>
      <c r="E9" s="175"/>
      <c r="F9" s="175"/>
      <c r="G9" s="175"/>
      <c r="H9" s="175"/>
      <c r="I9" s="175"/>
      <c r="J9" s="175"/>
      <c r="K9" s="175"/>
      <c r="L9" s="175"/>
      <c r="M9" s="175"/>
      <c r="N9" s="175"/>
      <c r="O9" s="175"/>
      <c r="P9" s="175"/>
      <c r="Q9" s="175"/>
    </row>
    <row r="10" spans="1:17" ht="16.5">
      <c r="B10" s="155" t="s">
        <v>207</v>
      </c>
      <c r="C10" s="214" t="s">
        <v>199</v>
      </c>
      <c r="D10" s="214"/>
      <c r="E10" s="214"/>
      <c r="F10" s="214" t="s">
        <v>200</v>
      </c>
      <c r="G10" s="214"/>
      <c r="H10" s="214"/>
      <c r="I10" s="214" t="s">
        <v>201</v>
      </c>
      <c r="J10" s="214"/>
      <c r="K10" s="214"/>
      <c r="L10" s="211" t="s">
        <v>202</v>
      </c>
      <c r="M10" s="212"/>
      <c r="N10" s="213"/>
      <c r="O10" s="211" t="s">
        <v>203</v>
      </c>
      <c r="P10" s="212"/>
      <c r="Q10" s="213"/>
    </row>
    <row r="11" spans="1:17" ht="16.5">
      <c r="B11" s="156" t="s">
        <v>208</v>
      </c>
      <c r="C11" s="176">
        <v>45689</v>
      </c>
      <c r="D11" s="177" t="s">
        <v>209</v>
      </c>
      <c r="E11" s="178">
        <v>46023</v>
      </c>
      <c r="F11" s="179">
        <v>46054</v>
      </c>
      <c r="G11" s="180" t="s">
        <v>209</v>
      </c>
      <c r="H11" s="181">
        <v>46388</v>
      </c>
      <c r="I11" s="182">
        <v>46419</v>
      </c>
      <c r="J11" s="183" t="s">
        <v>209</v>
      </c>
      <c r="K11" s="184">
        <v>46753</v>
      </c>
      <c r="L11" s="185">
        <v>46784</v>
      </c>
      <c r="M11" s="186" t="s">
        <v>209</v>
      </c>
      <c r="N11" s="187">
        <v>47119</v>
      </c>
      <c r="O11" s="188">
        <v>47150</v>
      </c>
      <c r="P11" s="189" t="s">
        <v>209</v>
      </c>
      <c r="Q11" s="190">
        <v>47484</v>
      </c>
    </row>
    <row r="12" spans="1:17" ht="16.5">
      <c r="B12" s="156" t="s">
        <v>210</v>
      </c>
      <c r="C12" s="176">
        <v>45717</v>
      </c>
      <c r="D12" s="177" t="s">
        <v>209</v>
      </c>
      <c r="E12" s="178">
        <v>46054</v>
      </c>
      <c r="F12" s="179">
        <v>46082</v>
      </c>
      <c r="G12" s="180" t="s">
        <v>209</v>
      </c>
      <c r="H12" s="181">
        <v>46419</v>
      </c>
      <c r="I12" s="182">
        <v>46447</v>
      </c>
      <c r="J12" s="183" t="s">
        <v>209</v>
      </c>
      <c r="K12" s="184">
        <v>46784</v>
      </c>
      <c r="L12" s="185">
        <v>46813</v>
      </c>
      <c r="M12" s="186" t="s">
        <v>209</v>
      </c>
      <c r="N12" s="187">
        <v>47150</v>
      </c>
      <c r="O12" s="188">
        <v>47178</v>
      </c>
      <c r="P12" s="189" t="s">
        <v>209</v>
      </c>
      <c r="Q12" s="190">
        <v>47515</v>
      </c>
    </row>
    <row r="13" spans="1:17" ht="16.5">
      <c r="B13" s="156" t="s">
        <v>211</v>
      </c>
      <c r="C13" s="176">
        <v>45748</v>
      </c>
      <c r="D13" s="177" t="s">
        <v>209</v>
      </c>
      <c r="E13" s="178">
        <v>46082</v>
      </c>
      <c r="F13" s="179">
        <v>46113</v>
      </c>
      <c r="G13" s="180" t="s">
        <v>209</v>
      </c>
      <c r="H13" s="181">
        <v>46447</v>
      </c>
      <c r="I13" s="182">
        <v>46478</v>
      </c>
      <c r="J13" s="183" t="s">
        <v>209</v>
      </c>
      <c r="K13" s="184">
        <v>46813</v>
      </c>
      <c r="L13" s="185">
        <v>46844</v>
      </c>
      <c r="M13" s="186" t="s">
        <v>209</v>
      </c>
      <c r="N13" s="187">
        <v>47178</v>
      </c>
      <c r="O13" s="188">
        <v>47209</v>
      </c>
      <c r="P13" s="189" t="s">
        <v>209</v>
      </c>
      <c r="Q13" s="190">
        <v>47543</v>
      </c>
    </row>
    <row r="14" spans="1:17" ht="16.5">
      <c r="B14" s="156" t="s">
        <v>212</v>
      </c>
      <c r="C14" s="179">
        <v>45778</v>
      </c>
      <c r="D14" s="180" t="s">
        <v>209</v>
      </c>
      <c r="E14" s="181">
        <v>46113</v>
      </c>
      <c r="F14" s="182">
        <v>46143</v>
      </c>
      <c r="G14" s="183" t="s">
        <v>209</v>
      </c>
      <c r="H14" s="184">
        <v>46478</v>
      </c>
      <c r="I14" s="185">
        <v>46508</v>
      </c>
      <c r="J14" s="186" t="s">
        <v>209</v>
      </c>
      <c r="K14" s="187">
        <v>46844</v>
      </c>
      <c r="L14" s="188">
        <v>46874</v>
      </c>
      <c r="M14" s="189" t="s">
        <v>209</v>
      </c>
      <c r="N14" s="190">
        <v>47209</v>
      </c>
      <c r="O14" s="191">
        <v>47239</v>
      </c>
      <c r="P14" s="192" t="s">
        <v>209</v>
      </c>
      <c r="Q14" s="193">
        <v>47574</v>
      </c>
    </row>
    <row r="15" spans="1:17" ht="16.5">
      <c r="B15" s="156" t="s">
        <v>213</v>
      </c>
      <c r="C15" s="179">
        <v>45809</v>
      </c>
      <c r="D15" s="180" t="s">
        <v>209</v>
      </c>
      <c r="E15" s="181">
        <v>46143</v>
      </c>
      <c r="F15" s="182">
        <v>46174</v>
      </c>
      <c r="G15" s="183" t="s">
        <v>209</v>
      </c>
      <c r="H15" s="184">
        <v>46508</v>
      </c>
      <c r="I15" s="185">
        <v>46539</v>
      </c>
      <c r="J15" s="186" t="s">
        <v>209</v>
      </c>
      <c r="K15" s="187">
        <v>46874</v>
      </c>
      <c r="L15" s="188">
        <v>46905</v>
      </c>
      <c r="M15" s="189" t="s">
        <v>209</v>
      </c>
      <c r="N15" s="190">
        <v>47239</v>
      </c>
      <c r="O15" s="191">
        <v>47270</v>
      </c>
      <c r="P15" s="192" t="s">
        <v>209</v>
      </c>
      <c r="Q15" s="193">
        <v>47604</v>
      </c>
    </row>
    <row r="16" spans="1:17" ht="16.5">
      <c r="B16" s="156" t="s">
        <v>214</v>
      </c>
      <c r="C16" s="179">
        <v>45839</v>
      </c>
      <c r="D16" s="180" t="s">
        <v>209</v>
      </c>
      <c r="E16" s="181">
        <v>46174</v>
      </c>
      <c r="F16" s="182">
        <v>46204</v>
      </c>
      <c r="G16" s="183" t="s">
        <v>209</v>
      </c>
      <c r="H16" s="184">
        <v>46539</v>
      </c>
      <c r="I16" s="185">
        <v>46569</v>
      </c>
      <c r="J16" s="186" t="s">
        <v>209</v>
      </c>
      <c r="K16" s="187">
        <v>46905</v>
      </c>
      <c r="L16" s="188">
        <v>46935</v>
      </c>
      <c r="M16" s="189" t="s">
        <v>209</v>
      </c>
      <c r="N16" s="190">
        <v>47270</v>
      </c>
      <c r="O16" s="191">
        <v>47300</v>
      </c>
      <c r="P16" s="192" t="s">
        <v>209</v>
      </c>
      <c r="Q16" s="193">
        <v>47635</v>
      </c>
    </row>
    <row r="17" spans="2:17" ht="16.5">
      <c r="B17" s="156" t="s">
        <v>215</v>
      </c>
      <c r="C17" s="179">
        <v>45870</v>
      </c>
      <c r="D17" s="180" t="s">
        <v>209</v>
      </c>
      <c r="E17" s="181">
        <v>46204</v>
      </c>
      <c r="F17" s="182">
        <v>46235</v>
      </c>
      <c r="G17" s="183" t="s">
        <v>209</v>
      </c>
      <c r="H17" s="184">
        <v>46569</v>
      </c>
      <c r="I17" s="185">
        <v>46600</v>
      </c>
      <c r="J17" s="186" t="s">
        <v>209</v>
      </c>
      <c r="K17" s="187">
        <v>46935</v>
      </c>
      <c r="L17" s="188">
        <v>46966</v>
      </c>
      <c r="M17" s="189" t="s">
        <v>209</v>
      </c>
      <c r="N17" s="190">
        <v>47300</v>
      </c>
      <c r="O17" s="191">
        <v>47331</v>
      </c>
      <c r="P17" s="192" t="s">
        <v>209</v>
      </c>
      <c r="Q17" s="193">
        <v>47665</v>
      </c>
    </row>
    <row r="18" spans="2:17" ht="16.5">
      <c r="B18" s="156" t="s">
        <v>216</v>
      </c>
      <c r="C18" s="179">
        <v>45901</v>
      </c>
      <c r="D18" s="180" t="s">
        <v>209</v>
      </c>
      <c r="E18" s="181">
        <v>46235</v>
      </c>
      <c r="F18" s="182">
        <v>46266</v>
      </c>
      <c r="G18" s="183" t="s">
        <v>209</v>
      </c>
      <c r="H18" s="184">
        <v>46600</v>
      </c>
      <c r="I18" s="185">
        <v>46631</v>
      </c>
      <c r="J18" s="186" t="s">
        <v>209</v>
      </c>
      <c r="K18" s="187">
        <v>46966</v>
      </c>
      <c r="L18" s="188">
        <v>46997</v>
      </c>
      <c r="M18" s="189" t="s">
        <v>209</v>
      </c>
      <c r="N18" s="190">
        <v>47331</v>
      </c>
      <c r="O18" s="191">
        <v>47362</v>
      </c>
      <c r="P18" s="192" t="s">
        <v>209</v>
      </c>
      <c r="Q18" s="193">
        <v>47696</v>
      </c>
    </row>
    <row r="19" spans="2:17" ht="16.5">
      <c r="B19" s="156" t="s">
        <v>217</v>
      </c>
      <c r="C19" s="176">
        <v>45566</v>
      </c>
      <c r="D19" s="177" t="s">
        <v>209</v>
      </c>
      <c r="E19" s="178">
        <v>45901</v>
      </c>
      <c r="F19" s="179">
        <v>45931</v>
      </c>
      <c r="G19" s="180" t="s">
        <v>209</v>
      </c>
      <c r="H19" s="181">
        <v>46266</v>
      </c>
      <c r="I19" s="182">
        <v>46296</v>
      </c>
      <c r="J19" s="183" t="s">
        <v>209</v>
      </c>
      <c r="K19" s="184">
        <v>46631</v>
      </c>
      <c r="L19" s="185">
        <v>46661</v>
      </c>
      <c r="M19" s="186" t="s">
        <v>209</v>
      </c>
      <c r="N19" s="187">
        <v>46997</v>
      </c>
      <c r="O19" s="188">
        <v>47027</v>
      </c>
      <c r="P19" s="189" t="s">
        <v>209</v>
      </c>
      <c r="Q19" s="190">
        <v>47362</v>
      </c>
    </row>
    <row r="20" spans="2:17" ht="16.5">
      <c r="B20" s="156" t="s">
        <v>218</v>
      </c>
      <c r="C20" s="176">
        <v>45597</v>
      </c>
      <c r="D20" s="177" t="s">
        <v>209</v>
      </c>
      <c r="E20" s="178">
        <v>45931</v>
      </c>
      <c r="F20" s="179">
        <v>45962</v>
      </c>
      <c r="G20" s="180" t="s">
        <v>209</v>
      </c>
      <c r="H20" s="181">
        <v>46296</v>
      </c>
      <c r="I20" s="182">
        <v>46327</v>
      </c>
      <c r="J20" s="183" t="s">
        <v>209</v>
      </c>
      <c r="K20" s="184">
        <v>46661</v>
      </c>
      <c r="L20" s="185">
        <v>46692</v>
      </c>
      <c r="M20" s="186" t="s">
        <v>209</v>
      </c>
      <c r="N20" s="187">
        <v>47027</v>
      </c>
      <c r="O20" s="188">
        <v>47058</v>
      </c>
      <c r="P20" s="189" t="s">
        <v>209</v>
      </c>
      <c r="Q20" s="190">
        <v>47392</v>
      </c>
    </row>
    <row r="21" spans="2:17" ht="16.5">
      <c r="B21" s="156" t="s">
        <v>219</v>
      </c>
      <c r="C21" s="176">
        <v>45627</v>
      </c>
      <c r="D21" s="177" t="s">
        <v>209</v>
      </c>
      <c r="E21" s="178">
        <v>45962</v>
      </c>
      <c r="F21" s="179">
        <v>45992</v>
      </c>
      <c r="G21" s="180" t="s">
        <v>209</v>
      </c>
      <c r="H21" s="181">
        <v>46327</v>
      </c>
      <c r="I21" s="182">
        <v>46357</v>
      </c>
      <c r="J21" s="183" t="s">
        <v>209</v>
      </c>
      <c r="K21" s="184">
        <v>46692</v>
      </c>
      <c r="L21" s="185">
        <v>46722</v>
      </c>
      <c r="M21" s="186" t="s">
        <v>209</v>
      </c>
      <c r="N21" s="187">
        <v>47058</v>
      </c>
      <c r="O21" s="188">
        <v>47088</v>
      </c>
      <c r="P21" s="189" t="s">
        <v>209</v>
      </c>
      <c r="Q21" s="190">
        <v>47423</v>
      </c>
    </row>
    <row r="22" spans="2:17" ht="16.5">
      <c r="B22" s="156" t="s">
        <v>220</v>
      </c>
      <c r="C22" s="176">
        <v>45658</v>
      </c>
      <c r="D22" s="177" t="s">
        <v>209</v>
      </c>
      <c r="E22" s="178">
        <v>45992</v>
      </c>
      <c r="F22" s="179">
        <v>46023</v>
      </c>
      <c r="G22" s="180" t="s">
        <v>209</v>
      </c>
      <c r="H22" s="181">
        <v>46357</v>
      </c>
      <c r="I22" s="182">
        <v>46388</v>
      </c>
      <c r="J22" s="183" t="s">
        <v>209</v>
      </c>
      <c r="K22" s="184">
        <v>46722</v>
      </c>
      <c r="L22" s="185">
        <v>46753</v>
      </c>
      <c r="M22" s="186" t="s">
        <v>209</v>
      </c>
      <c r="N22" s="187">
        <v>47088</v>
      </c>
      <c r="O22" s="188">
        <v>47119</v>
      </c>
      <c r="P22" s="189" t="s">
        <v>209</v>
      </c>
      <c r="Q22" s="190">
        <v>47453</v>
      </c>
    </row>
    <row r="23" spans="2:17">
      <c r="B23" s="151"/>
      <c r="C23" s="151"/>
      <c r="D23" s="151"/>
      <c r="E23" s="151"/>
      <c r="F23" s="151"/>
      <c r="G23" s="151"/>
      <c r="H23" s="151"/>
      <c r="I23" s="151"/>
      <c r="J23" s="151"/>
      <c r="K23" s="151"/>
      <c r="L23" s="151"/>
      <c r="M23" s="151"/>
      <c r="N23" s="151"/>
      <c r="O23" s="151"/>
      <c r="P23" s="151"/>
      <c r="Q23" s="151"/>
    </row>
    <row r="24" spans="2:17">
      <c r="B24" s="152"/>
      <c r="C24" s="152"/>
      <c r="D24" s="152"/>
      <c r="E24" s="152"/>
      <c r="F24" s="152"/>
      <c r="G24" s="152"/>
      <c r="H24" s="152"/>
      <c r="I24" s="152"/>
      <c r="J24" s="152"/>
      <c r="K24" s="152"/>
      <c r="L24" s="152"/>
      <c r="M24" s="152"/>
      <c r="N24" s="152"/>
      <c r="O24" s="152"/>
      <c r="P24" s="152"/>
      <c r="Q24" s="152"/>
    </row>
    <row r="25" spans="2:17" ht="16.5">
      <c r="B25" s="153" t="s">
        <v>221</v>
      </c>
      <c r="C25" s="154"/>
      <c r="D25" s="154"/>
      <c r="E25" s="154"/>
      <c r="F25" s="154"/>
      <c r="G25" s="154"/>
      <c r="H25" s="154"/>
      <c r="I25" s="154"/>
      <c r="J25" s="154"/>
      <c r="K25" s="154"/>
      <c r="L25" s="154"/>
      <c r="M25" s="154"/>
      <c r="N25" s="154"/>
      <c r="O25" s="154"/>
      <c r="P25" s="154"/>
      <c r="Q25" s="154"/>
    </row>
    <row r="26" spans="2:17" ht="16.5">
      <c r="B26" s="155" t="s">
        <v>198</v>
      </c>
      <c r="C26" s="211" t="s">
        <v>199</v>
      </c>
      <c r="D26" s="212"/>
      <c r="E26" s="213"/>
      <c r="F26" s="211" t="s">
        <v>200</v>
      </c>
      <c r="G26" s="212"/>
      <c r="H26" s="213"/>
      <c r="I26" s="211" t="s">
        <v>201</v>
      </c>
      <c r="J26" s="212"/>
      <c r="K26" s="213"/>
      <c r="L26" s="211" t="s">
        <v>202</v>
      </c>
      <c r="M26" s="212"/>
      <c r="N26" s="213"/>
      <c r="O26" s="211" t="s">
        <v>203</v>
      </c>
      <c r="P26" s="212"/>
      <c r="Q26" s="213"/>
    </row>
    <row r="27" spans="2:17" ht="16.5">
      <c r="B27" s="156" t="s">
        <v>204</v>
      </c>
      <c r="C27" s="157">
        <v>2026</v>
      </c>
      <c r="D27" s="158" t="s">
        <v>205</v>
      </c>
      <c r="E27" s="159"/>
      <c r="F27" s="160">
        <v>2027</v>
      </c>
      <c r="G27" s="161" t="s">
        <v>205</v>
      </c>
      <c r="H27" s="162"/>
      <c r="I27" s="163">
        <v>2028</v>
      </c>
      <c r="J27" s="164" t="s">
        <v>205</v>
      </c>
      <c r="K27" s="165"/>
      <c r="L27" s="166">
        <v>2029</v>
      </c>
      <c r="M27" s="167" t="s">
        <v>205</v>
      </c>
      <c r="N27" s="168"/>
      <c r="O27" s="169">
        <v>2030</v>
      </c>
      <c r="P27" s="170" t="s">
        <v>205</v>
      </c>
      <c r="Q27" s="171"/>
    </row>
    <row r="28" spans="2:17" ht="16.5">
      <c r="B28" s="156" t="s">
        <v>206</v>
      </c>
      <c r="C28" s="160">
        <v>2027</v>
      </c>
      <c r="D28" s="161" t="s">
        <v>205</v>
      </c>
      <c r="E28" s="162"/>
      <c r="F28" s="163">
        <v>2028</v>
      </c>
      <c r="G28" s="164" t="s">
        <v>205</v>
      </c>
      <c r="H28" s="165"/>
      <c r="I28" s="166">
        <v>2029</v>
      </c>
      <c r="J28" s="167" t="s">
        <v>205</v>
      </c>
      <c r="K28" s="168"/>
      <c r="L28" s="169">
        <v>2030</v>
      </c>
      <c r="M28" s="170" t="s">
        <v>205</v>
      </c>
      <c r="N28" s="171"/>
      <c r="O28" s="172">
        <v>2031</v>
      </c>
      <c r="P28" s="173" t="s">
        <v>205</v>
      </c>
      <c r="Q28" s="174"/>
    </row>
    <row r="29" spans="2:17" ht="16.5">
      <c r="B29" s="175"/>
      <c r="C29" s="175"/>
      <c r="D29" s="175"/>
      <c r="E29" s="175"/>
      <c r="F29" s="175"/>
      <c r="G29" s="175"/>
      <c r="H29" s="175"/>
      <c r="I29" s="175"/>
      <c r="J29" s="175"/>
      <c r="K29" s="175"/>
      <c r="L29" s="175"/>
      <c r="M29" s="175"/>
      <c r="N29" s="175"/>
      <c r="O29" s="175"/>
      <c r="P29" s="175"/>
      <c r="Q29" s="175"/>
    </row>
    <row r="30" spans="2:17" ht="16.5">
      <c r="B30" s="155" t="s">
        <v>207</v>
      </c>
      <c r="C30" s="214" t="s">
        <v>199</v>
      </c>
      <c r="D30" s="214"/>
      <c r="E30" s="214"/>
      <c r="F30" s="214" t="s">
        <v>200</v>
      </c>
      <c r="G30" s="214"/>
      <c r="H30" s="214"/>
      <c r="I30" s="214" t="s">
        <v>201</v>
      </c>
      <c r="J30" s="214"/>
      <c r="K30" s="214"/>
      <c r="L30" s="211" t="s">
        <v>202</v>
      </c>
      <c r="M30" s="212"/>
      <c r="N30" s="213"/>
      <c r="O30" s="211" t="s">
        <v>203</v>
      </c>
      <c r="P30" s="212"/>
      <c r="Q30" s="213"/>
    </row>
    <row r="31" spans="2:17" ht="16.5">
      <c r="B31" s="156" t="s">
        <v>208</v>
      </c>
      <c r="C31" s="176">
        <v>45689</v>
      </c>
      <c r="D31" s="177" t="s">
        <v>209</v>
      </c>
      <c r="E31" s="178">
        <v>46023</v>
      </c>
      <c r="F31" s="179">
        <v>46054</v>
      </c>
      <c r="G31" s="180" t="s">
        <v>209</v>
      </c>
      <c r="H31" s="181">
        <v>46388</v>
      </c>
      <c r="I31" s="182">
        <v>46419</v>
      </c>
      <c r="J31" s="183" t="s">
        <v>209</v>
      </c>
      <c r="K31" s="184">
        <v>46753</v>
      </c>
      <c r="L31" s="185">
        <v>46784</v>
      </c>
      <c r="M31" s="186" t="s">
        <v>209</v>
      </c>
      <c r="N31" s="187">
        <v>47119</v>
      </c>
      <c r="O31" s="188">
        <v>47150</v>
      </c>
      <c r="P31" s="189" t="s">
        <v>209</v>
      </c>
      <c r="Q31" s="190">
        <v>47484</v>
      </c>
    </row>
    <row r="32" spans="2:17" ht="16.5">
      <c r="B32" s="156" t="s">
        <v>210</v>
      </c>
      <c r="C32" s="176">
        <v>45717</v>
      </c>
      <c r="D32" s="177" t="s">
        <v>209</v>
      </c>
      <c r="E32" s="178">
        <v>46054</v>
      </c>
      <c r="F32" s="179">
        <v>46082</v>
      </c>
      <c r="G32" s="180" t="s">
        <v>209</v>
      </c>
      <c r="H32" s="181">
        <v>46419</v>
      </c>
      <c r="I32" s="182">
        <v>46447</v>
      </c>
      <c r="J32" s="183" t="s">
        <v>209</v>
      </c>
      <c r="K32" s="184">
        <v>46784</v>
      </c>
      <c r="L32" s="185">
        <v>46813</v>
      </c>
      <c r="M32" s="186" t="s">
        <v>209</v>
      </c>
      <c r="N32" s="187">
        <v>47150</v>
      </c>
      <c r="O32" s="188">
        <v>47178</v>
      </c>
      <c r="P32" s="189" t="s">
        <v>209</v>
      </c>
      <c r="Q32" s="190">
        <v>47515</v>
      </c>
    </row>
    <row r="33" spans="2:17" ht="16.5">
      <c r="B33" s="156" t="s">
        <v>211</v>
      </c>
      <c r="C33" s="176">
        <v>45748</v>
      </c>
      <c r="D33" s="177" t="s">
        <v>209</v>
      </c>
      <c r="E33" s="178">
        <v>46082</v>
      </c>
      <c r="F33" s="179">
        <v>46113</v>
      </c>
      <c r="G33" s="180" t="s">
        <v>209</v>
      </c>
      <c r="H33" s="181">
        <v>46447</v>
      </c>
      <c r="I33" s="182">
        <v>46478</v>
      </c>
      <c r="J33" s="183" t="s">
        <v>209</v>
      </c>
      <c r="K33" s="184">
        <v>46813</v>
      </c>
      <c r="L33" s="185">
        <v>46844</v>
      </c>
      <c r="M33" s="186" t="s">
        <v>209</v>
      </c>
      <c r="N33" s="187">
        <v>47178</v>
      </c>
      <c r="O33" s="188">
        <v>47209</v>
      </c>
      <c r="P33" s="189" t="s">
        <v>209</v>
      </c>
      <c r="Q33" s="190">
        <v>47543</v>
      </c>
    </row>
    <row r="34" spans="2:17" ht="16.5">
      <c r="B34" s="156" t="s">
        <v>212</v>
      </c>
      <c r="C34" s="179">
        <v>45778</v>
      </c>
      <c r="D34" s="180" t="s">
        <v>209</v>
      </c>
      <c r="E34" s="181">
        <v>46113</v>
      </c>
      <c r="F34" s="182">
        <v>46143</v>
      </c>
      <c r="G34" s="183" t="s">
        <v>209</v>
      </c>
      <c r="H34" s="184">
        <v>46478</v>
      </c>
      <c r="I34" s="185">
        <v>46508</v>
      </c>
      <c r="J34" s="186" t="s">
        <v>209</v>
      </c>
      <c r="K34" s="187">
        <v>46844</v>
      </c>
      <c r="L34" s="188">
        <v>46874</v>
      </c>
      <c r="M34" s="189" t="s">
        <v>209</v>
      </c>
      <c r="N34" s="190">
        <v>47209</v>
      </c>
      <c r="O34" s="191">
        <v>47239</v>
      </c>
      <c r="P34" s="192" t="s">
        <v>209</v>
      </c>
      <c r="Q34" s="193">
        <v>47574</v>
      </c>
    </row>
    <row r="35" spans="2:17" ht="16.5">
      <c r="B35" s="156" t="s">
        <v>213</v>
      </c>
      <c r="C35" s="179">
        <v>45809</v>
      </c>
      <c r="D35" s="180" t="s">
        <v>209</v>
      </c>
      <c r="E35" s="181">
        <v>46143</v>
      </c>
      <c r="F35" s="182">
        <v>46174</v>
      </c>
      <c r="G35" s="183" t="s">
        <v>209</v>
      </c>
      <c r="H35" s="184">
        <v>46508</v>
      </c>
      <c r="I35" s="185">
        <v>46539</v>
      </c>
      <c r="J35" s="186" t="s">
        <v>209</v>
      </c>
      <c r="K35" s="187">
        <v>46874</v>
      </c>
      <c r="L35" s="188">
        <v>46905</v>
      </c>
      <c r="M35" s="189" t="s">
        <v>209</v>
      </c>
      <c r="N35" s="190">
        <v>47239</v>
      </c>
      <c r="O35" s="191">
        <v>47270</v>
      </c>
      <c r="P35" s="192" t="s">
        <v>209</v>
      </c>
      <c r="Q35" s="193">
        <v>47604</v>
      </c>
    </row>
    <row r="36" spans="2:17" ht="16.5">
      <c r="B36" s="156" t="s">
        <v>214</v>
      </c>
      <c r="C36" s="179">
        <v>45839</v>
      </c>
      <c r="D36" s="180" t="s">
        <v>209</v>
      </c>
      <c r="E36" s="181">
        <v>46174</v>
      </c>
      <c r="F36" s="182">
        <v>46204</v>
      </c>
      <c r="G36" s="183" t="s">
        <v>209</v>
      </c>
      <c r="H36" s="184">
        <v>46539</v>
      </c>
      <c r="I36" s="185">
        <v>46569</v>
      </c>
      <c r="J36" s="186" t="s">
        <v>209</v>
      </c>
      <c r="K36" s="187">
        <v>46905</v>
      </c>
      <c r="L36" s="188">
        <v>46935</v>
      </c>
      <c r="M36" s="189" t="s">
        <v>209</v>
      </c>
      <c r="N36" s="190">
        <v>47270</v>
      </c>
      <c r="O36" s="191">
        <v>47300</v>
      </c>
      <c r="P36" s="192" t="s">
        <v>209</v>
      </c>
      <c r="Q36" s="193">
        <v>47635</v>
      </c>
    </row>
    <row r="37" spans="2:17" ht="16.5">
      <c r="B37" s="156" t="s">
        <v>215</v>
      </c>
      <c r="C37" s="179">
        <v>45870</v>
      </c>
      <c r="D37" s="180" t="s">
        <v>209</v>
      </c>
      <c r="E37" s="181">
        <v>46204</v>
      </c>
      <c r="F37" s="182">
        <v>46235</v>
      </c>
      <c r="G37" s="183" t="s">
        <v>209</v>
      </c>
      <c r="H37" s="184">
        <v>46569</v>
      </c>
      <c r="I37" s="185">
        <v>46600</v>
      </c>
      <c r="J37" s="186" t="s">
        <v>209</v>
      </c>
      <c r="K37" s="187">
        <v>46935</v>
      </c>
      <c r="L37" s="188">
        <v>46966</v>
      </c>
      <c r="M37" s="189" t="s">
        <v>209</v>
      </c>
      <c r="N37" s="190">
        <v>47300</v>
      </c>
      <c r="O37" s="191">
        <v>47331</v>
      </c>
      <c r="P37" s="192" t="s">
        <v>209</v>
      </c>
      <c r="Q37" s="193">
        <v>47665</v>
      </c>
    </row>
    <row r="38" spans="2:17" ht="16.5">
      <c r="B38" s="156" t="s">
        <v>216</v>
      </c>
      <c r="C38" s="179">
        <v>45901</v>
      </c>
      <c r="D38" s="180" t="s">
        <v>209</v>
      </c>
      <c r="E38" s="181">
        <v>46235</v>
      </c>
      <c r="F38" s="182">
        <v>46266</v>
      </c>
      <c r="G38" s="183" t="s">
        <v>209</v>
      </c>
      <c r="H38" s="184">
        <v>46600</v>
      </c>
      <c r="I38" s="185">
        <v>46631</v>
      </c>
      <c r="J38" s="186" t="s">
        <v>209</v>
      </c>
      <c r="K38" s="187">
        <v>46966</v>
      </c>
      <c r="L38" s="188">
        <v>46997</v>
      </c>
      <c r="M38" s="189" t="s">
        <v>209</v>
      </c>
      <c r="N38" s="190">
        <v>47331</v>
      </c>
      <c r="O38" s="191">
        <v>47362</v>
      </c>
      <c r="P38" s="192" t="s">
        <v>209</v>
      </c>
      <c r="Q38" s="193">
        <v>47696</v>
      </c>
    </row>
    <row r="39" spans="2:17" ht="16.5">
      <c r="B39" s="156" t="s">
        <v>217</v>
      </c>
      <c r="C39" s="179">
        <v>45931</v>
      </c>
      <c r="D39" s="180" t="s">
        <v>209</v>
      </c>
      <c r="E39" s="181">
        <v>46266</v>
      </c>
      <c r="F39" s="182">
        <v>46296</v>
      </c>
      <c r="G39" s="183" t="s">
        <v>209</v>
      </c>
      <c r="H39" s="184">
        <v>46631</v>
      </c>
      <c r="I39" s="185">
        <v>46661</v>
      </c>
      <c r="J39" s="186" t="s">
        <v>209</v>
      </c>
      <c r="K39" s="187">
        <v>46997</v>
      </c>
      <c r="L39" s="188">
        <v>47027</v>
      </c>
      <c r="M39" s="189" t="s">
        <v>209</v>
      </c>
      <c r="N39" s="190">
        <v>47362</v>
      </c>
      <c r="O39" s="191">
        <v>47392</v>
      </c>
      <c r="P39" s="192" t="s">
        <v>209</v>
      </c>
      <c r="Q39" s="193">
        <v>47727</v>
      </c>
    </row>
    <row r="40" spans="2:17" ht="16.5">
      <c r="B40" s="156" t="s">
        <v>218</v>
      </c>
      <c r="C40" s="179">
        <v>45962</v>
      </c>
      <c r="D40" s="180" t="s">
        <v>209</v>
      </c>
      <c r="E40" s="181">
        <v>46296</v>
      </c>
      <c r="F40" s="182">
        <v>46327</v>
      </c>
      <c r="G40" s="183" t="s">
        <v>209</v>
      </c>
      <c r="H40" s="184">
        <v>46661</v>
      </c>
      <c r="I40" s="185">
        <v>46692</v>
      </c>
      <c r="J40" s="186" t="s">
        <v>209</v>
      </c>
      <c r="K40" s="187">
        <v>47027</v>
      </c>
      <c r="L40" s="188">
        <v>47058</v>
      </c>
      <c r="M40" s="189" t="s">
        <v>209</v>
      </c>
      <c r="N40" s="190">
        <v>47392</v>
      </c>
      <c r="O40" s="191">
        <v>47423</v>
      </c>
      <c r="P40" s="192" t="s">
        <v>209</v>
      </c>
      <c r="Q40" s="193">
        <v>47757</v>
      </c>
    </row>
    <row r="41" spans="2:17" ht="16.5">
      <c r="B41" s="156" t="s">
        <v>219</v>
      </c>
      <c r="C41" s="176">
        <v>45627</v>
      </c>
      <c r="D41" s="177" t="s">
        <v>209</v>
      </c>
      <c r="E41" s="178">
        <v>45962</v>
      </c>
      <c r="F41" s="179">
        <v>45992</v>
      </c>
      <c r="G41" s="180" t="s">
        <v>209</v>
      </c>
      <c r="H41" s="181">
        <v>46327</v>
      </c>
      <c r="I41" s="182">
        <v>46357</v>
      </c>
      <c r="J41" s="183" t="s">
        <v>209</v>
      </c>
      <c r="K41" s="184">
        <v>46692</v>
      </c>
      <c r="L41" s="185">
        <v>46722</v>
      </c>
      <c r="M41" s="186" t="s">
        <v>209</v>
      </c>
      <c r="N41" s="187">
        <v>47058</v>
      </c>
      <c r="O41" s="188">
        <v>47088</v>
      </c>
      <c r="P41" s="189" t="s">
        <v>209</v>
      </c>
      <c r="Q41" s="190">
        <v>47423</v>
      </c>
    </row>
    <row r="42" spans="2:17" ht="16.5">
      <c r="B42" s="156" t="s">
        <v>220</v>
      </c>
      <c r="C42" s="176">
        <v>45658</v>
      </c>
      <c r="D42" s="177" t="s">
        <v>209</v>
      </c>
      <c r="E42" s="178">
        <v>45992</v>
      </c>
      <c r="F42" s="179">
        <v>46023</v>
      </c>
      <c r="G42" s="180" t="s">
        <v>209</v>
      </c>
      <c r="H42" s="181">
        <v>46357</v>
      </c>
      <c r="I42" s="182">
        <v>46388</v>
      </c>
      <c r="J42" s="183" t="s">
        <v>209</v>
      </c>
      <c r="K42" s="184">
        <v>46722</v>
      </c>
      <c r="L42" s="185">
        <v>46753</v>
      </c>
      <c r="M42" s="186" t="s">
        <v>209</v>
      </c>
      <c r="N42" s="187">
        <v>47088</v>
      </c>
      <c r="O42" s="188">
        <v>47119</v>
      </c>
      <c r="P42" s="189" t="s">
        <v>209</v>
      </c>
      <c r="Q42" s="190">
        <v>47453</v>
      </c>
    </row>
  </sheetData>
  <sheetProtection algorithmName="SHA-512" hashValue="fBvVTJuS1B5iEpZzFvrB4mL5YH8LPe4VLCQgp6ClikpfTW51ZldKXOc95kTk1Bwln0JQBOYRBfEjnx2siaMFLA==" saltValue="Z5L/Vr0HrH1YKGm54+lUUw==" spinCount="100000" sheet="1" objects="1" scenarios="1" selectLockedCells="1"/>
  <mergeCells count="20">
    <mergeCell ref="C10:E10"/>
    <mergeCell ref="F10:H10"/>
    <mergeCell ref="I10:K10"/>
    <mergeCell ref="L10:N10"/>
    <mergeCell ref="O10:Q10"/>
    <mergeCell ref="C6:E6"/>
    <mergeCell ref="F6:H6"/>
    <mergeCell ref="I6:K6"/>
    <mergeCell ref="L6:N6"/>
    <mergeCell ref="O6:Q6"/>
    <mergeCell ref="C30:E30"/>
    <mergeCell ref="F30:H30"/>
    <mergeCell ref="I30:K30"/>
    <mergeCell ref="L30:N30"/>
    <mergeCell ref="O30:Q30"/>
    <mergeCell ref="C26:E26"/>
    <mergeCell ref="F26:H26"/>
    <mergeCell ref="I26:K26"/>
    <mergeCell ref="L26:N26"/>
    <mergeCell ref="O26:Q26"/>
  </mergeCells>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7B875-FC56-4FBE-9749-1C12D7D4DEE8}">
  <sheetPr>
    <tabColor rgb="FFFFFF00"/>
  </sheetPr>
  <dimension ref="A1:R148"/>
  <sheetViews>
    <sheetView showGridLines="0" tabSelected="1" view="pageBreakPreview" zoomScaleNormal="85" zoomScaleSheetLayoutView="100" workbookViewId="0">
      <pane ySplit="9" topLeftCell="A10" activePane="bottomLeft" state="frozen"/>
      <selection activeCell="C14" sqref="C14:D14"/>
      <selection pane="bottomLeft" activeCell="C13" sqref="C13:D13"/>
    </sheetView>
  </sheetViews>
  <sheetFormatPr defaultRowHeight="24.95" customHeight="1"/>
  <cols>
    <col min="1" max="1" width="3" style="29" customWidth="1"/>
    <col min="2" max="2" width="38.25" style="29" customWidth="1"/>
    <col min="3" max="4" width="33.625" style="29" customWidth="1"/>
    <col min="5" max="5" width="8.625" style="29" customWidth="1"/>
    <col min="6" max="6" width="25.625" style="29" customWidth="1"/>
    <col min="7" max="7" width="8.625" style="29" customWidth="1"/>
    <col min="8" max="8" width="22.625" style="29" customWidth="1"/>
    <col min="9" max="9" width="13.625" style="29" customWidth="1"/>
    <col min="10" max="10" width="9" style="29"/>
    <col min="11" max="11" width="22.5" style="29" hidden="1" customWidth="1"/>
    <col min="12" max="18" width="9" style="29" hidden="1" customWidth="1"/>
    <col min="19" max="16384" width="9" style="29"/>
  </cols>
  <sheetData>
    <row r="1" spans="1:14" ht="24.95" customHeight="1">
      <c r="A1" s="27" t="s">
        <v>183</v>
      </c>
      <c r="G1" s="98" t="str">
        <f>+IF(COUNTIF(I2:I6,"未入力あり")&gt;0,"※未入力の項目があります","")</f>
        <v>※未入力の項目があります</v>
      </c>
      <c r="H1" s="99"/>
      <c r="I1" s="99"/>
    </row>
    <row r="2" spans="1:14" ht="20.100000000000001" customHeight="1">
      <c r="B2" s="30" t="s">
        <v>0</v>
      </c>
      <c r="G2" s="100" t="s">
        <v>3</v>
      </c>
      <c r="H2" s="101"/>
      <c r="I2" s="102" t="str">
        <f>+I10</f>
        <v>未入力あり</v>
      </c>
    </row>
    <row r="3" spans="1:14" ht="20.100000000000001" customHeight="1">
      <c r="B3" s="29" t="s">
        <v>168</v>
      </c>
      <c r="G3" s="100" t="s">
        <v>165</v>
      </c>
      <c r="H3" s="101"/>
      <c r="I3" s="102" t="str">
        <f>+IF(OR(C23=L48,AND(C20=L37,OR(C21=_1,C21=_2,C21=_3))),"―",I27)</f>
        <v>未入力あり</v>
      </c>
      <c r="N3" s="42"/>
    </row>
    <row r="4" spans="1:14" ht="20.100000000000001" customHeight="1">
      <c r="B4" s="31" t="s">
        <v>169</v>
      </c>
      <c r="G4" s="100" t="s">
        <v>37</v>
      </c>
      <c r="H4" s="101"/>
      <c r="I4" s="102" t="str">
        <f>+IF(OR(C23=L48,AND(C20=L37,OR(C21=_1,C21=_2,C21=_3))),"―",I50)</f>
        <v>未入力あり</v>
      </c>
    </row>
    <row r="5" spans="1:14" ht="20.100000000000001" customHeight="1">
      <c r="B5" s="32" t="s">
        <v>1</v>
      </c>
      <c r="D5" s="94"/>
      <c r="E5" s="28"/>
      <c r="F5" s="94"/>
      <c r="G5" s="100" t="s">
        <v>166</v>
      </c>
      <c r="H5" s="101"/>
      <c r="I5" s="102" t="str">
        <f>+IF(C20=L37,"―",IF(OR(C21=_4,C21=_5,C21=_6),"―",I102))</f>
        <v>未入力あり</v>
      </c>
    </row>
    <row r="6" spans="1:14" ht="20.100000000000001" customHeight="1">
      <c r="B6" s="33" t="s">
        <v>2</v>
      </c>
      <c r="G6" s="100" t="s">
        <v>167</v>
      </c>
      <c r="H6" s="101"/>
      <c r="I6" s="102" t="str" cm="1">
        <f t="array" ref="I6">+IFERROR(IF(C19="該当なし","―",_xlfn.IFS(AND(C13=K22,C19=M30),N30,AND(C13=K23,C19=M32),N32,AND(C13=K24,C19=M34),N34)),"―")</f>
        <v>―</v>
      </c>
    </row>
    <row r="7" spans="1:14" ht="20.100000000000001" customHeight="1">
      <c r="B7" s="33" t="s">
        <v>114</v>
      </c>
    </row>
    <row r="8" spans="1:14" ht="20.100000000000001" customHeight="1">
      <c r="B8" s="33" t="s">
        <v>156</v>
      </c>
    </row>
    <row r="9" spans="1:14" ht="20.100000000000001" customHeight="1">
      <c r="B9" s="33" t="s">
        <v>155</v>
      </c>
    </row>
    <row r="10" spans="1:14" ht="24.95" customHeight="1">
      <c r="B10" s="34" t="s">
        <v>3</v>
      </c>
      <c r="C10" s="35"/>
      <c r="D10" s="35"/>
      <c r="E10" s="35"/>
      <c r="F10" s="35"/>
      <c r="G10" s="35"/>
      <c r="H10" s="35"/>
      <c r="I10" s="103" t="str">
        <f>+IF(COUNTBLANK(C13:C21)+IF(OR(C21=_3,C21=_6),COUNTBLANK(C22))+IF(OR(AND(C20=L36,C21=_4),AND(C20=L36,C21=_5),AND(C20=L36,C21=_6)),COUNTBLANK(C23))+IF(C23=L48,COUNTBLANK(C24))&gt;0,"未入力あり","入力完了")</f>
        <v>未入力あり</v>
      </c>
    </row>
    <row r="11" spans="1:14" ht="24.95" customHeight="1">
      <c r="B11" s="30" t="s">
        <v>4</v>
      </c>
    </row>
    <row r="12" spans="1:14" ht="24.95" customHeight="1">
      <c r="B12" s="65" t="s">
        <v>5</v>
      </c>
      <c r="C12" s="65"/>
      <c r="D12" s="65"/>
      <c r="E12" s="65"/>
      <c r="F12" s="65"/>
      <c r="G12" s="65"/>
      <c r="H12" s="65"/>
      <c r="K12" s="29" t="s">
        <v>6</v>
      </c>
    </row>
    <row r="13" spans="1:14" ht="24.95" customHeight="1">
      <c r="B13" s="36" t="s">
        <v>7</v>
      </c>
      <c r="C13" s="227"/>
      <c r="D13" s="228"/>
      <c r="E13" s="37" t="s">
        <v>8</v>
      </c>
      <c r="F13" s="37"/>
      <c r="G13" s="31"/>
      <c r="K13" s="29" t="s">
        <v>9</v>
      </c>
    </row>
    <row r="14" spans="1:14" ht="24.95" customHeight="1">
      <c r="B14" s="36" t="s">
        <v>10</v>
      </c>
      <c r="C14" s="227"/>
      <c r="D14" s="228"/>
      <c r="E14" s="29" t="s">
        <v>11</v>
      </c>
      <c r="K14" s="29" t="s">
        <v>12</v>
      </c>
    </row>
    <row r="15" spans="1:14" ht="24.95" customHeight="1">
      <c r="B15" s="36" t="s">
        <v>13</v>
      </c>
      <c r="C15" s="92"/>
      <c r="D15" s="38" t="s">
        <v>14</v>
      </c>
      <c r="K15" s="29" t="s">
        <v>15</v>
      </c>
    </row>
    <row r="16" spans="1:14" ht="24.75" customHeight="1">
      <c r="B16" s="36" t="s">
        <v>16</v>
      </c>
      <c r="C16" s="148"/>
      <c r="D16" s="149" t="str">
        <f>IFERROR(VLOOKUP($C$13,データ用!$B2:$C15,2,FALSE),"")</f>
        <v/>
      </c>
      <c r="E16" s="39" t="s">
        <v>17</v>
      </c>
      <c r="F16" s="38"/>
      <c r="G16" s="40"/>
      <c r="H16" s="40"/>
      <c r="K16" s="29" t="s">
        <v>18</v>
      </c>
    </row>
    <row r="17" spans="2:14" ht="24.95" customHeight="1">
      <c r="B17" s="36" t="s">
        <v>19</v>
      </c>
      <c r="C17" s="148"/>
      <c r="D17" s="41" t="s">
        <v>231</v>
      </c>
      <c r="E17" s="65"/>
      <c r="F17" s="65"/>
      <c r="G17" s="65"/>
      <c r="H17" s="65"/>
      <c r="K17" s="29" t="s">
        <v>20</v>
      </c>
    </row>
    <row r="18" spans="2:14" ht="24.95" customHeight="1">
      <c r="B18" s="36" t="s">
        <v>21</v>
      </c>
      <c r="C18" s="148"/>
      <c r="D18" s="41" t="s">
        <v>232</v>
      </c>
      <c r="E18" s="65"/>
      <c r="F18" s="65"/>
      <c r="G18" s="65"/>
      <c r="H18" s="65"/>
      <c r="K18" s="29" t="s">
        <v>22</v>
      </c>
    </row>
    <row r="19" spans="2:14" ht="24.95" customHeight="1">
      <c r="B19" s="36" t="s">
        <v>94</v>
      </c>
      <c r="C19" s="26"/>
      <c r="D19" s="42" t="s">
        <v>95</v>
      </c>
      <c r="E19" s="42"/>
      <c r="F19" s="42"/>
      <c r="G19" s="42"/>
      <c r="H19" s="42"/>
      <c r="I19" s="42"/>
      <c r="J19" s="42"/>
      <c r="K19" s="29" t="s">
        <v>23</v>
      </c>
      <c r="L19" s="42"/>
      <c r="M19" s="42"/>
    </row>
    <row r="20" spans="2:14" ht="24.75" customHeight="1">
      <c r="B20" s="36" t="s">
        <v>80</v>
      </c>
      <c r="C20" s="26"/>
      <c r="D20" s="90" t="s">
        <v>97</v>
      </c>
      <c r="E20" s="42"/>
      <c r="F20" s="42"/>
      <c r="G20" s="42"/>
      <c r="H20" s="42"/>
      <c r="I20" s="42"/>
      <c r="J20" s="42"/>
      <c r="K20" s="42" t="s">
        <v>69</v>
      </c>
      <c r="L20" s="42"/>
      <c r="M20" s="42"/>
    </row>
    <row r="21" spans="2:14" ht="24.75" customHeight="1">
      <c r="B21" s="36" t="s">
        <v>96</v>
      </c>
      <c r="C21" s="232"/>
      <c r="D21" s="233"/>
      <c r="E21" s="233"/>
      <c r="F21" s="234"/>
      <c r="G21" s="42"/>
      <c r="H21" s="42"/>
      <c r="I21" s="42"/>
      <c r="J21" s="42"/>
      <c r="K21" s="42" t="s">
        <v>70</v>
      </c>
      <c r="L21" s="42"/>
      <c r="M21" s="42"/>
    </row>
    <row r="22" spans="2:14" ht="24.75" customHeight="1">
      <c r="B22" s="36" t="s">
        <v>182</v>
      </c>
      <c r="C22" s="235"/>
      <c r="D22" s="236"/>
      <c r="E22" s="236"/>
      <c r="F22" s="237"/>
      <c r="G22" s="42"/>
      <c r="H22" s="42"/>
      <c r="I22" s="42"/>
      <c r="J22" s="42"/>
      <c r="K22" s="42" t="s">
        <v>71</v>
      </c>
      <c r="L22" s="42"/>
      <c r="M22" s="42"/>
    </row>
    <row r="23" spans="2:14" ht="37.5">
      <c r="B23" s="85" t="s">
        <v>113</v>
      </c>
      <c r="C23" s="235"/>
      <c r="D23" s="236"/>
      <c r="E23" s="236"/>
      <c r="F23" s="237"/>
      <c r="G23" s="42"/>
      <c r="H23" s="42"/>
      <c r="I23" s="42"/>
      <c r="J23" s="42"/>
      <c r="K23" s="42" t="s">
        <v>72</v>
      </c>
      <c r="L23" s="42"/>
      <c r="M23" s="42"/>
    </row>
    <row r="24" spans="2:14" ht="24.75" customHeight="1">
      <c r="B24" s="238" t="s">
        <v>88</v>
      </c>
      <c r="C24" s="240"/>
      <c r="D24" s="240"/>
      <c r="E24" s="240"/>
      <c r="F24" s="240"/>
      <c r="G24" s="42"/>
      <c r="H24" s="42"/>
      <c r="I24" s="42"/>
      <c r="J24" s="42"/>
      <c r="K24" s="42" t="s">
        <v>79</v>
      </c>
      <c r="L24" s="42"/>
      <c r="M24" s="42"/>
    </row>
    <row r="25" spans="2:14" ht="24.75" customHeight="1">
      <c r="B25" s="239"/>
      <c r="C25" s="241"/>
      <c r="D25" s="241"/>
      <c r="E25" s="241"/>
      <c r="F25" s="241"/>
      <c r="G25" s="42"/>
      <c r="H25" s="42"/>
      <c r="I25" s="42"/>
      <c r="J25" s="42"/>
      <c r="K25" s="42"/>
      <c r="L25" s="42"/>
      <c r="M25" s="42"/>
    </row>
    <row r="26" spans="2:14" ht="24.75" customHeight="1">
      <c r="B26" s="43"/>
      <c r="C26" s="42"/>
      <c r="D26" s="42"/>
      <c r="E26" s="42"/>
      <c r="F26" s="42"/>
      <c r="G26" s="42"/>
      <c r="H26" s="42"/>
      <c r="I26" s="42"/>
      <c r="J26" s="42"/>
      <c r="K26" s="42"/>
      <c r="L26" s="42"/>
      <c r="M26" s="42"/>
    </row>
    <row r="27" spans="2:14" ht="24.75" customHeight="1">
      <c r="B27" s="34" t="s">
        <v>26</v>
      </c>
      <c r="C27" s="35"/>
      <c r="D27" s="35"/>
      <c r="E27" s="35"/>
      <c r="F27" s="35"/>
      <c r="G27" s="35"/>
      <c r="H27" s="35"/>
      <c r="I27" s="104" t="str">
        <f>+IF(COUNTBLANK(C36:D45)+COUNTBLANK(C48:D48)&gt;0,"未入力あり","入力完了")</f>
        <v>未入力あり</v>
      </c>
      <c r="J27" s="42"/>
      <c r="L27" s="42"/>
      <c r="M27" s="42"/>
    </row>
    <row r="28" spans="2:14" ht="24.95" customHeight="1">
      <c r="B28" s="30" t="s">
        <v>27</v>
      </c>
      <c r="C28" s="42"/>
      <c r="D28" s="42"/>
      <c r="E28" s="42"/>
      <c r="F28" s="42"/>
      <c r="G28" s="42"/>
      <c r="H28" s="42"/>
      <c r="I28" s="42"/>
      <c r="J28" s="42"/>
      <c r="K28" s="42"/>
      <c r="L28" s="42"/>
      <c r="M28" s="42"/>
    </row>
    <row r="29" spans="2:14" ht="24.75" customHeight="1">
      <c r="B29" s="229" t="s">
        <v>28</v>
      </c>
      <c r="C29" s="229"/>
      <c r="D29" s="229"/>
      <c r="E29" s="229"/>
      <c r="F29" s="229"/>
      <c r="G29" s="229"/>
      <c r="H29" s="229"/>
      <c r="I29" s="42"/>
      <c r="J29" s="42"/>
      <c r="K29" s="42"/>
      <c r="L29" s="42"/>
      <c r="M29" s="42"/>
    </row>
    <row r="30" spans="2:14" ht="24.75" customHeight="1">
      <c r="B30" s="230" t="s">
        <v>29</v>
      </c>
      <c r="C30" s="230"/>
      <c r="D30" s="230"/>
      <c r="E30" s="230"/>
      <c r="F30" s="230"/>
      <c r="G30" s="230"/>
      <c r="H30" s="230"/>
      <c r="J30" s="42"/>
      <c r="K30" s="42" t="s">
        <v>117</v>
      </c>
      <c r="L30" s="29" t="s">
        <v>188</v>
      </c>
      <c r="M30" s="42" t="s">
        <v>24</v>
      </c>
      <c r="N30" s="105" t="str">
        <f>+IF(COUNTBLANK(C122:C124)+COUNTBLANK(C128:E129)&gt;0,"未入力あり","入力完了")</f>
        <v>未入力あり</v>
      </c>
    </row>
    <row r="31" spans="2:14" ht="24.75" customHeight="1">
      <c r="B31" s="210" t="s">
        <v>230</v>
      </c>
      <c r="C31" s="209"/>
      <c r="D31" s="209"/>
      <c r="E31" s="209"/>
      <c r="F31" s="209"/>
      <c r="G31" s="209"/>
      <c r="H31" s="209"/>
      <c r="J31" s="42"/>
      <c r="K31" s="42"/>
      <c r="M31" s="42" t="s">
        <v>25</v>
      </c>
      <c r="N31" s="105"/>
    </row>
    <row r="32" spans="2:14" ht="24.75" customHeight="1">
      <c r="B32" s="231" t="s">
        <v>115</v>
      </c>
      <c r="C32" s="231"/>
      <c r="D32" s="231"/>
      <c r="E32" s="231"/>
      <c r="F32" s="231"/>
      <c r="G32" s="231"/>
      <c r="H32" s="231"/>
      <c r="J32" s="42"/>
      <c r="L32" s="29" t="s">
        <v>189</v>
      </c>
      <c r="M32" s="42" t="s">
        <v>24</v>
      </c>
      <c r="N32" s="105" t="str">
        <f>+IF(COUNTBLANK(C136:C138)+COUNTBLANK(C142:E143)&gt;0,"未入力あり","入力完了")</f>
        <v>未入力あり</v>
      </c>
    </row>
    <row r="33" spans="1:14" ht="24.75" customHeight="1">
      <c r="B33" s="261" t="s">
        <v>119</v>
      </c>
      <c r="C33" s="263" t="s">
        <v>130</v>
      </c>
      <c r="D33" s="264" t="s">
        <v>31</v>
      </c>
      <c r="E33" s="264"/>
      <c r="F33" s="264"/>
      <c r="G33" s="264"/>
      <c r="H33" s="264"/>
      <c r="J33" s="42"/>
      <c r="M33" s="42" t="s">
        <v>25</v>
      </c>
      <c r="N33" s="105"/>
    </row>
    <row r="34" spans="1:14" ht="24.75" customHeight="1">
      <c r="B34" s="262"/>
      <c r="C34" s="263"/>
      <c r="D34" s="265" t="s">
        <v>106</v>
      </c>
      <c r="E34" s="266" t="s">
        <v>32</v>
      </c>
      <c r="F34" s="266"/>
      <c r="G34" s="266"/>
      <c r="H34" s="264"/>
      <c r="J34" s="42"/>
      <c r="L34" s="29" t="s">
        <v>190</v>
      </c>
      <c r="M34" s="42" t="s">
        <v>24</v>
      </c>
      <c r="N34" s="105" t="str">
        <f>+IF(COUNTBLANK(C136:C138)+COUNTBLANK(C142:E143)&gt;0,"未入力あり","入力完了")</f>
        <v>未入力あり</v>
      </c>
    </row>
    <row r="35" spans="1:14" ht="24.75" customHeight="1">
      <c r="B35" s="262"/>
      <c r="C35" s="263"/>
      <c r="D35" s="265"/>
      <c r="E35" s="86" t="s">
        <v>33</v>
      </c>
      <c r="F35" s="23"/>
      <c r="G35" s="86" t="s">
        <v>33</v>
      </c>
      <c r="H35" s="23"/>
      <c r="J35" s="42"/>
      <c r="K35" s="42"/>
      <c r="M35" s="42" t="s">
        <v>25</v>
      </c>
      <c r="N35" s="105"/>
    </row>
    <row r="36" spans="1:14" ht="24.75" customHeight="1">
      <c r="B36" s="44" t="s">
        <v>121</v>
      </c>
      <c r="C36" s="6"/>
      <c r="D36" s="6"/>
      <c r="E36" s="244"/>
      <c r="F36" s="244"/>
      <c r="G36" s="242"/>
      <c r="H36" s="243"/>
      <c r="J36" s="42"/>
      <c r="K36" s="42" t="s">
        <v>118</v>
      </c>
      <c r="L36" s="42" t="s">
        <v>81</v>
      </c>
      <c r="M36" s="42"/>
    </row>
    <row r="37" spans="1:14" ht="24.75" customHeight="1">
      <c r="B37" s="44" t="s">
        <v>120</v>
      </c>
      <c r="C37" s="6"/>
      <c r="D37" s="6"/>
      <c r="E37" s="244"/>
      <c r="F37" s="244"/>
      <c r="G37" s="242"/>
      <c r="H37" s="243"/>
      <c r="J37" s="42"/>
      <c r="K37" s="42"/>
      <c r="L37" s="42" t="s">
        <v>82</v>
      </c>
      <c r="M37" s="42"/>
    </row>
    <row r="38" spans="1:14" ht="24.75" customHeight="1">
      <c r="B38" s="44" t="s">
        <v>122</v>
      </c>
      <c r="C38" s="12">
        <f>C36-C37</f>
        <v>0</v>
      </c>
      <c r="D38" s="12">
        <f>D36-D37</f>
        <v>0</v>
      </c>
      <c r="E38" s="245">
        <f>E36-E37</f>
        <v>0</v>
      </c>
      <c r="F38" s="245"/>
      <c r="G38" s="219">
        <f>G36-G37</f>
        <v>0</v>
      </c>
      <c r="H38" s="220"/>
      <c r="J38" s="42"/>
      <c r="K38" s="42"/>
      <c r="L38" s="42"/>
      <c r="M38" s="42"/>
    </row>
    <row r="39" spans="1:14" ht="24.75" customHeight="1">
      <c r="B39" s="44" t="s">
        <v>123</v>
      </c>
      <c r="C39" s="6"/>
      <c r="D39" s="6"/>
      <c r="E39" s="244"/>
      <c r="F39" s="244"/>
      <c r="G39" s="242"/>
      <c r="H39" s="243"/>
      <c r="J39" s="42"/>
      <c r="K39" s="42" t="s">
        <v>176</v>
      </c>
      <c r="L39" s="42" t="s">
        <v>89</v>
      </c>
      <c r="M39" s="42"/>
    </row>
    <row r="40" spans="1:14" ht="24.75" customHeight="1">
      <c r="B40" s="44" t="s">
        <v>124</v>
      </c>
      <c r="C40" s="12">
        <f>C38-C39</f>
        <v>0</v>
      </c>
      <c r="D40" s="12">
        <f>D38-D39</f>
        <v>0</v>
      </c>
      <c r="E40" s="245">
        <f>E38-E39</f>
        <v>0</v>
      </c>
      <c r="F40" s="245"/>
      <c r="G40" s="219">
        <f>G38-G39</f>
        <v>0</v>
      </c>
      <c r="H40" s="220"/>
      <c r="J40" s="42"/>
      <c r="K40" s="42" t="s">
        <v>177</v>
      </c>
      <c r="L40" s="42" t="s">
        <v>90</v>
      </c>
      <c r="M40" s="42"/>
    </row>
    <row r="41" spans="1:14" ht="24.95" customHeight="1">
      <c r="B41" s="106" t="s">
        <v>125</v>
      </c>
      <c r="C41" s="6"/>
      <c r="D41" s="6"/>
      <c r="E41" s="244"/>
      <c r="F41" s="244"/>
      <c r="G41" s="242"/>
      <c r="H41" s="243"/>
      <c r="J41" s="42"/>
      <c r="K41" s="42" t="s">
        <v>178</v>
      </c>
      <c r="L41" s="42" t="s">
        <v>91</v>
      </c>
      <c r="M41" s="42"/>
    </row>
    <row r="42" spans="1:14" ht="24.95" customHeight="1">
      <c r="B42" s="106" t="s">
        <v>126</v>
      </c>
      <c r="C42" s="6"/>
      <c r="D42" s="6"/>
      <c r="E42" s="244"/>
      <c r="F42" s="244"/>
      <c r="G42" s="242"/>
      <c r="H42" s="243"/>
      <c r="J42" s="42"/>
      <c r="K42" s="42" t="s">
        <v>179</v>
      </c>
      <c r="L42" s="42" t="s">
        <v>92</v>
      </c>
      <c r="M42" s="42"/>
    </row>
    <row r="43" spans="1:14" ht="24.95" customHeight="1">
      <c r="B43" s="107" t="s">
        <v>127</v>
      </c>
      <c r="C43" s="12">
        <f>C40+C41-C42</f>
        <v>0</v>
      </c>
      <c r="D43" s="12">
        <f>D40+D41-D42</f>
        <v>0</v>
      </c>
      <c r="E43" s="245">
        <f>E40+E41-E42</f>
        <v>0</v>
      </c>
      <c r="F43" s="245"/>
      <c r="G43" s="219">
        <f>G40+G41-G42</f>
        <v>0</v>
      </c>
      <c r="H43" s="220"/>
      <c r="K43" s="42" t="s">
        <v>180</v>
      </c>
      <c r="L43" s="42" t="s">
        <v>93</v>
      </c>
    </row>
    <row r="44" spans="1:14" ht="24.95" customHeight="1">
      <c r="B44" s="106" t="s">
        <v>128</v>
      </c>
      <c r="C44" s="7"/>
      <c r="D44" s="7"/>
      <c r="E44" s="242"/>
      <c r="F44" s="242"/>
      <c r="G44" s="242"/>
      <c r="H44" s="243"/>
      <c r="K44" s="42" t="s">
        <v>181</v>
      </c>
      <c r="L44" s="42" t="s">
        <v>102</v>
      </c>
    </row>
    <row r="45" spans="1:14" s="105" customFormat="1" ht="24.95" customHeight="1">
      <c r="A45" s="29"/>
      <c r="B45" s="106" t="s">
        <v>129</v>
      </c>
      <c r="C45" s="12">
        <f>C43-C44</f>
        <v>0</v>
      </c>
      <c r="D45" s="12">
        <f>D43-D44</f>
        <v>0</v>
      </c>
      <c r="E45" s="219">
        <v>0</v>
      </c>
      <c r="F45" s="219"/>
      <c r="G45" s="219">
        <v>0</v>
      </c>
      <c r="H45" s="220"/>
      <c r="I45" s="29"/>
      <c r="L45" s="42"/>
    </row>
    <row r="46" spans="1:14" ht="24.95" customHeight="1">
      <c r="A46" s="105"/>
      <c r="B46" s="28"/>
      <c r="C46" s="108"/>
      <c r="D46" s="108"/>
      <c r="E46" s="109"/>
      <c r="F46" s="110"/>
      <c r="G46" s="109"/>
      <c r="H46" s="111"/>
      <c r="I46" s="105"/>
    </row>
    <row r="47" spans="1:14" ht="24.95" customHeight="1">
      <c r="B47" s="45"/>
      <c r="C47" s="46" t="s">
        <v>34</v>
      </c>
      <c r="D47" s="46" t="s">
        <v>107</v>
      </c>
      <c r="E47" s="250" t="s">
        <v>35</v>
      </c>
      <c r="F47" s="250"/>
      <c r="G47" s="250"/>
      <c r="H47" s="251"/>
      <c r="K47" s="29" t="s">
        <v>85</v>
      </c>
      <c r="L47" s="29" t="s">
        <v>86</v>
      </c>
    </row>
    <row r="48" spans="1:14" ht="24.95" customHeight="1">
      <c r="B48" s="47" t="s">
        <v>36</v>
      </c>
      <c r="C48" s="24"/>
      <c r="D48" s="24"/>
      <c r="E48" s="221">
        <f>C48-D48</f>
        <v>0</v>
      </c>
      <c r="F48" s="221"/>
      <c r="G48" s="221"/>
      <c r="H48" s="222"/>
      <c r="L48" s="29" t="s">
        <v>87</v>
      </c>
    </row>
    <row r="49" spans="2:12" ht="24.95" customHeight="1">
      <c r="K49" s="29" t="s">
        <v>184</v>
      </c>
      <c r="L49" s="113" t="s">
        <v>185</v>
      </c>
    </row>
    <row r="50" spans="2:12" ht="24.95" customHeight="1">
      <c r="B50" s="112" t="s">
        <v>37</v>
      </c>
      <c r="C50" s="48"/>
      <c r="D50" s="48"/>
      <c r="E50" s="48"/>
      <c r="F50" s="48"/>
      <c r="G50" s="48"/>
      <c r="H50" s="48"/>
      <c r="I50" s="103" t="str">
        <f>+IF(COUNTBLANK(C53:D55)+COUNTBLANK(C60:D63)+COUNTBLANK(C68:D73)+COUNTBLANK(C78:C89)+COUNTBLANK(C96:C99)+COUNTBLANK(D97)+COUNTBLANK(D89)&gt;0,"未入力あり","入力完了")</f>
        <v>未入力あり</v>
      </c>
      <c r="L50" s="29" t="s">
        <v>186</v>
      </c>
    </row>
    <row r="51" spans="2:12" ht="24.95" customHeight="1">
      <c r="B51" s="114" t="s">
        <v>141</v>
      </c>
      <c r="C51" s="115" t="s">
        <v>138</v>
      </c>
      <c r="D51" s="49"/>
    </row>
    <row r="52" spans="2:12" ht="24.95" customHeight="1">
      <c r="B52" s="50" t="s">
        <v>30</v>
      </c>
      <c r="C52" s="51" t="s">
        <v>139</v>
      </c>
      <c r="D52" s="51" t="s">
        <v>105</v>
      </c>
      <c r="E52" s="32"/>
      <c r="F52" s="32"/>
    </row>
    <row r="53" spans="2:12" ht="24.95" customHeight="1">
      <c r="B53" s="116" t="s">
        <v>131</v>
      </c>
      <c r="C53" s="8"/>
      <c r="D53" s="8"/>
    </row>
    <row r="54" spans="2:12" ht="24.95" customHeight="1">
      <c r="B54" s="116" t="s">
        <v>132</v>
      </c>
      <c r="C54" s="8"/>
      <c r="D54" s="8"/>
    </row>
    <row r="55" spans="2:12" ht="24.95" customHeight="1" thickBot="1">
      <c r="B55" s="118" t="s">
        <v>133</v>
      </c>
      <c r="C55" s="10"/>
      <c r="D55" s="10"/>
    </row>
    <row r="56" spans="2:12" ht="24.95" customHeight="1" thickTop="1">
      <c r="B56" s="119" t="s">
        <v>140</v>
      </c>
      <c r="C56" s="120">
        <f>SUM(C53:C55)</f>
        <v>0</v>
      </c>
      <c r="D56" s="120">
        <f>SUM(D53:D55)</f>
        <v>0</v>
      </c>
    </row>
    <row r="58" spans="2:12" ht="24.95" customHeight="1">
      <c r="B58" s="114" t="s">
        <v>142</v>
      </c>
      <c r="C58" s="115" t="s">
        <v>138</v>
      </c>
      <c r="D58" s="55"/>
    </row>
    <row r="59" spans="2:12" ht="24.95" customHeight="1">
      <c r="B59" s="50" t="s">
        <v>30</v>
      </c>
      <c r="C59" s="51" t="s">
        <v>139</v>
      </c>
      <c r="D59" s="51" t="s">
        <v>105</v>
      </c>
      <c r="E59" s="32"/>
      <c r="F59" s="32"/>
    </row>
    <row r="60" spans="2:12" ht="24.95" customHeight="1">
      <c r="B60" s="52" t="s">
        <v>134</v>
      </c>
      <c r="C60" s="8"/>
      <c r="D60" s="8"/>
    </row>
    <row r="61" spans="2:12" ht="24.95" customHeight="1">
      <c r="B61" s="121" t="s">
        <v>135</v>
      </c>
      <c r="C61" s="13">
        <f>C53</f>
        <v>0</v>
      </c>
      <c r="D61" s="13">
        <f>D53</f>
        <v>0</v>
      </c>
    </row>
    <row r="62" spans="2:12" ht="24.95" customHeight="1">
      <c r="B62" s="121" t="s">
        <v>136</v>
      </c>
      <c r="C62" s="13">
        <f>C54</f>
        <v>0</v>
      </c>
      <c r="D62" s="13">
        <f>D54</f>
        <v>0</v>
      </c>
    </row>
    <row r="63" spans="2:12" ht="24.95" customHeight="1" thickBot="1">
      <c r="B63" s="122" t="s">
        <v>137</v>
      </c>
      <c r="C63" s="9"/>
      <c r="D63" s="9"/>
    </row>
    <row r="64" spans="2:12" ht="24.95" customHeight="1" thickTop="1">
      <c r="B64" s="56" t="s">
        <v>39</v>
      </c>
      <c r="C64" s="14">
        <f>SUM(C60:C63)</f>
        <v>0</v>
      </c>
      <c r="D64" s="14">
        <f>SUM(D60:D63)</f>
        <v>0</v>
      </c>
    </row>
    <row r="65" spans="2:6" ht="24.95" customHeight="1">
      <c r="B65" s="57"/>
    </row>
    <row r="66" spans="2:6" ht="24.95" customHeight="1">
      <c r="B66" s="54" t="s">
        <v>143</v>
      </c>
      <c r="C66" s="49"/>
      <c r="D66" s="49"/>
    </row>
    <row r="67" spans="2:6" ht="24.95" customHeight="1">
      <c r="B67" s="58" t="s">
        <v>30</v>
      </c>
      <c r="C67" s="51" t="s">
        <v>34</v>
      </c>
      <c r="D67" s="51" t="s">
        <v>105</v>
      </c>
      <c r="E67" s="32"/>
      <c r="F67" s="32"/>
    </row>
    <row r="68" spans="2:6" ht="24.95" customHeight="1">
      <c r="B68" s="52" t="s">
        <v>40</v>
      </c>
      <c r="C68" s="8"/>
      <c r="D68" s="8"/>
    </row>
    <row r="69" spans="2:6" ht="24.95" customHeight="1">
      <c r="B69" s="52" t="s">
        <v>41</v>
      </c>
      <c r="C69" s="8"/>
      <c r="D69" s="8"/>
    </row>
    <row r="70" spans="2:6" ht="24.95" customHeight="1">
      <c r="B70" s="52" t="s">
        <v>42</v>
      </c>
      <c r="C70" s="8"/>
      <c r="D70" s="8"/>
    </row>
    <row r="71" spans="2:6" ht="24.95" customHeight="1" thickBot="1">
      <c r="B71" s="53" t="s">
        <v>38</v>
      </c>
      <c r="C71" s="10"/>
      <c r="D71" s="10"/>
    </row>
    <row r="72" spans="2:6" ht="24.95" customHeight="1" thickTop="1" thickBot="1">
      <c r="B72" s="59" t="s">
        <v>43</v>
      </c>
      <c r="C72" s="15">
        <f>SUM(C68:C71)</f>
        <v>0</v>
      </c>
      <c r="D72" s="15">
        <f>SUM(D68:D71)</f>
        <v>0</v>
      </c>
    </row>
    <row r="73" spans="2:6" ht="24.95" customHeight="1" thickTop="1" thickBot="1">
      <c r="B73" s="60" t="s">
        <v>44</v>
      </c>
      <c r="C73" s="11"/>
      <c r="D73" s="11"/>
    </row>
    <row r="74" spans="2:6" ht="24.95" customHeight="1" thickTop="1">
      <c r="B74" s="56" t="s">
        <v>39</v>
      </c>
      <c r="C74" s="14">
        <f>C68+C69+C70+C71+C73</f>
        <v>0</v>
      </c>
      <c r="D74" s="14">
        <f>D68+D69+D70+D71+D73</f>
        <v>0</v>
      </c>
    </row>
    <row r="75" spans="2:6" ht="24.95" customHeight="1">
      <c r="B75" s="57"/>
      <c r="C75" s="61"/>
      <c r="D75" s="61"/>
    </row>
    <row r="76" spans="2:6" ht="24.95" customHeight="1">
      <c r="B76" s="54" t="s">
        <v>144</v>
      </c>
    </row>
    <row r="77" spans="2:6" ht="24.95" customHeight="1">
      <c r="B77" s="58" t="s">
        <v>30</v>
      </c>
      <c r="C77" s="63" t="s">
        <v>45</v>
      </c>
      <c r="D77" s="51" t="s">
        <v>46</v>
      </c>
      <c r="E77" s="62"/>
    </row>
    <row r="78" spans="2:6" ht="24.95" customHeight="1">
      <c r="B78" s="52" t="s">
        <v>163</v>
      </c>
      <c r="C78" s="8"/>
      <c r="D78" s="13">
        <f>D36</f>
        <v>0</v>
      </c>
    </row>
    <row r="79" spans="2:6" ht="24.95" customHeight="1">
      <c r="B79" s="52" t="s">
        <v>164</v>
      </c>
      <c r="C79" s="8"/>
      <c r="D79" s="13">
        <f>D37</f>
        <v>0</v>
      </c>
    </row>
    <row r="80" spans="2:6" ht="24.95" customHeight="1">
      <c r="B80" s="52" t="s">
        <v>145</v>
      </c>
      <c r="C80" s="13">
        <f>C78-C79</f>
        <v>0</v>
      </c>
      <c r="D80" s="13">
        <f>D38</f>
        <v>0</v>
      </c>
    </row>
    <row r="81" spans="2:8" ht="24.95" customHeight="1">
      <c r="B81" s="52" t="s">
        <v>192</v>
      </c>
      <c r="C81" s="13">
        <f>C100</f>
        <v>0</v>
      </c>
      <c r="D81" s="13">
        <f>D100</f>
        <v>0</v>
      </c>
      <c r="E81" s="123"/>
    </row>
    <row r="82" spans="2:8" ht="24.95" customHeight="1">
      <c r="B82" s="52" t="s">
        <v>154</v>
      </c>
      <c r="C82" s="13">
        <f>C78-C79-C81</f>
        <v>0</v>
      </c>
      <c r="D82" s="13">
        <f>D38-D39</f>
        <v>0</v>
      </c>
    </row>
    <row r="83" spans="2:8" ht="24.95" customHeight="1">
      <c r="B83" s="52" t="s">
        <v>157</v>
      </c>
      <c r="C83" s="8"/>
      <c r="D83" s="13">
        <f>D56</f>
        <v>0</v>
      </c>
    </row>
    <row r="84" spans="2:8" ht="24.95" customHeight="1">
      <c r="B84" s="52" t="s">
        <v>158</v>
      </c>
      <c r="C84" s="8"/>
      <c r="D84" s="13">
        <f>D64</f>
        <v>0</v>
      </c>
    </row>
    <row r="85" spans="2:8" ht="24.95" customHeight="1">
      <c r="B85" s="52" t="s">
        <v>159</v>
      </c>
      <c r="C85" s="91"/>
      <c r="D85" s="13">
        <f>D74</f>
        <v>0</v>
      </c>
    </row>
    <row r="86" spans="2:8" ht="24.95" customHeight="1">
      <c r="B86" s="52" t="s">
        <v>47</v>
      </c>
      <c r="C86" s="8"/>
      <c r="D86" s="13">
        <f>D72</f>
        <v>0</v>
      </c>
      <c r="E86" s="32"/>
    </row>
    <row r="87" spans="2:8" ht="24.95" customHeight="1">
      <c r="B87" s="52" t="s">
        <v>48</v>
      </c>
      <c r="C87" s="8"/>
      <c r="D87" s="13">
        <f>D73</f>
        <v>0</v>
      </c>
      <c r="F87" s="131"/>
      <c r="G87" s="132"/>
      <c r="H87" s="132"/>
    </row>
    <row r="88" spans="2:8" ht="24.95" customHeight="1">
      <c r="B88" s="87" t="s">
        <v>162</v>
      </c>
      <c r="C88" s="16">
        <f>C82+C84+C85</f>
        <v>0</v>
      </c>
      <c r="D88" s="13">
        <f>D82+D84+D85</f>
        <v>0</v>
      </c>
      <c r="F88" s="133"/>
      <c r="G88" s="134"/>
      <c r="H88" s="110"/>
    </row>
    <row r="89" spans="2:8" ht="24.95" customHeight="1">
      <c r="B89" s="52" t="s">
        <v>160</v>
      </c>
      <c r="C89" s="207"/>
      <c r="D89" s="206"/>
    </row>
    <row r="90" spans="2:8" ht="18.75">
      <c r="B90" s="52" t="s">
        <v>161</v>
      </c>
      <c r="C90" s="16">
        <f>IFERROR(C88/C89,)</f>
        <v>0</v>
      </c>
      <c r="D90" s="13">
        <f>IFERROR(D88/D89,)</f>
        <v>0</v>
      </c>
    </row>
    <row r="91" spans="2:8" ht="18.75">
      <c r="B91" s="143" t="str">
        <f>+IF(OR(SUM(C78:C85)=0),"※基準年度において、「①売上高」∼「⑧減価償却額」の全ての項目が0になることは基本的にはございません。各項目が正しく入力されているか、ご確認をお願いします。","")</f>
        <v>※基準年度において、「①売上高」∼「⑧減価償却額」の全ての項目が0になることは基本的にはございません。各項目が正しく入力されているか、ご確認をお願いします。</v>
      </c>
      <c r="C91" s="144"/>
      <c r="D91" s="144"/>
    </row>
    <row r="92" spans="2:8" ht="18.75">
      <c r="B92" s="145" t="str">
        <f>+IF(OR(SUM(D78:D85)=0),"※今回報告において、「①売上高」∼「⑧減価償却額」の全ての項目が0になることは基本的にはございません。各項目が正しく入力されているか、ご確認をお願いします。","")</f>
        <v>※今回報告において、「①売上高」∼「⑧減価償却額」の全ての項目が0になることは基本的にはございません。各項目が正しく入力されているか、ご確認をお願いします。</v>
      </c>
      <c r="C92" s="146"/>
      <c r="D92" s="146"/>
    </row>
    <row r="93" spans="2:8" ht="18.75">
      <c r="B93" s="145" t="str">
        <f>IF(OR(C89&lt;0.1,D89&lt;0.1),"※基準年度及び今回報告において、「⑩従業員数」が0になることは基本的にはございません。各項目が0.1以上の数字で正しく入力されているか、ご確認をお願いします。","")</f>
        <v>※基準年度及び今回報告において、「⑩従業員数」が0になることは基本的にはございません。各項目が0.1以上の数字で正しく入力されているか、ご確認をお願いします。</v>
      </c>
      <c r="C93" s="147"/>
      <c r="D93" s="147"/>
    </row>
    <row r="94" spans="2:8" ht="24.95" customHeight="1">
      <c r="B94" s="32" t="s">
        <v>146</v>
      </c>
    </row>
    <row r="95" spans="2:8" ht="24.95" customHeight="1">
      <c r="B95" s="124" t="s">
        <v>147</v>
      </c>
      <c r="C95" s="63" t="s">
        <v>45</v>
      </c>
      <c r="D95" s="51" t="s">
        <v>148</v>
      </c>
    </row>
    <row r="96" spans="2:8" ht="24.95" customHeight="1">
      <c r="B96" s="125" t="s">
        <v>149</v>
      </c>
      <c r="C96" s="19"/>
      <c r="D96" s="126">
        <f>D39</f>
        <v>0</v>
      </c>
    </row>
    <row r="97" spans="2:9" ht="24.95" customHeight="1">
      <c r="B97" s="125" t="s">
        <v>150</v>
      </c>
      <c r="C97" s="19"/>
      <c r="D97" s="20"/>
    </row>
    <row r="98" spans="2:9" ht="24.95" customHeight="1">
      <c r="B98" s="125" t="s">
        <v>151</v>
      </c>
      <c r="C98" s="19"/>
      <c r="D98" s="126">
        <f>D41</f>
        <v>0</v>
      </c>
    </row>
    <row r="99" spans="2:9" ht="24.95" customHeight="1" thickBot="1">
      <c r="B99" s="127" t="s">
        <v>152</v>
      </c>
      <c r="C99" s="21"/>
      <c r="D99" s="126">
        <f>D42</f>
        <v>0</v>
      </c>
    </row>
    <row r="100" spans="2:9" ht="24.95" customHeight="1" thickTop="1">
      <c r="B100" s="128" t="s">
        <v>153</v>
      </c>
      <c r="C100" s="129">
        <f>C96-C97-C98+C99</f>
        <v>0</v>
      </c>
      <c r="D100" s="130">
        <f>D96-D97-D98+D99</f>
        <v>0</v>
      </c>
    </row>
    <row r="101" spans="2:9" ht="24.95" customHeight="1">
      <c r="B101" s="88"/>
      <c r="C101" s="61"/>
      <c r="D101" s="89"/>
    </row>
    <row r="102" spans="2:9" ht="24.95" customHeight="1">
      <c r="B102" s="112" t="s">
        <v>108</v>
      </c>
      <c r="C102" s="48"/>
      <c r="D102" s="48"/>
      <c r="E102" s="48"/>
      <c r="F102" s="48"/>
      <c r="G102" s="48"/>
      <c r="H102" s="48"/>
      <c r="I102" s="103" t="str">
        <f>IF(COUNTBLANK(D105:D109)+IF(D109="〇",COUNTBLANK(C110))+COUNTBLANK(C111)+COUNTBLANK(C115)&gt;0,"未入力あり","入力完了")</f>
        <v>未入力あり</v>
      </c>
    </row>
    <row r="103" spans="2:9" ht="24.95" customHeight="1">
      <c r="B103" s="29" t="s">
        <v>104</v>
      </c>
      <c r="C103" s="55"/>
      <c r="D103" s="55"/>
    </row>
    <row r="104" spans="2:9" ht="24.95" customHeight="1">
      <c r="B104" s="50"/>
      <c r="C104" s="267" t="s">
        <v>45</v>
      </c>
      <c r="D104" s="268"/>
      <c r="E104" s="32"/>
      <c r="F104" s="32"/>
    </row>
    <row r="105" spans="2:9" ht="24.95" customHeight="1">
      <c r="B105" s="258" t="s">
        <v>111</v>
      </c>
      <c r="C105" s="117" t="s">
        <v>100</v>
      </c>
      <c r="D105" s="22"/>
    </row>
    <row r="106" spans="2:9" ht="24.95" customHeight="1">
      <c r="B106" s="259"/>
      <c r="C106" s="117" t="s">
        <v>110</v>
      </c>
      <c r="D106" s="22"/>
    </row>
    <row r="107" spans="2:9" ht="24.95" customHeight="1">
      <c r="B107" s="259"/>
      <c r="C107" s="117" t="s">
        <v>109</v>
      </c>
      <c r="D107" s="22"/>
    </row>
    <row r="108" spans="2:9" ht="24.95" customHeight="1">
      <c r="B108" s="259"/>
      <c r="C108" s="117" t="s">
        <v>99</v>
      </c>
      <c r="D108" s="22"/>
    </row>
    <row r="109" spans="2:9" ht="24.95" customHeight="1">
      <c r="B109" s="260"/>
      <c r="C109" s="117" t="s">
        <v>101</v>
      </c>
      <c r="D109" s="22"/>
    </row>
    <row r="110" spans="2:9" ht="34.5" customHeight="1">
      <c r="B110" s="87" t="s">
        <v>112</v>
      </c>
      <c r="C110" s="254"/>
      <c r="D110" s="255"/>
    </row>
    <row r="111" spans="2:9" ht="24.95" customHeight="1">
      <c r="B111" s="52" t="s">
        <v>116</v>
      </c>
      <c r="C111" s="252"/>
      <c r="D111" s="253"/>
    </row>
    <row r="112" spans="2:9" ht="24.95" customHeight="1">
      <c r="B112" s="52" t="s">
        <v>228</v>
      </c>
      <c r="C112" s="248"/>
      <c r="D112" s="249"/>
    </row>
    <row r="113" spans="1:18" ht="24.95" customHeight="1">
      <c r="B113" s="52" t="s">
        <v>229</v>
      </c>
      <c r="C113" s="248"/>
      <c r="D113" s="249"/>
    </row>
    <row r="114" spans="1:18" ht="24.95" customHeight="1">
      <c r="B114" s="52" t="s">
        <v>233</v>
      </c>
      <c r="C114" s="256">
        <f>C82+C85</f>
        <v>0</v>
      </c>
      <c r="D114" s="257"/>
      <c r="O114" s="105"/>
      <c r="P114" s="105"/>
      <c r="Q114" s="105"/>
      <c r="R114" s="105"/>
    </row>
    <row r="115" spans="1:18" ht="24.95" customHeight="1">
      <c r="B115" s="52" t="s">
        <v>234</v>
      </c>
      <c r="C115" s="252"/>
      <c r="D115" s="253"/>
      <c r="O115" s="105"/>
      <c r="P115" s="105"/>
      <c r="Q115" s="105"/>
      <c r="R115" s="105"/>
    </row>
    <row r="116" spans="1:18" ht="24.95" customHeight="1">
      <c r="B116" s="52" t="s">
        <v>235</v>
      </c>
      <c r="C116" s="246">
        <f>IFERROR((C111-C112+C113)/(C114+C115),)</f>
        <v>0</v>
      </c>
      <c r="D116" s="247"/>
      <c r="O116" s="105"/>
      <c r="P116" s="105"/>
      <c r="Q116" s="105"/>
      <c r="R116" s="105"/>
    </row>
    <row r="117" spans="1:18" ht="24.95" customHeight="1">
      <c r="B117" s="49"/>
      <c r="O117" s="105"/>
      <c r="P117" s="105"/>
      <c r="Q117" s="105"/>
    </row>
    <row r="118" spans="1:18" ht="24.95" customHeight="1">
      <c r="B118" s="34" t="s">
        <v>98</v>
      </c>
      <c r="C118" s="48"/>
      <c r="D118" s="48"/>
      <c r="E118" s="48"/>
      <c r="F118" s="48"/>
      <c r="G118" s="48"/>
      <c r="H118" s="48"/>
      <c r="I118" s="103"/>
      <c r="P118" s="105"/>
      <c r="Q118" s="105"/>
    </row>
    <row r="119" spans="1:18" ht="24.95" customHeight="1">
      <c r="B119" s="43" t="s">
        <v>49</v>
      </c>
      <c r="P119" s="105"/>
      <c r="Q119" s="105"/>
    </row>
    <row r="120" spans="1:18" ht="24.95" customHeight="1">
      <c r="B120" s="33" t="s">
        <v>103</v>
      </c>
      <c r="P120" s="105"/>
      <c r="Q120" s="105"/>
    </row>
    <row r="121" spans="1:18" ht="24.95" customHeight="1">
      <c r="B121" s="64" t="s">
        <v>83</v>
      </c>
      <c r="J121" s="105"/>
      <c r="K121" s="105"/>
      <c r="L121" s="105"/>
      <c r="M121" s="105"/>
    </row>
    <row r="122" spans="1:18" ht="24.95" customHeight="1">
      <c r="A122" s="105"/>
      <c r="B122" s="135" t="s">
        <v>171</v>
      </c>
      <c r="C122" s="95"/>
      <c r="D122" s="105" t="s">
        <v>172</v>
      </c>
      <c r="E122" s="105"/>
      <c r="F122" s="105"/>
      <c r="G122" s="105"/>
      <c r="H122" s="105"/>
      <c r="I122" s="105"/>
      <c r="J122" s="105"/>
      <c r="K122" s="105"/>
      <c r="L122" s="105"/>
      <c r="M122" s="105"/>
    </row>
    <row r="123" spans="1:18" ht="24.95" customHeight="1">
      <c r="A123" s="105"/>
      <c r="B123" s="135" t="s">
        <v>173</v>
      </c>
      <c r="C123" s="96"/>
      <c r="D123" s="105" t="s">
        <v>174</v>
      </c>
      <c r="E123" s="105"/>
      <c r="F123" s="105"/>
      <c r="G123" s="105"/>
      <c r="H123" s="105"/>
      <c r="I123" s="105"/>
      <c r="J123" s="105"/>
      <c r="K123" s="105"/>
      <c r="L123" s="105"/>
      <c r="M123" s="105"/>
    </row>
    <row r="124" spans="1:18" ht="24.95" customHeight="1">
      <c r="A124" s="105"/>
      <c r="B124" s="135" t="s">
        <v>175</v>
      </c>
      <c r="C124" s="96"/>
      <c r="D124" s="105" t="s">
        <v>174</v>
      </c>
      <c r="E124" s="105"/>
      <c r="F124" s="105"/>
      <c r="G124" s="105"/>
      <c r="H124" s="105"/>
      <c r="I124" s="105"/>
      <c r="J124" s="105"/>
      <c r="K124" s="105"/>
      <c r="L124" s="105"/>
      <c r="M124" s="105"/>
    </row>
    <row r="125" spans="1:18" ht="24.95" customHeight="1">
      <c r="A125" s="105"/>
      <c r="B125" s="136"/>
      <c r="C125" s="136"/>
      <c r="D125" s="105"/>
      <c r="E125" s="105"/>
      <c r="F125" s="105"/>
      <c r="G125" s="105"/>
      <c r="H125" s="105"/>
      <c r="I125" s="105"/>
    </row>
    <row r="126" spans="1:18" ht="24.95" customHeight="1">
      <c r="B126" s="58" t="s">
        <v>30</v>
      </c>
      <c r="C126" s="141" t="s">
        <v>50</v>
      </c>
      <c r="D126" s="142" t="s">
        <v>76</v>
      </c>
      <c r="E126" s="217" t="s">
        <v>191</v>
      </c>
      <c r="F126" s="218"/>
    </row>
    <row r="127" spans="1:18" ht="24.95" customHeight="1">
      <c r="B127" s="93" t="s">
        <v>170</v>
      </c>
      <c r="C127" s="25" t="s">
        <v>193</v>
      </c>
      <c r="D127" s="97">
        <f>+C122</f>
        <v>0</v>
      </c>
      <c r="E127" s="225" t="s">
        <v>225</v>
      </c>
      <c r="F127" s="226"/>
    </row>
    <row r="128" spans="1:18" ht="24.95" customHeight="1">
      <c r="B128" s="93" t="s">
        <v>51</v>
      </c>
      <c r="C128" s="17"/>
      <c r="D128" s="17"/>
      <c r="E128" s="225"/>
      <c r="F128" s="226"/>
    </row>
    <row r="129" spans="1:13" ht="24.95" customHeight="1">
      <c r="B129" s="93" t="s">
        <v>52</v>
      </c>
      <c r="C129" s="17"/>
      <c r="D129" s="18"/>
      <c r="E129" s="225"/>
      <c r="F129" s="226"/>
    </row>
    <row r="130" spans="1:13" ht="24.95" customHeight="1" thickBot="1">
      <c r="B130" s="67"/>
      <c r="C130" s="69"/>
      <c r="D130" s="66"/>
      <c r="E130" s="215"/>
      <c r="F130" s="216"/>
      <c r="G130" s="71"/>
      <c r="H130" s="38"/>
    </row>
    <row r="131" spans="1:13" ht="24.95" customHeight="1" thickTop="1">
      <c r="B131" s="75" t="s">
        <v>75</v>
      </c>
      <c r="C131" s="72" t="str">
        <f>IF($C$128="","",IF(C129-C128&gt;=30,"交付申請時に、事業場内最低賃金が地域別最低賃金＋30円以上となる賃上げを既に達成している","交付申請時に、事業場内最低賃金が地域別最低賃金＋30円以上となる賃上げを達成していない"))</f>
        <v/>
      </c>
      <c r="D131" s="73"/>
      <c r="E131" s="73"/>
      <c r="F131" s="74"/>
      <c r="G131" s="70"/>
      <c r="H131" s="68"/>
    </row>
    <row r="132" spans="1:13" ht="24.95" customHeight="1">
      <c r="B132" s="80" t="s">
        <v>77</v>
      </c>
      <c r="C132" s="81" t="str">
        <f>IF($D$129="","",IF($C$131="交付申請時に、事業場内最低賃金が地域別最低賃金＋30円以上となる賃上げを達成していない","-",IF(D129-C129&gt;=30,"〇","×")))</f>
        <v/>
      </c>
      <c r="D132" s="82"/>
      <c r="E132" s="82"/>
      <c r="F132" s="83"/>
      <c r="G132" s="70"/>
      <c r="H132" s="68"/>
    </row>
    <row r="133" spans="1:13" ht="24.95" customHeight="1" thickBot="1">
      <c r="B133" s="76" t="s">
        <v>78</v>
      </c>
      <c r="C133" s="77" t="str">
        <f>IF($D$129="","",IF($C$131="交付申請時に、事業場内最低賃金が地域別最低賃金＋30円以上となる賃上げを既に達成している","-",IF(D129-C128&gt;=30,"〇","×")))</f>
        <v/>
      </c>
      <c r="D133" s="78"/>
      <c r="E133" s="78"/>
      <c r="F133" s="79"/>
      <c r="G133" s="70"/>
      <c r="H133" s="68"/>
    </row>
    <row r="134" spans="1:13" ht="24.95" customHeight="1" thickTop="1">
      <c r="B134" s="43"/>
      <c r="C134" s="84"/>
      <c r="D134" s="84"/>
      <c r="E134" s="84"/>
      <c r="F134" s="84"/>
      <c r="G134" s="70"/>
      <c r="H134" s="68"/>
    </row>
    <row r="135" spans="1:13" ht="24.95" customHeight="1">
      <c r="B135" s="64" t="s">
        <v>84</v>
      </c>
      <c r="J135" s="105"/>
      <c r="K135" s="105"/>
      <c r="L135" s="105"/>
      <c r="M135" s="105"/>
    </row>
    <row r="136" spans="1:13" ht="24.95" customHeight="1">
      <c r="A136" s="105"/>
      <c r="B136" s="135" t="s">
        <v>171</v>
      </c>
      <c r="C136" s="95"/>
      <c r="D136" s="105" t="s">
        <v>187</v>
      </c>
      <c r="E136" s="105"/>
      <c r="F136" s="105"/>
      <c r="G136" s="105"/>
      <c r="H136" s="105"/>
      <c r="I136" s="105"/>
      <c r="J136" s="105"/>
      <c r="K136" s="105"/>
      <c r="L136" s="105"/>
      <c r="M136" s="105"/>
    </row>
    <row r="137" spans="1:13" ht="24.95" customHeight="1">
      <c r="A137" s="105"/>
      <c r="B137" s="135" t="s">
        <v>173</v>
      </c>
      <c r="C137" s="96"/>
      <c r="D137" s="105" t="s">
        <v>174</v>
      </c>
      <c r="E137" s="105"/>
      <c r="F137" s="105"/>
      <c r="G137" s="105"/>
      <c r="H137" s="105"/>
      <c r="I137" s="105"/>
      <c r="J137" s="105"/>
      <c r="K137" s="105"/>
      <c r="L137" s="105"/>
      <c r="M137" s="105"/>
    </row>
    <row r="138" spans="1:13" ht="24.95" customHeight="1">
      <c r="A138" s="105"/>
      <c r="B138" s="135" t="s">
        <v>175</v>
      </c>
      <c r="C138" s="96"/>
      <c r="D138" s="105" t="s">
        <v>174</v>
      </c>
      <c r="E138" s="105"/>
      <c r="F138" s="105"/>
      <c r="G138" s="105"/>
      <c r="H138" s="105"/>
      <c r="I138" s="105"/>
    </row>
    <row r="139" spans="1:13" ht="24.95" customHeight="1">
      <c r="B139" s="64"/>
    </row>
    <row r="140" spans="1:13" ht="24" customHeight="1">
      <c r="B140" s="58" t="s">
        <v>30</v>
      </c>
      <c r="C140" s="141" t="s">
        <v>50</v>
      </c>
      <c r="D140" s="142" t="s">
        <v>76</v>
      </c>
      <c r="E140" s="217" t="s">
        <v>191</v>
      </c>
      <c r="F140" s="218"/>
    </row>
    <row r="141" spans="1:13" ht="24.95" customHeight="1">
      <c r="B141" s="93" t="s">
        <v>170</v>
      </c>
      <c r="C141" s="25" t="s">
        <v>193</v>
      </c>
      <c r="D141" s="25" t="s">
        <v>193</v>
      </c>
      <c r="E141" s="223">
        <f>+C136</f>
        <v>0</v>
      </c>
      <c r="F141" s="224"/>
    </row>
    <row r="142" spans="1:13" ht="24.95" customHeight="1">
      <c r="B142" s="93" t="s">
        <v>51</v>
      </c>
      <c r="C142" s="17"/>
      <c r="D142" s="17"/>
      <c r="E142" s="225"/>
      <c r="F142" s="226"/>
    </row>
    <row r="143" spans="1:13" ht="24.95" customHeight="1">
      <c r="B143" s="93" t="s">
        <v>52</v>
      </c>
      <c r="C143" s="17"/>
      <c r="D143" s="18"/>
      <c r="E143" s="225"/>
      <c r="F143" s="226"/>
    </row>
    <row r="144" spans="1:13" ht="24.95" customHeight="1" thickBot="1">
      <c r="B144" s="67"/>
      <c r="C144" s="69"/>
      <c r="D144" s="66"/>
      <c r="E144" s="215"/>
      <c r="F144" s="216"/>
      <c r="G144" s="71"/>
      <c r="H144" s="38"/>
    </row>
    <row r="145" spans="2:8" ht="24.95" customHeight="1" thickTop="1">
      <c r="B145" s="75" t="s">
        <v>75</v>
      </c>
      <c r="C145" s="72" t="str">
        <f>IF($C$142="","",IF(C143-C142&gt;=30,"交付申請時に、事業場内最低賃金が地域別最低賃金＋30円以上となる賃上げを既に達成している","交付申請時に、事業場内最低賃金が地域別最低賃金＋30円以上となる賃上げを達成していない"))</f>
        <v/>
      </c>
      <c r="D145" s="73"/>
      <c r="E145" s="73"/>
      <c r="F145" s="74"/>
      <c r="G145" s="70"/>
      <c r="H145" s="68"/>
    </row>
    <row r="146" spans="2:8" ht="24.95" customHeight="1">
      <c r="B146" s="80" t="s">
        <v>77</v>
      </c>
      <c r="C146" s="81" t="str">
        <f>IF($E$143="","",IF($C$145="交付申請時に、事業場内最低賃金が地域別最低賃金＋30円以上となる賃上げを達成していない","-",IF(E143-C143&gt;=30,"〇","×")))</f>
        <v/>
      </c>
      <c r="D146" s="82"/>
      <c r="E146" s="82"/>
      <c r="F146" s="83"/>
      <c r="G146" s="70"/>
      <c r="H146" s="68"/>
    </row>
    <row r="147" spans="2:8" ht="24.95" customHeight="1" thickBot="1">
      <c r="B147" s="76" t="s">
        <v>78</v>
      </c>
      <c r="C147" s="77" t="str">
        <f>IF($E$143="","",IF($C$145="交付申請時に、事業場内最低賃金が地域別最低賃金＋30円以上となる賃上げを既に達成している","-",IF(E143-C142&gt;=30,"〇","×")))</f>
        <v/>
      </c>
      <c r="D147" s="78"/>
      <c r="E147" s="78"/>
      <c r="F147" s="79"/>
      <c r="G147" s="70"/>
      <c r="H147" s="68"/>
    </row>
    <row r="148" spans="2:8" ht="24.95" customHeight="1" thickTop="1">
      <c r="B148" s="29" t="s">
        <v>53</v>
      </c>
    </row>
  </sheetData>
  <sheetProtection algorithmName="SHA-512" hashValue="lHMUtqhAuvZYcI2+6MsBjGmr3vyIKvyIoU8A/lDko7UXojNm7s/2vkxKFJcjjjMWR89Ri+y5Y7TZxRolYqrWqQ==" saltValue="7y60LByRtSJZZdemw1g9tQ==" spinCount="100000" sheet="1" selectLockedCells="1"/>
  <mergeCells count="56">
    <mergeCell ref="B105:B109"/>
    <mergeCell ref="B33:B35"/>
    <mergeCell ref="C33:C35"/>
    <mergeCell ref="D33:H33"/>
    <mergeCell ref="D34:D35"/>
    <mergeCell ref="E34:H34"/>
    <mergeCell ref="G38:H38"/>
    <mergeCell ref="E39:F39"/>
    <mergeCell ref="G39:H39"/>
    <mergeCell ref="C104:D104"/>
    <mergeCell ref="E36:F36"/>
    <mergeCell ref="G36:H36"/>
    <mergeCell ref="E37:F37"/>
    <mergeCell ref="G37:H37"/>
    <mergeCell ref="E43:F43"/>
    <mergeCell ref="G43:H43"/>
    <mergeCell ref="C116:D116"/>
    <mergeCell ref="C112:D112"/>
    <mergeCell ref="C113:D113"/>
    <mergeCell ref="E47:H47"/>
    <mergeCell ref="G44:H44"/>
    <mergeCell ref="C115:D115"/>
    <mergeCell ref="C110:D110"/>
    <mergeCell ref="C111:D111"/>
    <mergeCell ref="C114:D114"/>
    <mergeCell ref="E44:F44"/>
    <mergeCell ref="G42:H42"/>
    <mergeCell ref="E41:F41"/>
    <mergeCell ref="G41:H41"/>
    <mergeCell ref="E42:F42"/>
    <mergeCell ref="E38:F38"/>
    <mergeCell ref="E40:F40"/>
    <mergeCell ref="G40:H40"/>
    <mergeCell ref="C13:D13"/>
    <mergeCell ref="C14:D14"/>
    <mergeCell ref="B29:H29"/>
    <mergeCell ref="B30:H30"/>
    <mergeCell ref="B32:H32"/>
    <mergeCell ref="C21:F21"/>
    <mergeCell ref="C22:F22"/>
    <mergeCell ref="C23:F23"/>
    <mergeCell ref="B24:B25"/>
    <mergeCell ref="C24:F25"/>
    <mergeCell ref="E144:F144"/>
    <mergeCell ref="E140:F140"/>
    <mergeCell ref="E45:F45"/>
    <mergeCell ref="G45:H45"/>
    <mergeCell ref="E48:H48"/>
    <mergeCell ref="E141:F141"/>
    <mergeCell ref="E142:F142"/>
    <mergeCell ref="E143:F143"/>
    <mergeCell ref="E130:F130"/>
    <mergeCell ref="E126:F126"/>
    <mergeCell ref="E127:F127"/>
    <mergeCell ref="E128:F128"/>
    <mergeCell ref="E129:F129"/>
  </mergeCells>
  <phoneticPr fontId="2"/>
  <conditionalFormatting sqref="B31">
    <cfRule type="expression" dxfId="48" priority="1">
      <formula>$C$23="回答不可"</formula>
    </cfRule>
  </conditionalFormatting>
  <conditionalFormatting sqref="B28:H30 C31:H31 B32:H48 B51:H100">
    <cfRule type="expression" dxfId="47" priority="6">
      <formula>$C$23=$L$48</formula>
    </cfRule>
  </conditionalFormatting>
  <conditionalFormatting sqref="B28:H48">
    <cfRule type="expression" dxfId="46" priority="2">
      <formula>AND($C$20=$L$37,OR($C$21=$L$39,$C$21=$L$40,$C$21=$L$41))</formula>
    </cfRule>
  </conditionalFormatting>
  <conditionalFormatting sqref="B51:H100">
    <cfRule type="expression" dxfId="45" priority="7">
      <formula>AND($C$20=$L$37,OR($C$21=$L$39,$C$21=$L$40,$C$21=$L$41))</formula>
    </cfRule>
  </conditionalFormatting>
  <conditionalFormatting sqref="B103:H111 B112:B113 E112:H113 B114:H116">
    <cfRule type="expression" dxfId="44" priority="26">
      <formula>$C$21=$L$42</formula>
    </cfRule>
    <cfRule type="expression" dxfId="43" priority="31">
      <formula>$C$21=$L$43</formula>
    </cfRule>
    <cfRule type="expression" dxfId="42" priority="32">
      <formula>$C$21=$L$44</formula>
    </cfRule>
  </conditionalFormatting>
  <conditionalFormatting sqref="B121:H133">
    <cfRule type="expression" dxfId="41" priority="40">
      <formula>$C$13=$K$23</formula>
    </cfRule>
    <cfRule type="expression" dxfId="40" priority="41">
      <formula>$C$13=$K$24</formula>
    </cfRule>
  </conditionalFormatting>
  <conditionalFormatting sqref="B121:H147">
    <cfRule type="expression" dxfId="39" priority="73">
      <formula>$C$19=$M$31</formula>
    </cfRule>
  </conditionalFormatting>
  <conditionalFormatting sqref="B135:H147">
    <cfRule type="expression" dxfId="38" priority="38">
      <formula>$C$13=$K$22</formula>
    </cfRule>
  </conditionalFormatting>
  <conditionalFormatting sqref="C122:C124 C128:F129 C136:C138 C142:F143 C110:D111 C21:F25 D105:D109 C115 C53:D55 C60:D60 C63:D63 C68:D71 C73:D73 C78:C79 C83:C87 C89:D89 C96:C99 D97 C36:D37 C39:D39 C41:D42 C44:D44 C48:D48 C13:D14 C15:C20">
    <cfRule type="containsBlanks" dxfId="37" priority="92">
      <formula>LEN(TRIM(C13))=0</formula>
    </cfRule>
  </conditionalFormatting>
  <conditionalFormatting sqref="C110:D110">
    <cfRule type="expression" dxfId="36" priority="36">
      <formula>$D$109="×"</formula>
    </cfRule>
  </conditionalFormatting>
  <conditionalFormatting sqref="C22:F22">
    <cfRule type="expression" dxfId="35" priority="34">
      <formula>OR($C$21=_1,$C$21=_2,$C$21=_4,$C$21=_5)</formula>
    </cfRule>
  </conditionalFormatting>
  <conditionalFormatting sqref="C23:F25 B103:H111 B112:B113 E112:H113 B114:H116">
    <cfRule type="expression" dxfId="34" priority="21">
      <formula>$C$20=$L$37</formula>
    </cfRule>
  </conditionalFormatting>
  <conditionalFormatting sqref="C23:F25">
    <cfRule type="expression" dxfId="33" priority="33">
      <formula>OR($C$21=_1,$C$21=_2,$C$21=_3)</formula>
    </cfRule>
  </conditionalFormatting>
  <conditionalFormatting sqref="C24:F25">
    <cfRule type="expression" dxfId="32" priority="5">
      <formula>$C$23="回答可能"</formula>
    </cfRule>
  </conditionalFormatting>
  <conditionalFormatting sqref="G1:I1">
    <cfRule type="expression" dxfId="31" priority="4">
      <formula>LEN($G$1)&gt;1</formula>
    </cfRule>
  </conditionalFormatting>
  <conditionalFormatting sqref="I2:I6">
    <cfRule type="expression" dxfId="30" priority="3">
      <formula>$I2="未入力あり"</formula>
    </cfRule>
  </conditionalFormatting>
  <dataValidations count="12">
    <dataValidation allowBlank="1" showInputMessage="1" showErrorMessage="1" prompt="交付決定通知書の記載を参考に記入してください。_x000a_事前着手の届出により、補助事業期間前から事業を開始している場合は、当該開始日を記入してください。" sqref="C16" xr:uid="{41601D2D-70AA-4FE3-8DCA-B0DF8050AE58}"/>
    <dataValidation type="list" allowBlank="1" showInputMessage="1" showErrorMessage="1" sqref="C20" xr:uid="{94E88773-F595-4B85-921C-38F5985D9EB2}">
      <formula1>$L$36:$L$37</formula1>
    </dataValidation>
    <dataValidation type="list" allowBlank="1" showInputMessage="1" showErrorMessage="1" sqref="C21" xr:uid="{ECC30633-44AC-4B28-9D3C-33FFB75DBD9E}">
      <formula1>$L$39:$L$44</formula1>
    </dataValidation>
    <dataValidation type="date" allowBlank="1" showInputMessage="1" showErrorMessage="1" sqref="C122:C124 C136:C138" xr:uid="{B6A568CE-BE86-43FB-B9FF-23B747C40C94}">
      <formula1>1</formula1>
      <formula2>73051</formula2>
    </dataValidation>
    <dataValidation imeMode="disabled" allowBlank="1" showInputMessage="1" showErrorMessage="1" sqref="C15" xr:uid="{3168BD69-97AB-46B9-AE0B-6A8C77115BDE}"/>
    <dataValidation type="list" allowBlank="1" showInputMessage="1" showErrorMessage="1" sqref="D105:D109" xr:uid="{888665B0-0350-4443-9C2E-6D798BAC3C0D}">
      <formula1>$L$49:$L$50</formula1>
    </dataValidation>
    <dataValidation type="whole" operator="greaterThanOrEqual" allowBlank="1" showInputMessage="1" showErrorMessage="1" sqref="C111:C113" xr:uid="{9272B0B1-72E1-4208-BC18-D223B7CD5586}">
      <formula1>0</formula1>
    </dataValidation>
    <dataValidation type="list" allowBlank="1" showInputMessage="1" showErrorMessage="1" sqref="C19" xr:uid="{960DF7CF-9D19-4678-BB90-33B66D756296}">
      <formula1>$M$30:$M$31</formula1>
    </dataValidation>
    <dataValidation type="decimal" allowBlank="1" showInputMessage="1" showErrorMessage="1" error="半角数字で入力してください。" sqref="F35 H35 C36:H37 C39:H39 C41:H42 C44:H44 C48:D48 C53:D55 C60:D60 C63:D63 C68:D71 C73:D73 C78:C79 C83:C87 C142:F143 C96:C99 D97 C128:F129" xr:uid="{F5B741A7-6A31-4F8C-AAE2-8B50C1470BDB}">
      <formula1>-1E+99</formula1>
      <formula2>1E+99</formula2>
    </dataValidation>
    <dataValidation type="decimal" errorStyle="warning" allowBlank="1" showInputMessage="1" showErrorMessage="1" error="0.1名以上で入力してください。また、0名になることは基本的にはございません。_x000a_正しく入力されているか、ご確認をお願いします。" sqref="C89:D89" xr:uid="{B78B3F40-336D-46E3-A939-69BEAFDE52C9}">
      <formula1>0.1</formula1>
      <formula2>1E+99</formula2>
    </dataValidation>
    <dataValidation type="list" allowBlank="1" showInputMessage="1" showErrorMessage="1" sqref="C23:F23" xr:uid="{F970E663-6B53-437F-A2D9-4A32175E601A}">
      <formula1>IF(OR($C$20=$L$37,$C$21=_1,$C$21=_2,$C$21=_3),"",$L$47:$L$48)</formula1>
    </dataValidation>
    <dataValidation type="date" imeMode="disabled"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7:C18" xr:uid="{44877308-5B5B-403E-9BA3-7ADAF3F7541F}">
      <formula1>1</formula1>
      <formula2>73051</formula2>
    </dataValidation>
  </dataValidations>
  <pageMargins left="0.7" right="0.7" top="0.75" bottom="0.75" header="0.3" footer="0.3"/>
  <pageSetup paperSize="9" scale="16"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6DB75A5-E370-4CB5-B5DA-FB5F14BF30C5}">
          <x14:formula1>
            <xm:f>データ用!$B$13:$B$15</xm:f>
          </x14:formula1>
          <xm:sqref>C13:D13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31F13-DFA8-4D18-94A0-59B9D1F78BE5}">
  <sheetPr>
    <tabColor rgb="FFFFFF00"/>
  </sheetPr>
  <dimension ref="A1:R117"/>
  <sheetViews>
    <sheetView showGridLines="0" view="pageBreakPreview" zoomScaleNormal="85" zoomScaleSheetLayoutView="100" workbookViewId="0">
      <pane ySplit="9" topLeftCell="A10" activePane="bottomLeft" state="frozen"/>
      <selection activeCell="C14" sqref="C14:D14"/>
      <selection pane="bottomLeft" activeCell="C17" sqref="C17"/>
    </sheetView>
  </sheetViews>
  <sheetFormatPr defaultRowHeight="24.95" customHeight="1"/>
  <cols>
    <col min="1" max="1" width="3" style="29" customWidth="1"/>
    <col min="2" max="2" width="38.25" style="29" customWidth="1"/>
    <col min="3" max="4" width="33.625" style="29" customWidth="1"/>
    <col min="5" max="5" width="8.625" style="29" customWidth="1"/>
    <col min="6" max="6" width="25.625" style="29" customWidth="1"/>
    <col min="7" max="7" width="8.625" style="29" customWidth="1"/>
    <col min="8" max="8" width="22.625" style="29" customWidth="1"/>
    <col min="9" max="9" width="13.625" style="29" customWidth="1"/>
    <col min="10" max="10" width="9" style="29"/>
    <col min="11" max="11" width="22.5" style="29" hidden="1" customWidth="1"/>
    <col min="12" max="18" width="9" style="29" hidden="1" customWidth="1"/>
    <col min="19" max="16384" width="9" style="29"/>
  </cols>
  <sheetData>
    <row r="1" spans="1:14" ht="24.95" customHeight="1">
      <c r="A1" s="27" t="s">
        <v>183</v>
      </c>
      <c r="G1" s="98" t="str">
        <f>+IF(COUNTIF(I2:I5,"未入力あり")&gt;0,"※未入力の項目があります","")</f>
        <v>※未入力の項目があります</v>
      </c>
      <c r="H1" s="99"/>
      <c r="I1" s="99"/>
    </row>
    <row r="2" spans="1:14" ht="20.100000000000001" customHeight="1">
      <c r="B2" s="30" t="s">
        <v>0</v>
      </c>
      <c r="G2" s="100" t="s">
        <v>3</v>
      </c>
      <c r="H2" s="101"/>
      <c r="I2" s="102" t="str">
        <f>+I10</f>
        <v>未入力あり</v>
      </c>
    </row>
    <row r="3" spans="1:14" ht="20.100000000000001" customHeight="1">
      <c r="B3" s="29" t="s">
        <v>168</v>
      </c>
      <c r="G3" s="100" t="s">
        <v>165</v>
      </c>
      <c r="H3" s="101"/>
      <c r="I3" s="102" t="str">
        <f>+IF(OR(C23=L48,AND(C20=L37,OR(C21=_1,C21=_2,C21=_3))),"―",I27)</f>
        <v>未入力あり</v>
      </c>
      <c r="N3" s="42"/>
    </row>
    <row r="4" spans="1:14" ht="20.100000000000001" customHeight="1">
      <c r="B4" s="31" t="s">
        <v>169</v>
      </c>
      <c r="G4" s="100" t="s">
        <v>37</v>
      </c>
      <c r="H4" s="101"/>
      <c r="I4" s="102" t="str">
        <f>+IF(OR(C23=L48,AND(C20=L37,OR(C21=_1,C21=_2,C21=_3))),"―",I50)</f>
        <v>未入力あり</v>
      </c>
    </row>
    <row r="5" spans="1:14" ht="20.100000000000001" customHeight="1">
      <c r="B5" s="32" t="s">
        <v>1</v>
      </c>
      <c r="D5" s="94"/>
      <c r="E5" s="28"/>
      <c r="F5" s="94"/>
      <c r="G5" s="100" t="s">
        <v>224</v>
      </c>
      <c r="H5" s="101"/>
      <c r="I5" s="102" t="str" cm="1">
        <f t="array" ref="I5">+IFERROR(IF(C19="該当なし","―",_xlfn.IFS(AND(C13=K22,C19=M30),N30,AND(C13=K23,C19=M32),N32,AND(C13=K24,C19=M34),N34)),"―")</f>
        <v>―</v>
      </c>
    </row>
    <row r="6" spans="1:14" ht="20.100000000000001" customHeight="1">
      <c r="B6" s="33" t="s">
        <v>2</v>
      </c>
      <c r="I6" s="205"/>
    </row>
    <row r="7" spans="1:14" ht="20.100000000000001" customHeight="1">
      <c r="B7" s="33" t="s">
        <v>114</v>
      </c>
    </row>
    <row r="8" spans="1:14" ht="20.100000000000001" customHeight="1">
      <c r="B8" s="33" t="s">
        <v>156</v>
      </c>
    </row>
    <row r="9" spans="1:14" ht="20.100000000000001" customHeight="1">
      <c r="B9" s="33" t="s">
        <v>155</v>
      </c>
    </row>
    <row r="10" spans="1:14" ht="24.95" customHeight="1">
      <c r="B10" s="34" t="s">
        <v>3</v>
      </c>
      <c r="C10" s="35"/>
      <c r="D10" s="35"/>
      <c r="E10" s="35"/>
      <c r="F10" s="35"/>
      <c r="G10" s="35"/>
      <c r="H10" s="35"/>
      <c r="I10" s="103" t="str">
        <f>+IF(COUNTBLANK(C13:C21)+IF(OR(C21=_3,C21=_6),COUNTBLANK(C22))+IF(OR(AND(C20=L36,C21=_4),AND(C20=L36,C21=_5),AND(C20=L36,C21=_6)),COUNTBLANK(C23))+IF(C23=L48,COUNTBLANK(C24))&gt;0,"未入力あり","入力完了")</f>
        <v>未入力あり</v>
      </c>
    </row>
    <row r="11" spans="1:14" ht="24.95" customHeight="1">
      <c r="B11" s="30" t="s">
        <v>4</v>
      </c>
    </row>
    <row r="12" spans="1:14" ht="24.95" customHeight="1">
      <c r="B12" s="140" t="s">
        <v>5</v>
      </c>
      <c r="C12" s="140"/>
      <c r="D12" s="140"/>
      <c r="E12" s="140"/>
      <c r="F12" s="140"/>
      <c r="G12" s="140"/>
      <c r="H12" s="140"/>
      <c r="K12" s="29" t="s">
        <v>6</v>
      </c>
    </row>
    <row r="13" spans="1:14" ht="24.95" customHeight="1">
      <c r="B13" s="36" t="s">
        <v>7</v>
      </c>
      <c r="C13" s="269">
        <f>+'【個人】1回目＞計算用シート'!C13</f>
        <v>0</v>
      </c>
      <c r="D13" s="270"/>
      <c r="E13" s="37" t="s">
        <v>8</v>
      </c>
      <c r="F13" s="37"/>
      <c r="G13" s="31"/>
      <c r="K13" s="29" t="s">
        <v>9</v>
      </c>
    </row>
    <row r="14" spans="1:14" ht="24.95" customHeight="1">
      <c r="B14" s="36" t="s">
        <v>10</v>
      </c>
      <c r="C14" s="269">
        <f>+'【個人】1回目＞計算用シート'!C14</f>
        <v>0</v>
      </c>
      <c r="D14" s="270"/>
      <c r="E14" s="29" t="s">
        <v>11</v>
      </c>
      <c r="K14" s="29" t="s">
        <v>12</v>
      </c>
    </row>
    <row r="15" spans="1:14" ht="24.95" customHeight="1">
      <c r="B15" s="36" t="s">
        <v>13</v>
      </c>
      <c r="C15" s="198">
        <f>+'【個人】1回目＞計算用シート'!C15</f>
        <v>0</v>
      </c>
      <c r="D15" s="38" t="s">
        <v>14</v>
      </c>
      <c r="K15" s="29" t="s">
        <v>15</v>
      </c>
    </row>
    <row r="16" spans="1:14" ht="24.75" customHeight="1">
      <c r="B16" s="36" t="s">
        <v>16</v>
      </c>
      <c r="C16" s="149">
        <f>+'【個人】1回目＞計算用シート'!C16</f>
        <v>0</v>
      </c>
      <c r="D16" s="149" t="str">
        <f>IFERROR(VLOOKUP($C$13,データ用!$B2:$C15,2,FALSE),"")</f>
        <v/>
      </c>
      <c r="E16" s="39" t="s">
        <v>17</v>
      </c>
      <c r="F16" s="38"/>
      <c r="G16" s="40"/>
      <c r="H16" s="40"/>
      <c r="K16" s="29" t="s">
        <v>18</v>
      </c>
    </row>
    <row r="17" spans="2:14" ht="24.95" customHeight="1">
      <c r="B17" s="36" t="s">
        <v>19</v>
      </c>
      <c r="C17" s="148"/>
      <c r="D17" s="41" t="s">
        <v>231</v>
      </c>
      <c r="E17" s="140"/>
      <c r="F17" s="140"/>
      <c r="G17" s="140"/>
      <c r="H17" s="140"/>
      <c r="K17" s="29" t="s">
        <v>20</v>
      </c>
    </row>
    <row r="18" spans="2:14" ht="24.95" customHeight="1">
      <c r="B18" s="36" t="s">
        <v>21</v>
      </c>
      <c r="C18" s="148"/>
      <c r="D18" s="41" t="s">
        <v>232</v>
      </c>
      <c r="E18" s="140"/>
      <c r="F18" s="140"/>
      <c r="G18" s="140"/>
      <c r="H18" s="140"/>
      <c r="K18" s="29" t="s">
        <v>22</v>
      </c>
    </row>
    <row r="19" spans="2:14" ht="24.95" customHeight="1">
      <c r="B19" s="36" t="s">
        <v>94</v>
      </c>
      <c r="C19" s="198">
        <f>+'【個人】1回目＞計算用シート'!C19</f>
        <v>0</v>
      </c>
      <c r="D19" s="42" t="s">
        <v>95</v>
      </c>
      <c r="E19" s="42"/>
      <c r="F19" s="42"/>
      <c r="G19" s="42"/>
      <c r="H19" s="42"/>
      <c r="I19" s="42"/>
      <c r="J19" s="42"/>
      <c r="K19" s="29" t="s">
        <v>23</v>
      </c>
      <c r="L19" s="42"/>
      <c r="M19" s="42"/>
    </row>
    <row r="20" spans="2:14" ht="24.75" customHeight="1">
      <c r="B20" s="36" t="s">
        <v>80</v>
      </c>
      <c r="C20" s="26"/>
      <c r="D20" s="90" t="s">
        <v>97</v>
      </c>
      <c r="E20" s="42"/>
      <c r="F20" s="42"/>
      <c r="G20" s="42"/>
      <c r="H20" s="42"/>
      <c r="I20" s="42"/>
      <c r="J20" s="42"/>
      <c r="K20" s="42" t="s">
        <v>69</v>
      </c>
      <c r="L20" s="42"/>
      <c r="M20" s="42"/>
    </row>
    <row r="21" spans="2:14" ht="24.75" customHeight="1">
      <c r="B21" s="36" t="s">
        <v>96</v>
      </c>
      <c r="C21" s="232"/>
      <c r="D21" s="233"/>
      <c r="E21" s="233"/>
      <c r="F21" s="234"/>
      <c r="G21" s="42"/>
      <c r="H21" s="42"/>
      <c r="I21" s="42"/>
      <c r="J21" s="42"/>
      <c r="K21" s="42" t="s">
        <v>70</v>
      </c>
      <c r="L21" s="42"/>
      <c r="M21" s="42"/>
    </row>
    <row r="22" spans="2:14" ht="24.75" customHeight="1">
      <c r="B22" s="36" t="s">
        <v>182</v>
      </c>
      <c r="C22" s="235"/>
      <c r="D22" s="236"/>
      <c r="E22" s="236"/>
      <c r="F22" s="237"/>
      <c r="G22" s="42"/>
      <c r="H22" s="42"/>
      <c r="I22" s="42"/>
      <c r="J22" s="42"/>
      <c r="K22" s="42" t="s">
        <v>71</v>
      </c>
      <c r="L22" s="42"/>
      <c r="M22" s="42"/>
    </row>
    <row r="23" spans="2:14" ht="37.5">
      <c r="B23" s="85" t="s">
        <v>113</v>
      </c>
      <c r="C23" s="235"/>
      <c r="D23" s="236"/>
      <c r="E23" s="236"/>
      <c r="F23" s="237"/>
      <c r="G23" s="42"/>
      <c r="H23" s="42"/>
      <c r="I23" s="42"/>
      <c r="J23" s="42"/>
      <c r="K23" s="42" t="s">
        <v>72</v>
      </c>
      <c r="L23" s="42"/>
      <c r="M23" s="42"/>
    </row>
    <row r="24" spans="2:14" ht="24.75" customHeight="1">
      <c r="B24" s="238" t="s">
        <v>88</v>
      </c>
      <c r="C24" s="240"/>
      <c r="D24" s="240"/>
      <c r="E24" s="240"/>
      <c r="F24" s="240"/>
      <c r="G24" s="42"/>
      <c r="H24" s="42"/>
      <c r="I24" s="42"/>
      <c r="J24" s="42"/>
      <c r="K24" s="42" t="s">
        <v>79</v>
      </c>
      <c r="L24" s="42"/>
      <c r="M24" s="42"/>
    </row>
    <row r="25" spans="2:14" ht="24.75" customHeight="1">
      <c r="B25" s="239"/>
      <c r="C25" s="241"/>
      <c r="D25" s="241"/>
      <c r="E25" s="241"/>
      <c r="F25" s="241"/>
      <c r="G25" s="42"/>
      <c r="H25" s="42"/>
      <c r="I25" s="42"/>
      <c r="J25" s="42"/>
      <c r="K25" s="42"/>
      <c r="L25" s="42"/>
      <c r="M25" s="42"/>
    </row>
    <row r="26" spans="2:14" ht="24.75" customHeight="1">
      <c r="B26" s="43"/>
      <c r="C26" s="42"/>
      <c r="D26" s="42"/>
      <c r="E26" s="42"/>
      <c r="F26" s="42"/>
      <c r="G26" s="42"/>
      <c r="H26" s="42"/>
      <c r="I26" s="42"/>
      <c r="J26" s="42"/>
      <c r="K26" s="42"/>
      <c r="L26" s="42"/>
      <c r="M26" s="42"/>
    </row>
    <row r="27" spans="2:14" ht="24.75" customHeight="1">
      <c r="B27" s="34" t="s">
        <v>26</v>
      </c>
      <c r="C27" s="35"/>
      <c r="D27" s="35"/>
      <c r="E27" s="35"/>
      <c r="F27" s="35"/>
      <c r="G27" s="35"/>
      <c r="H27" s="35"/>
      <c r="I27" s="104" t="str">
        <f>+IF(COUNTBLANK(C36:D45)+COUNTBLANK(C48:D48)&gt;0,"未入力あり","入力完了")</f>
        <v>未入力あり</v>
      </c>
      <c r="J27" s="42"/>
      <c r="L27" s="42"/>
      <c r="M27" s="42"/>
    </row>
    <row r="28" spans="2:14" ht="24.95" customHeight="1">
      <c r="B28" s="30" t="s">
        <v>27</v>
      </c>
      <c r="C28" s="42"/>
      <c r="D28" s="42"/>
      <c r="E28" s="42"/>
      <c r="F28" s="42"/>
      <c r="G28" s="42"/>
      <c r="H28" s="42"/>
      <c r="I28" s="42"/>
      <c r="J28" s="42"/>
      <c r="K28" s="42"/>
      <c r="L28" s="42"/>
      <c r="M28" s="42"/>
    </row>
    <row r="29" spans="2:14" ht="24.75" customHeight="1">
      <c r="B29" s="229" t="s">
        <v>28</v>
      </c>
      <c r="C29" s="229"/>
      <c r="D29" s="229"/>
      <c r="E29" s="229"/>
      <c r="F29" s="229"/>
      <c r="G29" s="229"/>
      <c r="H29" s="229"/>
      <c r="I29" s="42"/>
      <c r="J29" s="42"/>
      <c r="K29" s="42"/>
      <c r="L29" s="42"/>
      <c r="M29" s="42"/>
    </row>
    <row r="30" spans="2:14" ht="24.75" customHeight="1">
      <c r="B30" s="230" t="s">
        <v>29</v>
      </c>
      <c r="C30" s="230"/>
      <c r="D30" s="230"/>
      <c r="E30" s="230"/>
      <c r="F30" s="230"/>
      <c r="G30" s="230"/>
      <c r="H30" s="230"/>
      <c r="J30" s="42"/>
      <c r="K30" s="42" t="s">
        <v>117</v>
      </c>
      <c r="L30" s="29" t="s">
        <v>188</v>
      </c>
      <c r="M30" s="42" t="s">
        <v>24</v>
      </c>
      <c r="N30" s="105" t="str">
        <f>+IF(COUNTBLANK(D108:D109)&gt;0,"未入力あり","入力完了")</f>
        <v>未入力あり</v>
      </c>
    </row>
    <row r="31" spans="2:14" ht="24.75" customHeight="1">
      <c r="B31" s="210" t="s">
        <v>230</v>
      </c>
      <c r="C31" s="209"/>
      <c r="D31" s="209"/>
      <c r="E31" s="209"/>
      <c r="F31" s="209"/>
      <c r="G31" s="209"/>
      <c r="H31" s="209"/>
      <c r="J31" s="42"/>
      <c r="K31" s="42"/>
      <c r="M31" s="42" t="s">
        <v>25</v>
      </c>
      <c r="N31" s="105"/>
    </row>
    <row r="32" spans="2:14" ht="24.75" customHeight="1">
      <c r="B32" s="231" t="s">
        <v>115</v>
      </c>
      <c r="C32" s="231"/>
      <c r="D32" s="231"/>
      <c r="E32" s="231"/>
      <c r="F32" s="231"/>
      <c r="G32" s="231"/>
      <c r="H32" s="231"/>
      <c r="J32" s="42"/>
      <c r="L32" s="29" t="s">
        <v>189</v>
      </c>
      <c r="M32" s="42" t="s">
        <v>24</v>
      </c>
      <c r="N32" s="105" t="str">
        <f>+IF(COUNTBLANK(D114:D115)&gt;0,"未入力あり","入力完了")</f>
        <v>未入力あり</v>
      </c>
    </row>
    <row r="33" spans="1:14" ht="24.75" customHeight="1">
      <c r="B33" s="261" t="s">
        <v>119</v>
      </c>
      <c r="C33" s="263" t="s">
        <v>130</v>
      </c>
      <c r="D33" s="264" t="s">
        <v>31</v>
      </c>
      <c r="E33" s="264"/>
      <c r="F33" s="264"/>
      <c r="G33" s="264"/>
      <c r="H33" s="264"/>
      <c r="J33" s="42"/>
      <c r="M33" s="42" t="s">
        <v>25</v>
      </c>
      <c r="N33" s="105"/>
    </row>
    <row r="34" spans="1:14" ht="24.75" customHeight="1">
      <c r="B34" s="262"/>
      <c r="C34" s="263"/>
      <c r="D34" s="265" t="s">
        <v>106</v>
      </c>
      <c r="E34" s="266" t="s">
        <v>32</v>
      </c>
      <c r="F34" s="266"/>
      <c r="G34" s="266"/>
      <c r="H34" s="264"/>
      <c r="J34" s="42"/>
      <c r="L34" s="29" t="s">
        <v>190</v>
      </c>
      <c r="M34" s="42" t="s">
        <v>24</v>
      </c>
      <c r="N34" s="105" t="str">
        <f>+IF(COUNTBLANK(D114:D115)&gt;0,"未入力あり","入力完了")</f>
        <v>未入力あり</v>
      </c>
    </row>
    <row r="35" spans="1:14" ht="24.75" customHeight="1">
      <c r="B35" s="262"/>
      <c r="C35" s="263"/>
      <c r="D35" s="265"/>
      <c r="E35" s="138" t="s">
        <v>33</v>
      </c>
      <c r="F35" s="199"/>
      <c r="G35" s="138" t="s">
        <v>33</v>
      </c>
      <c r="H35" s="199"/>
      <c r="J35" s="42"/>
      <c r="K35" s="42"/>
      <c r="M35" s="42" t="s">
        <v>25</v>
      </c>
      <c r="N35" s="105"/>
    </row>
    <row r="36" spans="1:14" ht="24.75" customHeight="1">
      <c r="B36" s="44" t="s">
        <v>121</v>
      </c>
      <c r="C36" s="6"/>
      <c r="D36" s="6"/>
      <c r="E36" s="271"/>
      <c r="F36" s="271"/>
      <c r="G36" s="272"/>
      <c r="H36" s="273"/>
      <c r="J36" s="42"/>
      <c r="K36" s="42" t="s">
        <v>118</v>
      </c>
      <c r="L36" s="42" t="s">
        <v>81</v>
      </c>
      <c r="M36" s="42"/>
    </row>
    <row r="37" spans="1:14" ht="24.75" customHeight="1">
      <c r="B37" s="44" t="s">
        <v>120</v>
      </c>
      <c r="C37" s="6"/>
      <c r="D37" s="6"/>
      <c r="E37" s="271"/>
      <c r="F37" s="271"/>
      <c r="G37" s="272"/>
      <c r="H37" s="273"/>
      <c r="J37" s="42"/>
      <c r="K37" s="42"/>
      <c r="L37" s="42" t="s">
        <v>82</v>
      </c>
      <c r="M37" s="42"/>
    </row>
    <row r="38" spans="1:14" ht="24.75" customHeight="1">
      <c r="B38" s="44" t="s">
        <v>122</v>
      </c>
      <c r="C38" s="12">
        <f>C36-C37</f>
        <v>0</v>
      </c>
      <c r="D38" s="12">
        <f>D36-D37</f>
        <v>0</v>
      </c>
      <c r="E38" s="245">
        <f>E36-E37</f>
        <v>0</v>
      </c>
      <c r="F38" s="245"/>
      <c r="G38" s="219">
        <f>G36-G37</f>
        <v>0</v>
      </c>
      <c r="H38" s="220"/>
      <c r="J38" s="42"/>
      <c r="K38" s="42"/>
      <c r="L38" s="42"/>
      <c r="M38" s="42"/>
    </row>
    <row r="39" spans="1:14" ht="24.75" customHeight="1">
      <c r="B39" s="44" t="s">
        <v>123</v>
      </c>
      <c r="C39" s="6"/>
      <c r="D39" s="6"/>
      <c r="E39" s="271"/>
      <c r="F39" s="271"/>
      <c r="G39" s="272"/>
      <c r="H39" s="273"/>
      <c r="J39" s="42"/>
      <c r="K39" s="42" t="s">
        <v>176</v>
      </c>
      <c r="L39" s="42" t="s">
        <v>89</v>
      </c>
      <c r="M39" s="42"/>
    </row>
    <row r="40" spans="1:14" ht="24.75" customHeight="1">
      <c r="B40" s="44" t="s">
        <v>124</v>
      </c>
      <c r="C40" s="12">
        <f>C38-C39</f>
        <v>0</v>
      </c>
      <c r="D40" s="12">
        <f>D38-D39</f>
        <v>0</v>
      </c>
      <c r="E40" s="245">
        <f>E38-E39</f>
        <v>0</v>
      </c>
      <c r="F40" s="245"/>
      <c r="G40" s="219">
        <f>G38-G39</f>
        <v>0</v>
      </c>
      <c r="H40" s="220"/>
      <c r="J40" s="42"/>
      <c r="K40" s="42" t="s">
        <v>177</v>
      </c>
      <c r="L40" s="42" t="s">
        <v>90</v>
      </c>
      <c r="M40" s="42"/>
    </row>
    <row r="41" spans="1:14" ht="24.95" customHeight="1">
      <c r="B41" s="106" t="s">
        <v>125</v>
      </c>
      <c r="C41" s="6"/>
      <c r="D41" s="6"/>
      <c r="E41" s="271"/>
      <c r="F41" s="271"/>
      <c r="G41" s="272"/>
      <c r="H41" s="273"/>
      <c r="J41" s="42"/>
      <c r="K41" s="42" t="s">
        <v>178</v>
      </c>
      <c r="L41" s="42" t="s">
        <v>91</v>
      </c>
      <c r="M41" s="42"/>
    </row>
    <row r="42" spans="1:14" ht="24.95" customHeight="1">
      <c r="B42" s="106" t="s">
        <v>126</v>
      </c>
      <c r="C42" s="6"/>
      <c r="D42" s="6"/>
      <c r="E42" s="271"/>
      <c r="F42" s="271"/>
      <c r="G42" s="272"/>
      <c r="H42" s="273"/>
      <c r="J42" s="42"/>
      <c r="K42" s="42" t="s">
        <v>179</v>
      </c>
      <c r="L42" s="42" t="s">
        <v>92</v>
      </c>
      <c r="M42" s="42"/>
    </row>
    <row r="43" spans="1:14" ht="24.95" customHeight="1">
      <c r="B43" s="107" t="s">
        <v>127</v>
      </c>
      <c r="C43" s="12">
        <f>C40+C41-C42</f>
        <v>0</v>
      </c>
      <c r="D43" s="12">
        <f>D40+D41-D42</f>
        <v>0</v>
      </c>
      <c r="E43" s="245">
        <f>E40+E41-E42</f>
        <v>0</v>
      </c>
      <c r="F43" s="245"/>
      <c r="G43" s="219">
        <f>G40+G41-G42</f>
        <v>0</v>
      </c>
      <c r="H43" s="220"/>
      <c r="K43" s="42" t="s">
        <v>180</v>
      </c>
      <c r="L43" s="42" t="s">
        <v>93</v>
      </c>
    </row>
    <row r="44" spans="1:14" ht="24.95" customHeight="1">
      <c r="B44" s="106" t="s">
        <v>128</v>
      </c>
      <c r="C44" s="7"/>
      <c r="D44" s="7"/>
      <c r="E44" s="272"/>
      <c r="F44" s="272"/>
      <c r="G44" s="272"/>
      <c r="H44" s="273"/>
      <c r="K44" s="42" t="s">
        <v>181</v>
      </c>
      <c r="L44" s="42" t="s">
        <v>102</v>
      </c>
    </row>
    <row r="45" spans="1:14" s="105" customFormat="1" ht="24.95" customHeight="1">
      <c r="A45" s="29"/>
      <c r="B45" s="106" t="s">
        <v>129</v>
      </c>
      <c r="C45" s="12">
        <f>C43-C44</f>
        <v>0</v>
      </c>
      <c r="D45" s="12">
        <f>D43-D44</f>
        <v>0</v>
      </c>
      <c r="E45" s="219">
        <v>0</v>
      </c>
      <c r="F45" s="219"/>
      <c r="G45" s="219">
        <v>0</v>
      </c>
      <c r="H45" s="220"/>
      <c r="I45" s="29"/>
      <c r="L45" s="42"/>
    </row>
    <row r="46" spans="1:14" ht="24.95" customHeight="1">
      <c r="A46" s="105"/>
      <c r="B46" s="28"/>
      <c r="C46" s="108"/>
      <c r="D46" s="108"/>
      <c r="E46" s="109"/>
      <c r="F46" s="110"/>
      <c r="G46" s="109"/>
      <c r="H46" s="111"/>
      <c r="I46" s="105"/>
    </row>
    <row r="47" spans="1:14" ht="24.95" customHeight="1">
      <c r="B47" s="45"/>
      <c r="C47" s="46" t="s">
        <v>34</v>
      </c>
      <c r="D47" s="46" t="s">
        <v>107</v>
      </c>
      <c r="E47" s="250" t="s">
        <v>35</v>
      </c>
      <c r="F47" s="250"/>
      <c r="G47" s="250"/>
      <c r="H47" s="251"/>
      <c r="K47" s="29" t="s">
        <v>85</v>
      </c>
      <c r="L47" s="29" t="s">
        <v>86</v>
      </c>
    </row>
    <row r="48" spans="1:14" ht="24.95" customHeight="1">
      <c r="B48" s="47" t="s">
        <v>36</v>
      </c>
      <c r="C48" s="24"/>
      <c r="D48" s="24"/>
      <c r="E48" s="221">
        <f>C48-D48</f>
        <v>0</v>
      </c>
      <c r="F48" s="221"/>
      <c r="G48" s="221"/>
      <c r="H48" s="222"/>
      <c r="L48" s="29" t="s">
        <v>87</v>
      </c>
    </row>
    <row r="49" spans="2:12" ht="24.95" customHeight="1">
      <c r="K49" s="29" t="s">
        <v>184</v>
      </c>
      <c r="L49" s="113" t="s">
        <v>185</v>
      </c>
    </row>
    <row r="50" spans="2:12" ht="24.95" customHeight="1">
      <c r="B50" s="112" t="s">
        <v>37</v>
      </c>
      <c r="C50" s="48"/>
      <c r="D50" s="48"/>
      <c r="E50" s="48"/>
      <c r="F50" s="48"/>
      <c r="G50" s="48"/>
      <c r="H50" s="48"/>
      <c r="I50" s="103" t="str">
        <f>+IF(COUNTBLANK(C53:D55)+COUNTBLANK(C60:D63)+COUNTBLANK(C68:D73)+COUNTBLANK(C78:C89)+COUNTBLANK(C96:C99)+COUNTBLANK(D97)+COUNTBLANK(D89)&gt;0,"未入力あり","入力完了")</f>
        <v>未入力あり</v>
      </c>
      <c r="L50" s="29" t="s">
        <v>186</v>
      </c>
    </row>
    <row r="51" spans="2:12" ht="24.95" customHeight="1">
      <c r="B51" s="114" t="s">
        <v>141</v>
      </c>
      <c r="C51" s="115" t="s">
        <v>138</v>
      </c>
      <c r="D51" s="49"/>
    </row>
    <row r="52" spans="2:12" ht="24.95" customHeight="1">
      <c r="B52" s="50" t="s">
        <v>30</v>
      </c>
      <c r="C52" s="51" t="s">
        <v>139</v>
      </c>
      <c r="D52" s="51" t="s">
        <v>105</v>
      </c>
      <c r="E52" s="32"/>
      <c r="F52" s="32"/>
    </row>
    <row r="53" spans="2:12" ht="24.95" customHeight="1">
      <c r="B53" s="116" t="s">
        <v>131</v>
      </c>
      <c r="C53" s="8"/>
      <c r="D53" s="8"/>
    </row>
    <row r="54" spans="2:12" ht="24.95" customHeight="1">
      <c r="B54" s="116" t="s">
        <v>132</v>
      </c>
      <c r="C54" s="8"/>
      <c r="D54" s="8"/>
    </row>
    <row r="55" spans="2:12" ht="24.95" customHeight="1" thickBot="1">
      <c r="B55" s="118" t="s">
        <v>133</v>
      </c>
      <c r="C55" s="10"/>
      <c r="D55" s="10"/>
    </row>
    <row r="56" spans="2:12" ht="24.95" customHeight="1" thickTop="1">
      <c r="B56" s="119" t="s">
        <v>140</v>
      </c>
      <c r="C56" s="120">
        <f>SUM(C53:C55)</f>
        <v>0</v>
      </c>
      <c r="D56" s="120">
        <f>SUM(D53:D55)</f>
        <v>0</v>
      </c>
    </row>
    <row r="58" spans="2:12" ht="24.95" customHeight="1">
      <c r="B58" s="114" t="s">
        <v>142</v>
      </c>
      <c r="C58" s="115" t="s">
        <v>138</v>
      </c>
      <c r="D58" s="55"/>
    </row>
    <row r="59" spans="2:12" ht="24.95" customHeight="1">
      <c r="B59" s="50" t="s">
        <v>30</v>
      </c>
      <c r="C59" s="51" t="s">
        <v>139</v>
      </c>
      <c r="D59" s="51" t="s">
        <v>105</v>
      </c>
      <c r="E59" s="32"/>
      <c r="F59" s="32"/>
    </row>
    <row r="60" spans="2:12" ht="24.95" customHeight="1">
      <c r="B60" s="52" t="s">
        <v>134</v>
      </c>
      <c r="C60" s="8"/>
      <c r="D60" s="8"/>
    </row>
    <row r="61" spans="2:12" ht="24.95" customHeight="1">
      <c r="B61" s="121" t="s">
        <v>135</v>
      </c>
      <c r="C61" s="13">
        <f>C53</f>
        <v>0</v>
      </c>
      <c r="D61" s="13">
        <f>D53</f>
        <v>0</v>
      </c>
    </row>
    <row r="62" spans="2:12" ht="24.95" customHeight="1">
      <c r="B62" s="121" t="s">
        <v>136</v>
      </c>
      <c r="C62" s="13">
        <f>C54</f>
        <v>0</v>
      </c>
      <c r="D62" s="13">
        <f>D54</f>
        <v>0</v>
      </c>
    </row>
    <row r="63" spans="2:12" ht="24.95" customHeight="1" thickBot="1">
      <c r="B63" s="122" t="s">
        <v>137</v>
      </c>
      <c r="C63" s="9"/>
      <c r="D63" s="9"/>
    </row>
    <row r="64" spans="2:12" ht="24.95" customHeight="1" thickTop="1">
      <c r="B64" s="56" t="s">
        <v>39</v>
      </c>
      <c r="C64" s="14">
        <f>SUM(C60:C63)</f>
        <v>0</v>
      </c>
      <c r="D64" s="14">
        <f>SUM(D60:D63)</f>
        <v>0</v>
      </c>
    </row>
    <row r="65" spans="2:6" ht="24.95" customHeight="1">
      <c r="B65" s="57"/>
    </row>
    <row r="66" spans="2:6" ht="24.95" customHeight="1">
      <c r="B66" s="54" t="s">
        <v>143</v>
      </c>
      <c r="C66" s="49"/>
      <c r="D66" s="49"/>
    </row>
    <row r="67" spans="2:6" ht="24.95" customHeight="1">
      <c r="B67" s="58" t="s">
        <v>30</v>
      </c>
      <c r="C67" s="51" t="s">
        <v>34</v>
      </c>
      <c r="D67" s="51" t="s">
        <v>105</v>
      </c>
      <c r="E67" s="32"/>
      <c r="F67" s="32"/>
    </row>
    <row r="68" spans="2:6" ht="24.95" customHeight="1">
      <c r="B68" s="52" t="s">
        <v>40</v>
      </c>
      <c r="C68" s="8"/>
      <c r="D68" s="8"/>
    </row>
    <row r="69" spans="2:6" ht="24.95" customHeight="1">
      <c r="B69" s="52" t="s">
        <v>41</v>
      </c>
      <c r="C69" s="8"/>
      <c r="D69" s="8"/>
    </row>
    <row r="70" spans="2:6" ht="24.95" customHeight="1">
      <c r="B70" s="52" t="s">
        <v>42</v>
      </c>
      <c r="C70" s="8"/>
      <c r="D70" s="8"/>
    </row>
    <row r="71" spans="2:6" ht="24.95" customHeight="1" thickBot="1">
      <c r="B71" s="53" t="s">
        <v>38</v>
      </c>
      <c r="C71" s="10"/>
      <c r="D71" s="10"/>
    </row>
    <row r="72" spans="2:6" ht="24.95" customHeight="1" thickTop="1" thickBot="1">
      <c r="B72" s="59" t="s">
        <v>43</v>
      </c>
      <c r="C72" s="15">
        <f>SUM(C68:C71)</f>
        <v>0</v>
      </c>
      <c r="D72" s="15">
        <f>SUM(D68:D71)</f>
        <v>0</v>
      </c>
    </row>
    <row r="73" spans="2:6" ht="24.95" customHeight="1" thickTop="1" thickBot="1">
      <c r="B73" s="60" t="s">
        <v>44</v>
      </c>
      <c r="C73" s="11"/>
      <c r="D73" s="11"/>
    </row>
    <row r="74" spans="2:6" ht="24.95" customHeight="1" thickTop="1">
      <c r="B74" s="56" t="s">
        <v>39</v>
      </c>
      <c r="C74" s="14">
        <f>C68+C69+C70+C71+C73</f>
        <v>0</v>
      </c>
      <c r="D74" s="14">
        <f>D68+D69+D70+D71+D73</f>
        <v>0</v>
      </c>
    </row>
    <row r="75" spans="2:6" ht="24.95" customHeight="1">
      <c r="B75" s="57"/>
      <c r="C75" s="61"/>
      <c r="D75" s="61"/>
    </row>
    <row r="76" spans="2:6" ht="24.95" customHeight="1">
      <c r="B76" s="54" t="s">
        <v>144</v>
      </c>
    </row>
    <row r="77" spans="2:6" ht="24.95" customHeight="1">
      <c r="B77" s="58" t="s">
        <v>30</v>
      </c>
      <c r="C77" s="194" t="s">
        <v>222</v>
      </c>
      <c r="D77" s="51" t="s">
        <v>46</v>
      </c>
      <c r="E77" s="62"/>
    </row>
    <row r="78" spans="2:6" ht="24.95" customHeight="1">
      <c r="B78" s="52" t="s">
        <v>163</v>
      </c>
      <c r="C78" s="13">
        <f>+'【個人】1回目＞計算用シート'!D78</f>
        <v>0</v>
      </c>
      <c r="D78" s="13">
        <f>D36</f>
        <v>0</v>
      </c>
    </row>
    <row r="79" spans="2:6" ht="24.95" customHeight="1">
      <c r="B79" s="52" t="s">
        <v>164</v>
      </c>
      <c r="C79" s="13">
        <f>+'【個人】1回目＞計算用シート'!D79</f>
        <v>0</v>
      </c>
      <c r="D79" s="13">
        <f>D37</f>
        <v>0</v>
      </c>
    </row>
    <row r="80" spans="2:6" ht="24.95" customHeight="1">
      <c r="B80" s="52" t="s">
        <v>145</v>
      </c>
      <c r="C80" s="13">
        <f>+'【個人】1回目＞計算用シート'!D80</f>
        <v>0</v>
      </c>
      <c r="D80" s="13">
        <f>D38</f>
        <v>0</v>
      </c>
    </row>
    <row r="81" spans="2:8" ht="24.95" customHeight="1">
      <c r="B81" s="52" t="s">
        <v>192</v>
      </c>
      <c r="C81" s="13">
        <f>+'【個人】1回目＞計算用シート'!D81</f>
        <v>0</v>
      </c>
      <c r="D81" s="13">
        <f>D100</f>
        <v>0</v>
      </c>
      <c r="E81" s="123"/>
    </row>
    <row r="82" spans="2:8" ht="24.95" customHeight="1">
      <c r="B82" s="52" t="s">
        <v>154</v>
      </c>
      <c r="C82" s="13">
        <f>+'【個人】1回目＞計算用シート'!D82</f>
        <v>0</v>
      </c>
      <c r="D82" s="13">
        <f>D38-D39</f>
        <v>0</v>
      </c>
    </row>
    <row r="83" spans="2:8" ht="24.95" customHeight="1">
      <c r="B83" s="52" t="s">
        <v>157</v>
      </c>
      <c r="C83" s="13">
        <f>+'【個人】1回目＞計算用シート'!D83</f>
        <v>0</v>
      </c>
      <c r="D83" s="13">
        <f>D56</f>
        <v>0</v>
      </c>
    </row>
    <row r="84" spans="2:8" ht="24.95" customHeight="1">
      <c r="B84" s="52" t="s">
        <v>158</v>
      </c>
      <c r="C84" s="13">
        <f>+'【個人】1回目＞計算用シート'!D84</f>
        <v>0</v>
      </c>
      <c r="D84" s="13">
        <f>D64</f>
        <v>0</v>
      </c>
    </row>
    <row r="85" spans="2:8" ht="24.95" customHeight="1">
      <c r="B85" s="52" t="s">
        <v>159</v>
      </c>
      <c r="C85" s="200">
        <f>+'【個人】1回目＞計算用シート'!D85</f>
        <v>0</v>
      </c>
      <c r="D85" s="13">
        <f>D74</f>
        <v>0</v>
      </c>
    </row>
    <row r="86" spans="2:8" ht="24.95" customHeight="1">
      <c r="B86" s="52" t="s">
        <v>47</v>
      </c>
      <c r="C86" s="13">
        <f>+'【個人】1回目＞計算用シート'!D86</f>
        <v>0</v>
      </c>
      <c r="D86" s="13">
        <f>D72</f>
        <v>0</v>
      </c>
      <c r="E86" s="32"/>
    </row>
    <row r="87" spans="2:8" ht="24.95" customHeight="1">
      <c r="B87" s="52" t="s">
        <v>48</v>
      </c>
      <c r="C87" s="13">
        <f>+'【個人】1回目＞計算用シート'!D87</f>
        <v>0</v>
      </c>
      <c r="D87" s="13">
        <f>D73</f>
        <v>0</v>
      </c>
      <c r="F87" s="131"/>
      <c r="G87" s="132"/>
      <c r="H87" s="132"/>
    </row>
    <row r="88" spans="2:8" ht="24.95" customHeight="1">
      <c r="B88" s="87" t="s">
        <v>162</v>
      </c>
      <c r="C88" s="13">
        <f>+'【個人】1回目＞計算用シート'!D88</f>
        <v>0</v>
      </c>
      <c r="D88" s="13">
        <f>D82+D84+D85</f>
        <v>0</v>
      </c>
      <c r="F88" s="133"/>
      <c r="G88" s="134"/>
      <c r="H88" s="110"/>
    </row>
    <row r="89" spans="2:8" ht="24.95" customHeight="1">
      <c r="B89" s="52" t="s">
        <v>160</v>
      </c>
      <c r="C89" s="208">
        <f>+'【個人】1回目＞計算用シート'!D89</f>
        <v>0</v>
      </c>
      <c r="D89" s="206"/>
    </row>
    <row r="90" spans="2:8" ht="18.75">
      <c r="B90" s="52" t="s">
        <v>161</v>
      </c>
      <c r="C90" s="13">
        <f>+'【個人】1回目＞計算用シート'!D90</f>
        <v>0</v>
      </c>
      <c r="D90" s="13">
        <f>IFERROR(D88/D89,)</f>
        <v>0</v>
      </c>
    </row>
    <row r="91" spans="2:8" ht="18.75">
      <c r="B91" s="143" t="str">
        <f>+IF(OR(SUM(D77:D84)=0),"※今回報告において、「①売上高」∼「⑧減価償却額」の全ての項目が0になることは基本的にはございません。各項目が正しく入力されているか、ご確認をお願いします。","")</f>
        <v>※今回報告において、「①売上高」∼「⑧減価償却額」の全ての項目が0になることは基本的にはございません。各項目が正しく入力されているか、ご確認をお願いします。</v>
      </c>
      <c r="C91" s="144"/>
      <c r="D91" s="144"/>
    </row>
    <row r="92" spans="2:8" ht="18.75">
      <c r="B92" s="145" t="str">
        <f>IF(OR(C88&lt;0.1,D88&lt;0.1),"※基準年度及び今回報告において、「⑩従業員数」が0になることは基本的にはございません。各項目が0.1以上の数字で正しく入力されているか、ご確認をお願いします。","")</f>
        <v>※基準年度及び今回報告において、「⑩従業員数」が0になることは基本的にはございません。各項目が0.1以上の数字で正しく入力されているか、ご確認をお願いします。</v>
      </c>
      <c r="C92" s="146"/>
      <c r="D92" s="146"/>
    </row>
    <row r="93" spans="2:8" ht="18.75">
      <c r="B93" s="145"/>
      <c r="C93" s="147"/>
      <c r="D93" s="147"/>
    </row>
    <row r="94" spans="2:8" ht="24.95" customHeight="1">
      <c r="B94" s="32" t="s">
        <v>146</v>
      </c>
    </row>
    <row r="95" spans="2:8" ht="24.95" customHeight="1">
      <c r="B95" s="124" t="s">
        <v>147</v>
      </c>
      <c r="C95" s="194" t="s">
        <v>222</v>
      </c>
      <c r="D95" s="51" t="s">
        <v>148</v>
      </c>
    </row>
    <row r="96" spans="2:8" ht="24.95" customHeight="1">
      <c r="B96" s="125" t="s">
        <v>149</v>
      </c>
      <c r="C96" s="201">
        <f>+'【個人】1回目＞計算用シート'!D96</f>
        <v>0</v>
      </c>
      <c r="D96" s="126">
        <f>D39</f>
        <v>0</v>
      </c>
    </row>
    <row r="97" spans="2:17" ht="24.95" customHeight="1">
      <c r="B97" s="125" t="s">
        <v>150</v>
      </c>
      <c r="C97" s="201">
        <f>+'【個人】1回目＞計算用シート'!D97</f>
        <v>0</v>
      </c>
      <c r="D97" s="20"/>
    </row>
    <row r="98" spans="2:17" ht="24.95" customHeight="1">
      <c r="B98" s="125" t="s">
        <v>151</v>
      </c>
      <c r="C98" s="201">
        <f>+'【個人】1回目＞計算用シート'!D98</f>
        <v>0</v>
      </c>
      <c r="D98" s="126">
        <f>D41</f>
        <v>0</v>
      </c>
    </row>
    <row r="99" spans="2:17" ht="24.95" customHeight="1" thickBot="1">
      <c r="B99" s="127" t="s">
        <v>152</v>
      </c>
      <c r="C99" s="202">
        <f>+'【個人】1回目＞計算用シート'!D99</f>
        <v>0</v>
      </c>
      <c r="D99" s="126">
        <f>D42</f>
        <v>0</v>
      </c>
    </row>
    <row r="100" spans="2:17" ht="24.95" customHeight="1" thickTop="1">
      <c r="B100" s="128" t="s">
        <v>153</v>
      </c>
      <c r="C100" s="129">
        <f>C96-C97-C98+C99</f>
        <v>0</v>
      </c>
      <c r="D100" s="130">
        <f>D96-D97-D98+D99</f>
        <v>0</v>
      </c>
    </row>
    <row r="101" spans="2:17" ht="24.95" customHeight="1">
      <c r="B101" s="88"/>
      <c r="C101" s="61"/>
      <c r="D101" s="89"/>
      <c r="O101" s="105"/>
      <c r="P101" s="105"/>
      <c r="Q101" s="105"/>
    </row>
    <row r="102" spans="2:17" ht="24.95" customHeight="1">
      <c r="B102" s="34" t="s">
        <v>194</v>
      </c>
      <c r="C102" s="48"/>
      <c r="D102" s="48"/>
      <c r="E102" s="48"/>
      <c r="F102" s="48"/>
      <c r="G102" s="48"/>
      <c r="H102" s="48"/>
      <c r="I102" s="103"/>
      <c r="P102" s="105"/>
      <c r="Q102" s="105"/>
    </row>
    <row r="103" spans="2:17" ht="24.95" customHeight="1">
      <c r="B103" s="43" t="s">
        <v>49</v>
      </c>
      <c r="P103" s="105"/>
      <c r="Q103" s="105"/>
    </row>
    <row r="104" spans="2:17" ht="24.95" customHeight="1">
      <c r="B104" s="33" t="s">
        <v>103</v>
      </c>
      <c r="P104" s="105"/>
      <c r="Q104" s="105"/>
    </row>
    <row r="105" spans="2:17" ht="24.95" customHeight="1">
      <c r="B105" s="64" t="s">
        <v>83</v>
      </c>
    </row>
    <row r="106" spans="2:17" ht="24.95" customHeight="1">
      <c r="B106" s="58" t="s">
        <v>30</v>
      </c>
      <c r="C106" s="141" t="s">
        <v>223</v>
      </c>
      <c r="D106" s="142" t="s">
        <v>195</v>
      </c>
      <c r="E106" s="274"/>
      <c r="F106" s="275"/>
    </row>
    <row r="107" spans="2:17" ht="24.95" customHeight="1">
      <c r="B107" s="93" t="s">
        <v>170</v>
      </c>
      <c r="C107" s="203" t="str">
        <f>+'【個人】1回目＞計算用シート'!E127</f>
        <v>　年 3月時点</v>
      </c>
      <c r="D107" s="197" t="s">
        <v>225</v>
      </c>
      <c r="E107" s="276"/>
      <c r="F107" s="277"/>
    </row>
    <row r="108" spans="2:17" ht="24.95" customHeight="1">
      <c r="B108" s="93" t="s">
        <v>51</v>
      </c>
      <c r="C108" s="201">
        <f>+'【個人】1回目＞計算用シート'!E128</f>
        <v>0</v>
      </c>
      <c r="D108" s="17"/>
      <c r="E108" s="276"/>
      <c r="F108" s="277"/>
    </row>
    <row r="109" spans="2:17" ht="24.95" customHeight="1">
      <c r="B109" s="196" t="s">
        <v>52</v>
      </c>
      <c r="C109" s="201">
        <f>+'【個人】1回目＞計算用シート'!E129</f>
        <v>0</v>
      </c>
      <c r="D109" s="17"/>
      <c r="E109" s="276"/>
      <c r="F109" s="277"/>
    </row>
    <row r="110" spans="2:17" ht="24.95" customHeight="1">
      <c r="B110" s="43"/>
      <c r="C110" s="84"/>
      <c r="D110" s="84"/>
      <c r="E110" s="84"/>
      <c r="F110" s="84"/>
      <c r="G110" s="70"/>
      <c r="H110" s="139"/>
    </row>
    <row r="111" spans="2:17" ht="24.95" customHeight="1">
      <c r="B111" s="64" t="s">
        <v>84</v>
      </c>
      <c r="E111" s="43"/>
      <c r="F111" s="43"/>
    </row>
    <row r="112" spans="2:17" ht="24" customHeight="1">
      <c r="B112" s="58" t="s">
        <v>30</v>
      </c>
      <c r="C112" s="141" t="s">
        <v>223</v>
      </c>
      <c r="D112" s="142" t="s">
        <v>195</v>
      </c>
      <c r="E112" s="274"/>
      <c r="F112" s="275"/>
    </row>
    <row r="113" spans="2:8" ht="24.95" customHeight="1">
      <c r="B113" s="93" t="s">
        <v>170</v>
      </c>
      <c r="C113" s="97">
        <f>+'【個人】1回目＞計算用シート'!E141</f>
        <v>0</v>
      </c>
      <c r="D113" s="204" t="s">
        <v>225</v>
      </c>
      <c r="E113" s="278"/>
      <c r="F113" s="279"/>
    </row>
    <row r="114" spans="2:8" ht="24.95" customHeight="1">
      <c r="B114" s="93" t="s">
        <v>51</v>
      </c>
      <c r="C114" s="201">
        <f>+'【個人】1回目＞計算用シート'!E142</f>
        <v>0</v>
      </c>
      <c r="D114" s="17"/>
      <c r="E114" s="276"/>
      <c r="F114" s="277"/>
    </row>
    <row r="115" spans="2:8" ht="24.95" customHeight="1">
      <c r="B115" s="93" t="s">
        <v>52</v>
      </c>
      <c r="C115" s="201">
        <f>+'【個人】1回目＞計算用シート'!E143</f>
        <v>0</v>
      </c>
      <c r="D115" s="18"/>
      <c r="E115" s="276"/>
      <c r="F115" s="277"/>
    </row>
    <row r="116" spans="2:8" ht="24.95" customHeight="1">
      <c r="B116" s="69"/>
      <c r="C116" s="69"/>
      <c r="D116" s="66"/>
      <c r="E116" s="215"/>
      <c r="F116" s="215"/>
      <c r="G116" s="71"/>
      <c r="H116" s="38"/>
    </row>
    <row r="117" spans="2:8" ht="24.95" customHeight="1">
      <c r="B117" s="195" t="s">
        <v>53</v>
      </c>
      <c r="E117" s="195"/>
      <c r="F117" s="195"/>
    </row>
  </sheetData>
  <sheetProtection algorithmName="SHA-512" hashValue="UGNyRaOanjOEDz58mZV6rvS6m3urlu3qmAC3s2U04Tt/WdnsowRSaYdcG9jZ3KlXf0H+PHVOvOV3LPqqry1zKA==" saltValue="/N58JLaIo3duwP9ODK0u1g==" spinCount="100000" sheet="1" selectLockedCells="1"/>
  <mergeCells count="46">
    <mergeCell ref="E112:F112"/>
    <mergeCell ref="E113:F113"/>
    <mergeCell ref="E114:F114"/>
    <mergeCell ref="E115:F115"/>
    <mergeCell ref="E116:F116"/>
    <mergeCell ref="E106:F106"/>
    <mergeCell ref="E107:F107"/>
    <mergeCell ref="E108:F108"/>
    <mergeCell ref="E109:F109"/>
    <mergeCell ref="E45:F45"/>
    <mergeCell ref="G45:H45"/>
    <mergeCell ref="E47:H47"/>
    <mergeCell ref="E48:H48"/>
    <mergeCell ref="E42:F42"/>
    <mergeCell ref="G42:H42"/>
    <mergeCell ref="E43:F43"/>
    <mergeCell ref="G43:H43"/>
    <mergeCell ref="E44:F44"/>
    <mergeCell ref="G44:H44"/>
    <mergeCell ref="E39:F39"/>
    <mergeCell ref="G39:H39"/>
    <mergeCell ref="E40:F40"/>
    <mergeCell ref="G40:H40"/>
    <mergeCell ref="E41:F41"/>
    <mergeCell ref="G41:H41"/>
    <mergeCell ref="E36:F36"/>
    <mergeCell ref="G36:H36"/>
    <mergeCell ref="E37:F37"/>
    <mergeCell ref="G37:H37"/>
    <mergeCell ref="E38:F38"/>
    <mergeCell ref="G38:H38"/>
    <mergeCell ref="B29:H29"/>
    <mergeCell ref="B30:H30"/>
    <mergeCell ref="B32:H32"/>
    <mergeCell ref="B33:B35"/>
    <mergeCell ref="C33:C35"/>
    <mergeCell ref="D33:H33"/>
    <mergeCell ref="D34:D35"/>
    <mergeCell ref="E34:H34"/>
    <mergeCell ref="B24:B25"/>
    <mergeCell ref="C24:F25"/>
    <mergeCell ref="C13:D13"/>
    <mergeCell ref="C14:D14"/>
    <mergeCell ref="C21:F21"/>
    <mergeCell ref="C22:F22"/>
    <mergeCell ref="C23:F23"/>
  </mergeCells>
  <phoneticPr fontId="2"/>
  <conditionalFormatting sqref="B31">
    <cfRule type="expression" dxfId="29" priority="1">
      <formula>$C$23="回答不可"</formula>
    </cfRule>
  </conditionalFormatting>
  <conditionalFormatting sqref="B28:H30 C31:H31 B32:H48 B51:H100">
    <cfRule type="expression" dxfId="28" priority="8">
      <formula>$C$23=$L$48</formula>
    </cfRule>
  </conditionalFormatting>
  <conditionalFormatting sqref="B28:H48">
    <cfRule type="expression" dxfId="27" priority="2">
      <formula>AND($C$20=$L$37,OR($C$21=$L$39,$C$21=$L$40,$C$21=$L$41))</formula>
    </cfRule>
  </conditionalFormatting>
  <conditionalFormatting sqref="B51:H100">
    <cfRule type="expression" dxfId="26" priority="6">
      <formula>AND($C$20=$L$37,OR($C$21=$L$39,$C$21=$L$40,$C$21=$L$41))</formula>
    </cfRule>
  </conditionalFormatting>
  <conditionalFormatting sqref="B105:H109">
    <cfRule type="expression" dxfId="25" priority="17">
      <formula>$C$13=$K$23</formula>
    </cfRule>
    <cfRule type="expression" dxfId="24" priority="18">
      <formula>$C$13=$K$24</formula>
    </cfRule>
  </conditionalFormatting>
  <conditionalFormatting sqref="B105:H116">
    <cfRule type="expression" dxfId="23" priority="19">
      <formula>$C$19=$M$31</formula>
    </cfRule>
  </conditionalFormatting>
  <conditionalFormatting sqref="B111:H116">
    <cfRule type="expression" dxfId="22" priority="16">
      <formula>$C$13=$K$22</formula>
    </cfRule>
  </conditionalFormatting>
  <conditionalFormatting sqref="C108:D109 C114:D115 C21:F25 C36:D37 C39:D39 C41:D42 C44:D44 C48:D48 C53:D55 C60:D60 C63:D63 C68:D71 C73:D73 C78:C79 C83:C87 C89:D89 C96:C99 D97 C13:D14 C15:C20">
    <cfRule type="containsBlanks" dxfId="21" priority="20">
      <formula>LEN(TRIM(C13))=0</formula>
    </cfRule>
  </conditionalFormatting>
  <conditionalFormatting sqref="C22:F22">
    <cfRule type="expression" dxfId="20" priority="14">
      <formula>OR($C$21=_1,$C$21=_2,$C$21=_4,$C$21=_5)</formula>
    </cfRule>
  </conditionalFormatting>
  <conditionalFormatting sqref="C23:F25">
    <cfRule type="expression" dxfId="19" priority="5">
      <formula>$C$20=$L$37</formula>
    </cfRule>
    <cfRule type="expression" dxfId="18" priority="13">
      <formula>OR($C$21=_1,$C$21=_2,$C$21=_3)</formula>
    </cfRule>
  </conditionalFormatting>
  <conditionalFormatting sqref="C24:F25">
    <cfRule type="expression" dxfId="17" priority="7">
      <formula>$C$23="回答可能"</formula>
    </cfRule>
  </conditionalFormatting>
  <conditionalFormatting sqref="G1:I1">
    <cfRule type="expression" dxfId="16" priority="4">
      <formula>LEN($G$1)&gt;1</formula>
    </cfRule>
  </conditionalFormatting>
  <conditionalFormatting sqref="I2:I5">
    <cfRule type="expression" dxfId="15" priority="3">
      <formula>$I2="未入力あり"</formula>
    </cfRule>
  </conditionalFormatting>
  <dataValidations count="9">
    <dataValidation type="decimal" allowBlank="1" showInputMessage="1" showErrorMessage="1" error="半角数字で入力してください。" sqref="C36:H37 C39:H39 C41:H42 C44:H44 F35 H35 C48:D48 C53:D55 C60:D60 C63:D63 C68:D71 C73:D73 C78:C79 C83:C87 C114:F115 C96:C99 D97 C108:F109 C89" xr:uid="{101980D4-FCD9-4387-A1FE-DA87C8C10EEA}">
      <formula1>-1E+99</formula1>
      <formula2>1E+99</formula2>
    </dataValidation>
    <dataValidation type="list" allowBlank="1" showInputMessage="1" showErrorMessage="1" sqref="C19" xr:uid="{409FDE4B-2209-4A85-A78C-6AF677F730E9}">
      <formula1>$M$30:$M$31</formula1>
    </dataValidation>
    <dataValidation imeMode="disabled" allowBlank="1" showInputMessage="1" showErrorMessage="1" sqref="C15" xr:uid="{FAADBCAA-F4D2-4B35-8A62-3D09A189CFE3}"/>
    <dataValidation type="list" allowBlank="1" showInputMessage="1" showErrorMessage="1" sqref="C21" xr:uid="{35C44749-57E4-4386-82D6-6F0BDB776979}">
      <formula1>$L$39:$L$44</formula1>
    </dataValidation>
    <dataValidation type="list" allowBlank="1" showInputMessage="1" showErrorMessage="1" sqref="C20" xr:uid="{FAFBDD3B-1CA0-4E3D-9178-B2DE660758FB}">
      <formula1>$L$36:$L$37</formula1>
    </dataValidation>
    <dataValidation allowBlank="1" showInputMessage="1" showErrorMessage="1" prompt="交付決定通知書の記載を参考に記入してください。_x000a_事前着手の届出により、補助事業期間前から事業を開始している場合は、当該開始日を記入してください。" sqref="C16" xr:uid="{98B12D41-870B-4A15-8A53-C20B6134FC83}"/>
    <dataValidation type="decimal" errorStyle="warning" allowBlank="1" showInputMessage="1" showErrorMessage="1" error="0.1名以上で入力してください。また、0名になることは基本的にはございません。_x000a_正しく入力されているか、ご確認をお願いします。" sqref="D89" xr:uid="{2177F0D7-62C7-4DCF-87D5-3E735D4707A5}">
      <formula1>0.1</formula1>
      <formula2>1E+99</formula2>
    </dataValidation>
    <dataValidation type="list" allowBlank="1" showInputMessage="1" showErrorMessage="1" sqref="C23:F23" xr:uid="{FE56E515-9665-4A1A-9814-A3775A378BE0}">
      <formula1>IF(OR($C$20=$L$37,$C$21=_1,$C$21=_2,$C$21=_3),"",$L$47:$L$48)</formula1>
    </dataValidation>
    <dataValidation type="date" imeMode="disabled"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7:C18" xr:uid="{513A2169-3696-4D88-ACA6-B8EEB98824C9}">
      <formula1>1</formula1>
      <formula2>73051</formula2>
    </dataValidation>
  </dataValidations>
  <pageMargins left="0.7" right="0.7" top="0.75" bottom="0.75" header="0.3" footer="0.3"/>
  <pageSetup paperSize="9" scale="16"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541E8D85-D6D4-414E-BA00-0D77130955EA}">
          <x14:formula1>
            <xm:f>データ用!$B$13:$B$15</xm:f>
          </x14:formula1>
          <xm:sqref>C13:D13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338BA-BD31-4876-8463-833DD54FF3B8}">
  <sheetPr>
    <tabColor rgb="FFFFFF00"/>
  </sheetPr>
  <dimension ref="A1:R117"/>
  <sheetViews>
    <sheetView showGridLines="0" view="pageBreakPreview" zoomScaleNormal="85" zoomScaleSheetLayoutView="100" workbookViewId="0">
      <pane ySplit="9" topLeftCell="A10" activePane="bottomLeft" state="frozen"/>
      <selection activeCell="C14" sqref="C14:D14"/>
      <selection pane="bottomLeft" activeCell="C17" sqref="C17"/>
    </sheetView>
  </sheetViews>
  <sheetFormatPr defaultRowHeight="24.95" customHeight="1"/>
  <cols>
    <col min="1" max="1" width="3" style="29" customWidth="1"/>
    <col min="2" max="2" width="38.25" style="29" customWidth="1"/>
    <col min="3" max="4" width="33.625" style="29" customWidth="1"/>
    <col min="5" max="5" width="8.625" style="29" customWidth="1"/>
    <col min="6" max="6" width="25.625" style="29" customWidth="1"/>
    <col min="7" max="7" width="8.625" style="29" customWidth="1"/>
    <col min="8" max="8" width="22.625" style="29" customWidth="1"/>
    <col min="9" max="9" width="13.625" style="29" customWidth="1"/>
    <col min="10" max="10" width="9" style="29"/>
    <col min="11" max="11" width="22.5" style="29" hidden="1" customWidth="1"/>
    <col min="12" max="18" width="9" style="29" hidden="1" customWidth="1"/>
    <col min="19" max="16384" width="9" style="29"/>
  </cols>
  <sheetData>
    <row r="1" spans="1:14" ht="24.95" customHeight="1">
      <c r="A1" s="27" t="s">
        <v>183</v>
      </c>
      <c r="G1" s="98" t="str">
        <f>+IF(COUNTIF(I2:I5,"未入力あり")&gt;0,"※未入力の項目があります","")</f>
        <v>※未入力の項目があります</v>
      </c>
      <c r="H1" s="99"/>
      <c r="I1" s="99"/>
    </row>
    <row r="2" spans="1:14" ht="20.100000000000001" customHeight="1">
      <c r="B2" s="30" t="s">
        <v>0</v>
      </c>
      <c r="G2" s="100" t="s">
        <v>3</v>
      </c>
      <c r="H2" s="101"/>
      <c r="I2" s="102" t="str">
        <f>+I10</f>
        <v>未入力あり</v>
      </c>
    </row>
    <row r="3" spans="1:14" ht="20.100000000000001" customHeight="1">
      <c r="B3" s="29" t="s">
        <v>168</v>
      </c>
      <c r="G3" s="100" t="s">
        <v>165</v>
      </c>
      <c r="H3" s="101"/>
      <c r="I3" s="102" t="str">
        <f>+IF(OR(C23=L48,AND(C20=L37,OR(C21=_1,C21=_2,C21=_3))),"―",I27)</f>
        <v>未入力あり</v>
      </c>
      <c r="N3" s="42"/>
    </row>
    <row r="4" spans="1:14" ht="20.100000000000001" customHeight="1">
      <c r="B4" s="31" t="s">
        <v>169</v>
      </c>
      <c r="G4" s="100" t="s">
        <v>37</v>
      </c>
      <c r="H4" s="101"/>
      <c r="I4" s="102" t="str">
        <f>+IF(OR(C23=L48,AND(C20=L37,OR(C21=_1,C21=_2,C21=_3))),"―",I50)</f>
        <v>未入力あり</v>
      </c>
    </row>
    <row r="5" spans="1:14" ht="20.100000000000001" customHeight="1">
      <c r="B5" s="32" t="s">
        <v>1</v>
      </c>
      <c r="D5" s="94"/>
      <c r="E5" s="28"/>
      <c r="F5" s="94"/>
      <c r="G5" s="100" t="s">
        <v>224</v>
      </c>
      <c r="H5" s="101"/>
      <c r="I5" s="102" t="str" cm="1">
        <f t="array" ref="I5">+IFERROR(IF(C19="該当なし","―",_xlfn.IFS(AND(C13=K22,C19=M30),N30,AND(C13=K23,C19=M32),N32,AND(C13=K24,C19=M34),N34)),"―")</f>
        <v>―</v>
      </c>
    </row>
    <row r="6" spans="1:14" ht="20.100000000000001" customHeight="1">
      <c r="B6" s="33" t="s">
        <v>2</v>
      </c>
      <c r="I6" s="205"/>
    </row>
    <row r="7" spans="1:14" ht="20.100000000000001" customHeight="1">
      <c r="B7" s="33" t="s">
        <v>114</v>
      </c>
    </row>
    <row r="8" spans="1:14" ht="20.100000000000001" customHeight="1">
      <c r="B8" s="33" t="s">
        <v>156</v>
      </c>
    </row>
    <row r="9" spans="1:14" ht="20.100000000000001" customHeight="1">
      <c r="B9" s="33" t="s">
        <v>155</v>
      </c>
    </row>
    <row r="10" spans="1:14" ht="24.95" customHeight="1">
      <c r="B10" s="34" t="s">
        <v>3</v>
      </c>
      <c r="C10" s="35"/>
      <c r="D10" s="35"/>
      <c r="E10" s="35"/>
      <c r="F10" s="35"/>
      <c r="G10" s="35"/>
      <c r="H10" s="35"/>
      <c r="I10" s="103" t="str">
        <f>+IF(COUNTBLANK(C13:C21)+IF(OR(C21=_3,C21=_6),COUNTBLANK(C22))+IF(OR(AND(C20=L36,C21=_4),AND(C20=L36,C21=_5),AND(C20=L36,C21=_6)),COUNTBLANK(C23))+IF(C23=L48,COUNTBLANK(C24))&gt;0,"未入力あり","入力完了")</f>
        <v>未入力あり</v>
      </c>
    </row>
    <row r="11" spans="1:14" ht="24.95" customHeight="1">
      <c r="B11" s="30" t="s">
        <v>4</v>
      </c>
    </row>
    <row r="12" spans="1:14" ht="24.95" customHeight="1">
      <c r="B12" s="140" t="s">
        <v>5</v>
      </c>
      <c r="C12" s="140"/>
      <c r="D12" s="140"/>
      <c r="E12" s="140"/>
      <c r="F12" s="140"/>
      <c r="G12" s="140"/>
      <c r="H12" s="140"/>
      <c r="K12" s="29" t="s">
        <v>6</v>
      </c>
    </row>
    <row r="13" spans="1:14" ht="24.95" customHeight="1">
      <c r="B13" s="36" t="s">
        <v>7</v>
      </c>
      <c r="C13" s="269">
        <f>+'【個人】1回目＞計算用シート'!C13</f>
        <v>0</v>
      </c>
      <c r="D13" s="270"/>
      <c r="E13" s="37" t="s">
        <v>8</v>
      </c>
      <c r="F13" s="37"/>
      <c r="G13" s="31"/>
      <c r="K13" s="29" t="s">
        <v>9</v>
      </c>
    </row>
    <row r="14" spans="1:14" ht="24.95" customHeight="1">
      <c r="B14" s="36" t="s">
        <v>10</v>
      </c>
      <c r="C14" s="269">
        <f>+'【個人】1回目＞計算用シート'!C14</f>
        <v>0</v>
      </c>
      <c r="D14" s="270"/>
      <c r="E14" s="29" t="s">
        <v>11</v>
      </c>
      <c r="K14" s="29" t="s">
        <v>12</v>
      </c>
    </row>
    <row r="15" spans="1:14" ht="24.95" customHeight="1">
      <c r="B15" s="36" t="s">
        <v>13</v>
      </c>
      <c r="C15" s="198">
        <f>+'【個人】1回目＞計算用シート'!C15</f>
        <v>0</v>
      </c>
      <c r="D15" s="38" t="s">
        <v>14</v>
      </c>
      <c r="K15" s="29" t="s">
        <v>15</v>
      </c>
    </row>
    <row r="16" spans="1:14" ht="24.75" customHeight="1">
      <c r="B16" s="36" t="s">
        <v>16</v>
      </c>
      <c r="C16" s="149">
        <f>+'【個人】1回目＞計算用シート'!C16</f>
        <v>0</v>
      </c>
      <c r="D16" s="149" t="str">
        <f>IFERROR(VLOOKUP($C$13,データ用!$B2:$C15,2,FALSE),"")</f>
        <v/>
      </c>
      <c r="E16" s="39" t="s">
        <v>17</v>
      </c>
      <c r="F16" s="38"/>
      <c r="G16" s="40"/>
      <c r="H16" s="40"/>
      <c r="K16" s="29" t="s">
        <v>18</v>
      </c>
    </row>
    <row r="17" spans="2:14" ht="24.95" customHeight="1">
      <c r="B17" s="36" t="s">
        <v>19</v>
      </c>
      <c r="C17" s="148"/>
      <c r="D17" s="41" t="s">
        <v>231</v>
      </c>
      <c r="E17" s="140"/>
      <c r="F17" s="140"/>
      <c r="G17" s="140"/>
      <c r="H17" s="140"/>
      <c r="K17" s="29" t="s">
        <v>20</v>
      </c>
    </row>
    <row r="18" spans="2:14" ht="24.95" customHeight="1">
      <c r="B18" s="36" t="s">
        <v>21</v>
      </c>
      <c r="C18" s="148"/>
      <c r="D18" s="41" t="s">
        <v>232</v>
      </c>
      <c r="E18" s="140"/>
      <c r="F18" s="140"/>
      <c r="G18" s="140"/>
      <c r="H18" s="140"/>
      <c r="K18" s="29" t="s">
        <v>22</v>
      </c>
    </row>
    <row r="19" spans="2:14" ht="24.95" customHeight="1">
      <c r="B19" s="36" t="s">
        <v>94</v>
      </c>
      <c r="C19" s="198">
        <f>+'【個人】1回目＞計算用シート'!C19</f>
        <v>0</v>
      </c>
      <c r="D19" s="42" t="s">
        <v>95</v>
      </c>
      <c r="E19" s="42"/>
      <c r="F19" s="42"/>
      <c r="G19" s="42"/>
      <c r="H19" s="42"/>
      <c r="I19" s="42"/>
      <c r="J19" s="42"/>
      <c r="K19" s="29" t="s">
        <v>23</v>
      </c>
      <c r="L19" s="42"/>
      <c r="M19" s="42"/>
    </row>
    <row r="20" spans="2:14" ht="24.75" customHeight="1">
      <c r="B20" s="36" t="s">
        <v>80</v>
      </c>
      <c r="C20" s="26"/>
      <c r="D20" s="90" t="s">
        <v>97</v>
      </c>
      <c r="E20" s="42"/>
      <c r="F20" s="42"/>
      <c r="G20" s="42"/>
      <c r="H20" s="42"/>
      <c r="I20" s="42"/>
      <c r="J20" s="42"/>
      <c r="K20" s="42" t="s">
        <v>69</v>
      </c>
      <c r="L20" s="42"/>
      <c r="M20" s="42"/>
    </row>
    <row r="21" spans="2:14" ht="24.75" customHeight="1">
      <c r="B21" s="36" t="s">
        <v>96</v>
      </c>
      <c r="C21" s="232"/>
      <c r="D21" s="233"/>
      <c r="E21" s="233"/>
      <c r="F21" s="234"/>
      <c r="G21" s="42"/>
      <c r="H21" s="42"/>
      <c r="I21" s="42"/>
      <c r="J21" s="42"/>
      <c r="K21" s="42" t="s">
        <v>70</v>
      </c>
      <c r="L21" s="42"/>
      <c r="M21" s="42"/>
    </row>
    <row r="22" spans="2:14" ht="24.75" customHeight="1">
      <c r="B22" s="36" t="s">
        <v>182</v>
      </c>
      <c r="C22" s="235"/>
      <c r="D22" s="236"/>
      <c r="E22" s="236"/>
      <c r="F22" s="237"/>
      <c r="G22" s="42"/>
      <c r="H22" s="42"/>
      <c r="I22" s="42"/>
      <c r="J22" s="42"/>
      <c r="K22" s="42" t="s">
        <v>71</v>
      </c>
      <c r="L22" s="42"/>
      <c r="M22" s="42"/>
    </row>
    <row r="23" spans="2:14" ht="37.5">
      <c r="B23" s="85" t="s">
        <v>113</v>
      </c>
      <c r="C23" s="235"/>
      <c r="D23" s="236"/>
      <c r="E23" s="236"/>
      <c r="F23" s="237"/>
      <c r="G23" s="42"/>
      <c r="H23" s="42"/>
      <c r="I23" s="42"/>
      <c r="J23" s="42"/>
      <c r="K23" s="42" t="s">
        <v>72</v>
      </c>
      <c r="L23" s="42"/>
      <c r="M23" s="42"/>
    </row>
    <row r="24" spans="2:14" ht="24.75" customHeight="1">
      <c r="B24" s="238" t="s">
        <v>88</v>
      </c>
      <c r="C24" s="240"/>
      <c r="D24" s="240"/>
      <c r="E24" s="240"/>
      <c r="F24" s="240"/>
      <c r="G24" s="42"/>
      <c r="H24" s="42"/>
      <c r="I24" s="42"/>
      <c r="J24" s="42"/>
      <c r="K24" s="42" t="s">
        <v>79</v>
      </c>
      <c r="L24" s="42"/>
      <c r="M24" s="42"/>
    </row>
    <row r="25" spans="2:14" ht="24.75" customHeight="1">
      <c r="B25" s="239"/>
      <c r="C25" s="241"/>
      <c r="D25" s="241"/>
      <c r="E25" s="241"/>
      <c r="F25" s="241"/>
      <c r="G25" s="42"/>
      <c r="H25" s="42"/>
      <c r="I25" s="42"/>
      <c r="J25" s="42"/>
      <c r="K25" s="42"/>
      <c r="L25" s="42"/>
      <c r="M25" s="42"/>
    </row>
    <row r="26" spans="2:14" ht="24.75" customHeight="1">
      <c r="B26" s="43"/>
      <c r="C26" s="42"/>
      <c r="D26" s="42"/>
      <c r="E26" s="42"/>
      <c r="F26" s="42"/>
      <c r="G26" s="42"/>
      <c r="H26" s="42"/>
      <c r="I26" s="42"/>
      <c r="J26" s="42"/>
      <c r="K26" s="42"/>
      <c r="L26" s="42"/>
      <c r="M26" s="42"/>
    </row>
    <row r="27" spans="2:14" ht="24.75" customHeight="1">
      <c r="B27" s="34" t="s">
        <v>26</v>
      </c>
      <c r="C27" s="35"/>
      <c r="D27" s="35"/>
      <c r="E27" s="35"/>
      <c r="F27" s="35"/>
      <c r="G27" s="35"/>
      <c r="H27" s="35"/>
      <c r="I27" s="104" t="str">
        <f>+IF(COUNTBLANK(C36:D45)+COUNTBLANK(C48:D48)&gt;0,"未入力あり","入力完了")</f>
        <v>未入力あり</v>
      </c>
      <c r="J27" s="42"/>
      <c r="L27" s="42"/>
      <c r="M27" s="42"/>
    </row>
    <row r="28" spans="2:14" ht="24.95" customHeight="1">
      <c r="B28" s="30" t="s">
        <v>27</v>
      </c>
      <c r="C28" s="42"/>
      <c r="D28" s="42"/>
      <c r="E28" s="42"/>
      <c r="F28" s="42"/>
      <c r="G28" s="42"/>
      <c r="H28" s="42"/>
      <c r="I28" s="42"/>
      <c r="J28" s="42"/>
      <c r="K28" s="42"/>
      <c r="L28" s="42"/>
      <c r="M28" s="42"/>
    </row>
    <row r="29" spans="2:14" ht="24.75" customHeight="1">
      <c r="B29" s="229" t="s">
        <v>28</v>
      </c>
      <c r="C29" s="229"/>
      <c r="D29" s="229"/>
      <c r="E29" s="229"/>
      <c r="F29" s="229"/>
      <c r="G29" s="229"/>
      <c r="H29" s="229"/>
      <c r="I29" s="42"/>
      <c r="J29" s="42"/>
      <c r="K29" s="42"/>
      <c r="L29" s="42"/>
      <c r="M29" s="42"/>
    </row>
    <row r="30" spans="2:14" ht="24.75" customHeight="1">
      <c r="B30" s="230" t="s">
        <v>29</v>
      </c>
      <c r="C30" s="230"/>
      <c r="D30" s="230"/>
      <c r="E30" s="230"/>
      <c r="F30" s="230"/>
      <c r="G30" s="230"/>
      <c r="H30" s="230"/>
      <c r="J30" s="42"/>
      <c r="K30" s="42" t="s">
        <v>117</v>
      </c>
      <c r="L30" s="29" t="s">
        <v>188</v>
      </c>
      <c r="M30" s="42" t="s">
        <v>226</v>
      </c>
      <c r="N30" s="105" t="str">
        <f>+IF(COUNTBLANK(D108:D109)&gt;0,"未入力あり","入力完了")</f>
        <v>未入力あり</v>
      </c>
    </row>
    <row r="31" spans="2:14" ht="24.75" customHeight="1">
      <c r="B31" s="210" t="s">
        <v>230</v>
      </c>
      <c r="C31" s="209"/>
      <c r="D31" s="209"/>
      <c r="E31" s="209"/>
      <c r="F31" s="209"/>
      <c r="G31" s="209"/>
      <c r="H31" s="209"/>
      <c r="J31" s="42"/>
      <c r="K31" s="42"/>
      <c r="M31" s="42" t="s">
        <v>227</v>
      </c>
      <c r="N31" s="105"/>
    </row>
    <row r="32" spans="2:14" ht="24.75" customHeight="1">
      <c r="B32" s="231" t="s">
        <v>115</v>
      </c>
      <c r="C32" s="231"/>
      <c r="D32" s="231"/>
      <c r="E32" s="231"/>
      <c r="F32" s="231"/>
      <c r="G32" s="231"/>
      <c r="H32" s="231"/>
      <c r="J32" s="42"/>
      <c r="L32" s="29" t="s">
        <v>189</v>
      </c>
      <c r="M32" s="42" t="s">
        <v>226</v>
      </c>
      <c r="N32" s="105" t="str">
        <f>+IF(COUNTBLANK(D114:D115)&gt;0,"未入力あり","入力完了")</f>
        <v>未入力あり</v>
      </c>
    </row>
    <row r="33" spans="1:14" ht="24.75" customHeight="1">
      <c r="B33" s="261" t="s">
        <v>119</v>
      </c>
      <c r="C33" s="263" t="s">
        <v>130</v>
      </c>
      <c r="D33" s="264" t="s">
        <v>31</v>
      </c>
      <c r="E33" s="264"/>
      <c r="F33" s="264"/>
      <c r="G33" s="264"/>
      <c r="H33" s="264"/>
      <c r="J33" s="42"/>
      <c r="M33" s="42" t="s">
        <v>227</v>
      </c>
      <c r="N33" s="105"/>
    </row>
    <row r="34" spans="1:14" ht="24.75" customHeight="1">
      <c r="B34" s="262"/>
      <c r="C34" s="263"/>
      <c r="D34" s="265" t="s">
        <v>106</v>
      </c>
      <c r="E34" s="266" t="s">
        <v>32</v>
      </c>
      <c r="F34" s="266"/>
      <c r="G34" s="266"/>
      <c r="H34" s="264"/>
      <c r="J34" s="42"/>
      <c r="L34" s="29" t="s">
        <v>190</v>
      </c>
      <c r="M34" s="42" t="s">
        <v>226</v>
      </c>
      <c r="N34" s="105" t="str">
        <f>+IF(COUNTBLANK(D114:D115)&gt;0,"未入力あり","入力完了")</f>
        <v>未入力あり</v>
      </c>
    </row>
    <row r="35" spans="1:14" ht="24.75" customHeight="1">
      <c r="B35" s="262"/>
      <c r="C35" s="263"/>
      <c r="D35" s="265"/>
      <c r="E35" s="138" t="s">
        <v>33</v>
      </c>
      <c r="F35" s="199"/>
      <c r="G35" s="138" t="s">
        <v>33</v>
      </c>
      <c r="H35" s="199"/>
      <c r="J35" s="42"/>
      <c r="K35" s="42"/>
      <c r="M35" s="42" t="s">
        <v>227</v>
      </c>
      <c r="N35" s="105"/>
    </row>
    <row r="36" spans="1:14" ht="24.75" customHeight="1">
      <c r="B36" s="44" t="s">
        <v>121</v>
      </c>
      <c r="C36" s="6"/>
      <c r="D36" s="6"/>
      <c r="E36" s="271"/>
      <c r="F36" s="271"/>
      <c r="G36" s="272"/>
      <c r="H36" s="273"/>
      <c r="J36" s="42"/>
      <c r="K36" s="42" t="s">
        <v>118</v>
      </c>
      <c r="L36" s="42" t="s">
        <v>81</v>
      </c>
      <c r="M36" s="42"/>
    </row>
    <row r="37" spans="1:14" ht="24.75" customHeight="1">
      <c r="B37" s="44" t="s">
        <v>120</v>
      </c>
      <c r="C37" s="6"/>
      <c r="D37" s="6"/>
      <c r="E37" s="271"/>
      <c r="F37" s="271"/>
      <c r="G37" s="272"/>
      <c r="H37" s="273"/>
      <c r="J37" s="42"/>
      <c r="K37" s="42"/>
      <c r="L37" s="42" t="s">
        <v>82</v>
      </c>
      <c r="M37" s="42"/>
    </row>
    <row r="38" spans="1:14" ht="24.75" customHeight="1">
      <c r="B38" s="44" t="s">
        <v>122</v>
      </c>
      <c r="C38" s="12">
        <f>C36-C37</f>
        <v>0</v>
      </c>
      <c r="D38" s="12">
        <f>D36-D37</f>
        <v>0</v>
      </c>
      <c r="E38" s="245">
        <f>E36-E37</f>
        <v>0</v>
      </c>
      <c r="F38" s="245"/>
      <c r="G38" s="219">
        <f>G36-G37</f>
        <v>0</v>
      </c>
      <c r="H38" s="220"/>
      <c r="J38" s="42"/>
      <c r="K38" s="42"/>
      <c r="L38" s="42"/>
      <c r="M38" s="42"/>
    </row>
    <row r="39" spans="1:14" ht="24.75" customHeight="1">
      <c r="B39" s="44" t="s">
        <v>123</v>
      </c>
      <c r="C39" s="6"/>
      <c r="D39" s="6"/>
      <c r="E39" s="271"/>
      <c r="F39" s="271"/>
      <c r="G39" s="272"/>
      <c r="H39" s="273"/>
      <c r="J39" s="42"/>
      <c r="K39" s="42" t="s">
        <v>176</v>
      </c>
      <c r="L39" s="42" t="s">
        <v>89</v>
      </c>
      <c r="M39" s="42"/>
    </row>
    <row r="40" spans="1:14" ht="24.75" customHeight="1">
      <c r="B40" s="44" t="s">
        <v>124</v>
      </c>
      <c r="C40" s="12">
        <f>C38-C39</f>
        <v>0</v>
      </c>
      <c r="D40" s="12">
        <f>D38-D39</f>
        <v>0</v>
      </c>
      <c r="E40" s="245">
        <f>E38-E39</f>
        <v>0</v>
      </c>
      <c r="F40" s="245"/>
      <c r="G40" s="219">
        <f>G38-G39</f>
        <v>0</v>
      </c>
      <c r="H40" s="220"/>
      <c r="J40" s="42"/>
      <c r="K40" s="42" t="s">
        <v>177</v>
      </c>
      <c r="L40" s="42" t="s">
        <v>90</v>
      </c>
      <c r="M40" s="42"/>
    </row>
    <row r="41" spans="1:14" ht="24.95" customHeight="1">
      <c r="B41" s="106" t="s">
        <v>125</v>
      </c>
      <c r="C41" s="6"/>
      <c r="D41" s="6"/>
      <c r="E41" s="271"/>
      <c r="F41" s="271"/>
      <c r="G41" s="272"/>
      <c r="H41" s="273"/>
      <c r="J41" s="42"/>
      <c r="K41" s="42" t="s">
        <v>178</v>
      </c>
      <c r="L41" s="42" t="s">
        <v>91</v>
      </c>
      <c r="M41" s="42"/>
    </row>
    <row r="42" spans="1:14" ht="24.95" customHeight="1">
      <c r="B42" s="106" t="s">
        <v>126</v>
      </c>
      <c r="C42" s="6"/>
      <c r="D42" s="6"/>
      <c r="E42" s="271"/>
      <c r="F42" s="271"/>
      <c r="G42" s="272"/>
      <c r="H42" s="273"/>
      <c r="J42" s="42"/>
      <c r="K42" s="42" t="s">
        <v>179</v>
      </c>
      <c r="L42" s="42" t="s">
        <v>92</v>
      </c>
      <c r="M42" s="42"/>
    </row>
    <row r="43" spans="1:14" ht="24.95" customHeight="1">
      <c r="B43" s="107" t="s">
        <v>127</v>
      </c>
      <c r="C43" s="12">
        <f>C40+C41-C42</f>
        <v>0</v>
      </c>
      <c r="D43" s="12">
        <f>D40+D41-D42</f>
        <v>0</v>
      </c>
      <c r="E43" s="245">
        <f>E40+E41-E42</f>
        <v>0</v>
      </c>
      <c r="F43" s="245"/>
      <c r="G43" s="219">
        <f>G40+G41-G42</f>
        <v>0</v>
      </c>
      <c r="H43" s="220"/>
      <c r="K43" s="42" t="s">
        <v>180</v>
      </c>
      <c r="L43" s="42" t="s">
        <v>93</v>
      </c>
    </row>
    <row r="44" spans="1:14" ht="24.95" customHeight="1">
      <c r="B44" s="106" t="s">
        <v>128</v>
      </c>
      <c r="C44" s="7"/>
      <c r="D44" s="7"/>
      <c r="E44" s="272"/>
      <c r="F44" s="272"/>
      <c r="G44" s="272"/>
      <c r="H44" s="273"/>
      <c r="K44" s="42" t="s">
        <v>181</v>
      </c>
      <c r="L44" s="42" t="s">
        <v>102</v>
      </c>
    </row>
    <row r="45" spans="1:14" s="105" customFormat="1" ht="24.95" customHeight="1">
      <c r="A45" s="29"/>
      <c r="B45" s="106" t="s">
        <v>129</v>
      </c>
      <c r="C45" s="12">
        <f>C43-C44</f>
        <v>0</v>
      </c>
      <c r="D45" s="12">
        <f>D43-D44</f>
        <v>0</v>
      </c>
      <c r="E45" s="219">
        <v>0</v>
      </c>
      <c r="F45" s="219"/>
      <c r="G45" s="219">
        <v>0</v>
      </c>
      <c r="H45" s="220"/>
      <c r="I45" s="29"/>
      <c r="L45" s="42"/>
    </row>
    <row r="46" spans="1:14" ht="24.95" customHeight="1">
      <c r="A46" s="105"/>
      <c r="B46" s="28"/>
      <c r="C46" s="108"/>
      <c r="D46" s="108"/>
      <c r="E46" s="109"/>
      <c r="F46" s="110"/>
      <c r="G46" s="109"/>
      <c r="H46" s="111"/>
      <c r="I46" s="105"/>
    </row>
    <row r="47" spans="1:14" ht="24.95" customHeight="1">
      <c r="B47" s="45"/>
      <c r="C47" s="46" t="s">
        <v>34</v>
      </c>
      <c r="D47" s="46" t="s">
        <v>107</v>
      </c>
      <c r="E47" s="250" t="s">
        <v>35</v>
      </c>
      <c r="F47" s="250"/>
      <c r="G47" s="250"/>
      <c r="H47" s="251"/>
      <c r="K47" s="29" t="s">
        <v>85</v>
      </c>
      <c r="L47" s="29" t="s">
        <v>86</v>
      </c>
    </row>
    <row r="48" spans="1:14" ht="24.95" customHeight="1">
      <c r="B48" s="47" t="s">
        <v>36</v>
      </c>
      <c r="C48" s="24"/>
      <c r="D48" s="24"/>
      <c r="E48" s="221">
        <f>C48-D48</f>
        <v>0</v>
      </c>
      <c r="F48" s="221"/>
      <c r="G48" s="221"/>
      <c r="H48" s="222"/>
      <c r="L48" s="29" t="s">
        <v>87</v>
      </c>
    </row>
    <row r="49" spans="2:12" ht="24.95" customHeight="1">
      <c r="K49" s="29" t="s">
        <v>184</v>
      </c>
      <c r="L49" s="113" t="s">
        <v>185</v>
      </c>
    </row>
    <row r="50" spans="2:12" ht="24.95" customHeight="1">
      <c r="B50" s="112" t="s">
        <v>37</v>
      </c>
      <c r="C50" s="48"/>
      <c r="D50" s="48"/>
      <c r="E50" s="48"/>
      <c r="F50" s="48"/>
      <c r="G50" s="48"/>
      <c r="H50" s="48"/>
      <c r="I50" s="103" t="str">
        <f>+IF(COUNTBLANK(C53:D55)+COUNTBLANK(C60:D63)+COUNTBLANK(C68:D73)+COUNTBLANK(C78:C89)+COUNTBLANK(C96:C99)+COUNTBLANK(D97)+COUNTBLANK(D89)&gt;0,"未入力あり","入力完了")</f>
        <v>未入力あり</v>
      </c>
      <c r="L50" s="29" t="s">
        <v>186</v>
      </c>
    </row>
    <row r="51" spans="2:12" ht="24.95" customHeight="1">
      <c r="B51" s="114" t="s">
        <v>141</v>
      </c>
      <c r="C51" s="115" t="s">
        <v>138</v>
      </c>
      <c r="D51" s="49"/>
    </row>
    <row r="52" spans="2:12" ht="24.95" customHeight="1">
      <c r="B52" s="50" t="s">
        <v>30</v>
      </c>
      <c r="C52" s="51" t="s">
        <v>139</v>
      </c>
      <c r="D52" s="51" t="s">
        <v>105</v>
      </c>
      <c r="E52" s="32"/>
      <c r="F52" s="32"/>
    </row>
    <row r="53" spans="2:12" ht="24.95" customHeight="1">
      <c r="B53" s="116" t="s">
        <v>131</v>
      </c>
      <c r="C53" s="8"/>
      <c r="D53" s="8"/>
    </row>
    <row r="54" spans="2:12" ht="24.95" customHeight="1">
      <c r="B54" s="116" t="s">
        <v>132</v>
      </c>
      <c r="C54" s="8"/>
      <c r="D54" s="8"/>
    </row>
    <row r="55" spans="2:12" ht="24.95" customHeight="1" thickBot="1">
      <c r="B55" s="118" t="s">
        <v>133</v>
      </c>
      <c r="C55" s="10"/>
      <c r="D55" s="10"/>
    </row>
    <row r="56" spans="2:12" ht="24.95" customHeight="1" thickTop="1">
      <c r="B56" s="119" t="s">
        <v>140</v>
      </c>
      <c r="C56" s="120">
        <f>SUM(C53:C55)</f>
        <v>0</v>
      </c>
      <c r="D56" s="120">
        <f>SUM(D53:D55)</f>
        <v>0</v>
      </c>
    </row>
    <row r="58" spans="2:12" ht="24.95" customHeight="1">
      <c r="B58" s="114" t="s">
        <v>142</v>
      </c>
      <c r="C58" s="115" t="s">
        <v>138</v>
      </c>
      <c r="D58" s="55"/>
    </row>
    <row r="59" spans="2:12" ht="24.95" customHeight="1">
      <c r="B59" s="50" t="s">
        <v>30</v>
      </c>
      <c r="C59" s="51" t="s">
        <v>139</v>
      </c>
      <c r="D59" s="51" t="s">
        <v>105</v>
      </c>
      <c r="E59" s="32"/>
      <c r="F59" s="32"/>
    </row>
    <row r="60" spans="2:12" ht="24.95" customHeight="1">
      <c r="B60" s="52" t="s">
        <v>134</v>
      </c>
      <c r="C60" s="8"/>
      <c r="D60" s="8"/>
    </row>
    <row r="61" spans="2:12" ht="24.95" customHeight="1">
      <c r="B61" s="121" t="s">
        <v>135</v>
      </c>
      <c r="C61" s="13">
        <f>C53</f>
        <v>0</v>
      </c>
      <c r="D61" s="13">
        <f>D53</f>
        <v>0</v>
      </c>
    </row>
    <row r="62" spans="2:12" ht="24.95" customHeight="1">
      <c r="B62" s="121" t="s">
        <v>136</v>
      </c>
      <c r="C62" s="13">
        <f>C54</f>
        <v>0</v>
      </c>
      <c r="D62" s="13">
        <f>D54</f>
        <v>0</v>
      </c>
    </row>
    <row r="63" spans="2:12" ht="24.95" customHeight="1" thickBot="1">
      <c r="B63" s="122" t="s">
        <v>137</v>
      </c>
      <c r="C63" s="9"/>
      <c r="D63" s="9"/>
    </row>
    <row r="64" spans="2:12" ht="24.95" customHeight="1" thickTop="1">
      <c r="B64" s="56" t="s">
        <v>39</v>
      </c>
      <c r="C64" s="14">
        <f>SUM(C60:C63)</f>
        <v>0</v>
      </c>
      <c r="D64" s="14">
        <f>SUM(D60:D63)</f>
        <v>0</v>
      </c>
    </row>
    <row r="65" spans="2:6" ht="24.95" customHeight="1">
      <c r="B65" s="57"/>
    </row>
    <row r="66" spans="2:6" ht="24.95" customHeight="1">
      <c r="B66" s="54" t="s">
        <v>143</v>
      </c>
      <c r="C66" s="49"/>
      <c r="D66" s="49"/>
    </row>
    <row r="67" spans="2:6" ht="24.95" customHeight="1">
      <c r="B67" s="58" t="s">
        <v>30</v>
      </c>
      <c r="C67" s="51" t="s">
        <v>34</v>
      </c>
      <c r="D67" s="51" t="s">
        <v>105</v>
      </c>
      <c r="E67" s="32"/>
      <c r="F67" s="32"/>
    </row>
    <row r="68" spans="2:6" ht="24.95" customHeight="1">
      <c r="B68" s="52" t="s">
        <v>40</v>
      </c>
      <c r="C68" s="8"/>
      <c r="D68" s="8"/>
    </row>
    <row r="69" spans="2:6" ht="24.95" customHeight="1">
      <c r="B69" s="52" t="s">
        <v>41</v>
      </c>
      <c r="C69" s="8"/>
      <c r="D69" s="8"/>
    </row>
    <row r="70" spans="2:6" ht="24.95" customHeight="1">
      <c r="B70" s="52" t="s">
        <v>42</v>
      </c>
      <c r="C70" s="8"/>
      <c r="D70" s="8"/>
    </row>
    <row r="71" spans="2:6" ht="24.95" customHeight="1" thickBot="1">
      <c r="B71" s="53" t="s">
        <v>38</v>
      </c>
      <c r="C71" s="10"/>
      <c r="D71" s="10"/>
    </row>
    <row r="72" spans="2:6" ht="24.95" customHeight="1" thickTop="1" thickBot="1">
      <c r="B72" s="59" t="s">
        <v>43</v>
      </c>
      <c r="C72" s="15">
        <f>SUM(C68:C71)</f>
        <v>0</v>
      </c>
      <c r="D72" s="15">
        <f>SUM(D68:D71)</f>
        <v>0</v>
      </c>
    </row>
    <row r="73" spans="2:6" ht="24.95" customHeight="1" thickTop="1" thickBot="1">
      <c r="B73" s="60" t="s">
        <v>44</v>
      </c>
      <c r="C73" s="11"/>
      <c r="D73" s="11"/>
    </row>
    <row r="74" spans="2:6" ht="24.95" customHeight="1" thickTop="1">
      <c r="B74" s="56" t="s">
        <v>39</v>
      </c>
      <c r="C74" s="14">
        <f>C68+C69+C70+C71+C73</f>
        <v>0</v>
      </c>
      <c r="D74" s="14">
        <f>D68+D69+D70+D71+D73</f>
        <v>0</v>
      </c>
    </row>
    <row r="75" spans="2:6" ht="24.95" customHeight="1">
      <c r="B75" s="57"/>
      <c r="C75" s="61"/>
      <c r="D75" s="61"/>
    </row>
    <row r="76" spans="2:6" ht="24.95" customHeight="1">
      <c r="B76" s="54" t="s">
        <v>144</v>
      </c>
    </row>
    <row r="77" spans="2:6" ht="24.95" customHeight="1">
      <c r="B77" s="58" t="s">
        <v>30</v>
      </c>
      <c r="C77" s="194" t="s">
        <v>222</v>
      </c>
      <c r="D77" s="51" t="s">
        <v>46</v>
      </c>
      <c r="E77" s="62"/>
    </row>
    <row r="78" spans="2:6" ht="24.95" customHeight="1">
      <c r="B78" s="52" t="s">
        <v>163</v>
      </c>
      <c r="C78" s="13">
        <f>+'【個人】2回目＞計算用シート'!D78</f>
        <v>0</v>
      </c>
      <c r="D78" s="13">
        <f>D36</f>
        <v>0</v>
      </c>
    </row>
    <row r="79" spans="2:6" ht="24.95" customHeight="1">
      <c r="B79" s="52" t="s">
        <v>164</v>
      </c>
      <c r="C79" s="13">
        <f>+'【個人】2回目＞計算用シート'!D79</f>
        <v>0</v>
      </c>
      <c r="D79" s="13">
        <f>D37</f>
        <v>0</v>
      </c>
    </row>
    <row r="80" spans="2:6" ht="24.95" customHeight="1">
      <c r="B80" s="52" t="s">
        <v>145</v>
      </c>
      <c r="C80" s="13">
        <f>+'【個人】2回目＞計算用シート'!D80</f>
        <v>0</v>
      </c>
      <c r="D80" s="13">
        <f>D38</f>
        <v>0</v>
      </c>
    </row>
    <row r="81" spans="2:8" ht="24.95" customHeight="1">
      <c r="B81" s="52" t="s">
        <v>192</v>
      </c>
      <c r="C81" s="13">
        <f>+'【個人】2回目＞計算用シート'!D81</f>
        <v>0</v>
      </c>
      <c r="D81" s="13">
        <f>D100</f>
        <v>0</v>
      </c>
      <c r="E81" s="123"/>
    </row>
    <row r="82" spans="2:8" ht="24.95" customHeight="1">
      <c r="B82" s="52" t="s">
        <v>154</v>
      </c>
      <c r="C82" s="13">
        <f>+'【個人】2回目＞計算用シート'!D82</f>
        <v>0</v>
      </c>
      <c r="D82" s="13">
        <f>D38-D39</f>
        <v>0</v>
      </c>
    </row>
    <row r="83" spans="2:8" ht="24.95" customHeight="1">
      <c r="B83" s="52" t="s">
        <v>157</v>
      </c>
      <c r="C83" s="13">
        <f>+'【個人】2回目＞計算用シート'!D83</f>
        <v>0</v>
      </c>
      <c r="D83" s="13">
        <f>D56</f>
        <v>0</v>
      </c>
    </row>
    <row r="84" spans="2:8" ht="24.95" customHeight="1">
      <c r="B84" s="52" t="s">
        <v>158</v>
      </c>
      <c r="C84" s="13">
        <f>+'【個人】2回目＞計算用シート'!D84</f>
        <v>0</v>
      </c>
      <c r="D84" s="13">
        <f>D64</f>
        <v>0</v>
      </c>
    </row>
    <row r="85" spans="2:8" ht="24.95" customHeight="1">
      <c r="B85" s="52" t="s">
        <v>159</v>
      </c>
      <c r="C85" s="200">
        <f>+'【個人】2回目＞計算用シート'!D85</f>
        <v>0</v>
      </c>
      <c r="D85" s="13">
        <f>D74</f>
        <v>0</v>
      </c>
    </row>
    <row r="86" spans="2:8" ht="24.95" customHeight="1">
      <c r="B86" s="52" t="s">
        <v>47</v>
      </c>
      <c r="C86" s="13">
        <f>+'【個人】2回目＞計算用シート'!D86</f>
        <v>0</v>
      </c>
      <c r="D86" s="13">
        <f>D72</f>
        <v>0</v>
      </c>
      <c r="E86" s="32"/>
    </row>
    <row r="87" spans="2:8" ht="24.95" customHeight="1">
      <c r="B87" s="52" t="s">
        <v>48</v>
      </c>
      <c r="C87" s="13">
        <f>+'【個人】2回目＞計算用シート'!D87</f>
        <v>0</v>
      </c>
      <c r="D87" s="13">
        <f>D73</f>
        <v>0</v>
      </c>
      <c r="F87" s="131"/>
      <c r="G87" s="132"/>
      <c r="H87" s="132"/>
    </row>
    <row r="88" spans="2:8" ht="24.95" customHeight="1">
      <c r="B88" s="87" t="s">
        <v>162</v>
      </c>
      <c r="C88" s="13">
        <f>+'【個人】2回目＞計算用シート'!D88</f>
        <v>0</v>
      </c>
      <c r="D88" s="13">
        <f>D82+D84+D85</f>
        <v>0</v>
      </c>
      <c r="F88" s="133"/>
      <c r="G88" s="134"/>
      <c r="H88" s="110"/>
    </row>
    <row r="89" spans="2:8" ht="24.95" customHeight="1">
      <c r="B89" s="52" t="s">
        <v>160</v>
      </c>
      <c r="C89" s="208">
        <f>+'【個人】2回目＞計算用シート'!D89</f>
        <v>0</v>
      </c>
      <c r="D89" s="206"/>
    </row>
    <row r="90" spans="2:8" ht="18.75">
      <c r="B90" s="52" t="s">
        <v>161</v>
      </c>
      <c r="C90" s="13">
        <f>+'【個人】2回目＞計算用シート'!D90</f>
        <v>0</v>
      </c>
      <c r="D90" s="13">
        <f>IFERROR(D88/D89,)</f>
        <v>0</v>
      </c>
    </row>
    <row r="91" spans="2:8" ht="18.75">
      <c r="B91" s="143" t="str">
        <f>+IF(OR(SUM(D77:D84)=0),"※今回報告において、「①売上高」∼「⑧減価償却額」の全ての項目が0になることは基本的にはございません。各項目が正しく入力されているか、ご確認をお願いします。","")</f>
        <v>※今回報告において、「①売上高」∼「⑧減価償却額」の全ての項目が0になることは基本的にはございません。各項目が正しく入力されているか、ご確認をお願いします。</v>
      </c>
      <c r="C91" s="144"/>
      <c r="D91" s="144"/>
    </row>
    <row r="92" spans="2:8" ht="18.75">
      <c r="B92" s="145" t="str">
        <f>IF(OR(C88&lt;0.1,D88&lt;0.1),"※基準年度及び今回報告において、「⑩従業員数」が0になることは基本的にはございません。各項目が0.1以上の数字で正しく入力されているか、ご確認をお願いします。","")</f>
        <v>※基準年度及び今回報告において、「⑩従業員数」が0になることは基本的にはございません。各項目が0.1以上の数字で正しく入力されているか、ご確認をお願いします。</v>
      </c>
      <c r="C92" s="146"/>
      <c r="D92" s="146"/>
    </row>
    <row r="93" spans="2:8" ht="18.75">
      <c r="B93" s="145"/>
      <c r="C93" s="147"/>
      <c r="D93" s="147"/>
    </row>
    <row r="94" spans="2:8" ht="24.95" customHeight="1">
      <c r="B94" s="32" t="s">
        <v>146</v>
      </c>
    </row>
    <row r="95" spans="2:8" ht="24.95" customHeight="1">
      <c r="B95" s="124" t="s">
        <v>147</v>
      </c>
      <c r="C95" s="194" t="s">
        <v>222</v>
      </c>
      <c r="D95" s="51" t="s">
        <v>148</v>
      </c>
    </row>
    <row r="96" spans="2:8" ht="24.95" customHeight="1">
      <c r="B96" s="125" t="s">
        <v>149</v>
      </c>
      <c r="C96" s="201">
        <f>+'【個人】2回目＞計算用シート'!D96</f>
        <v>0</v>
      </c>
      <c r="D96" s="126">
        <f>D39</f>
        <v>0</v>
      </c>
    </row>
    <row r="97" spans="2:17" ht="24.95" customHeight="1">
      <c r="B97" s="125" t="s">
        <v>150</v>
      </c>
      <c r="C97" s="201">
        <f>+'【個人】2回目＞計算用シート'!D97</f>
        <v>0</v>
      </c>
      <c r="D97" s="20"/>
    </row>
    <row r="98" spans="2:17" ht="24.95" customHeight="1">
      <c r="B98" s="125" t="s">
        <v>151</v>
      </c>
      <c r="C98" s="201">
        <f>+'【個人】2回目＞計算用シート'!D98</f>
        <v>0</v>
      </c>
      <c r="D98" s="126">
        <f>D41</f>
        <v>0</v>
      </c>
    </row>
    <row r="99" spans="2:17" ht="24.95" customHeight="1" thickBot="1">
      <c r="B99" s="127" t="s">
        <v>152</v>
      </c>
      <c r="C99" s="202">
        <f>+'【個人】2回目＞計算用シート'!D99</f>
        <v>0</v>
      </c>
      <c r="D99" s="126">
        <f>D42</f>
        <v>0</v>
      </c>
    </row>
    <row r="100" spans="2:17" ht="24.95" customHeight="1" thickTop="1">
      <c r="B100" s="128" t="s">
        <v>153</v>
      </c>
      <c r="C100" s="129">
        <f>+'【個人】2回目＞計算用シート'!D100</f>
        <v>0</v>
      </c>
      <c r="D100" s="130">
        <f>D96-D97-D98+D99</f>
        <v>0</v>
      </c>
    </row>
    <row r="101" spans="2:17" ht="24.95" customHeight="1">
      <c r="B101" s="88"/>
      <c r="C101" s="61"/>
      <c r="D101" s="89"/>
      <c r="O101" s="105"/>
      <c r="P101" s="105"/>
      <c r="Q101" s="105"/>
    </row>
    <row r="102" spans="2:17" ht="24.95" customHeight="1">
      <c r="B102" s="34" t="s">
        <v>194</v>
      </c>
      <c r="C102" s="48"/>
      <c r="D102" s="48"/>
      <c r="E102" s="48"/>
      <c r="F102" s="48"/>
      <c r="G102" s="48"/>
      <c r="H102" s="48"/>
      <c r="I102" s="103"/>
      <c r="P102" s="105"/>
      <c r="Q102" s="105"/>
    </row>
    <row r="103" spans="2:17" ht="24.95" customHeight="1">
      <c r="B103" s="43" t="s">
        <v>49</v>
      </c>
      <c r="P103" s="105"/>
      <c r="Q103" s="105"/>
    </row>
    <row r="104" spans="2:17" ht="24.95" customHeight="1">
      <c r="B104" s="33" t="s">
        <v>103</v>
      </c>
      <c r="P104" s="105"/>
      <c r="Q104" s="105"/>
    </row>
    <row r="105" spans="2:17" ht="24.95" customHeight="1">
      <c r="B105" s="64" t="s">
        <v>83</v>
      </c>
    </row>
    <row r="106" spans="2:17" ht="24.95" customHeight="1">
      <c r="B106" s="58" t="s">
        <v>30</v>
      </c>
      <c r="C106" s="141" t="s">
        <v>223</v>
      </c>
      <c r="D106" s="142" t="s">
        <v>195</v>
      </c>
      <c r="E106" s="274"/>
      <c r="F106" s="275"/>
    </row>
    <row r="107" spans="2:17" ht="24.95" customHeight="1">
      <c r="B107" s="93" t="s">
        <v>170</v>
      </c>
      <c r="C107" s="203" t="str">
        <f>+'【個人】2回目＞計算用シート'!D107</f>
        <v>　年 3月時点</v>
      </c>
      <c r="D107" s="197" t="s">
        <v>225</v>
      </c>
      <c r="E107" s="276"/>
      <c r="F107" s="277"/>
    </row>
    <row r="108" spans="2:17" ht="24.95" customHeight="1">
      <c r="B108" s="93" t="s">
        <v>51</v>
      </c>
      <c r="C108" s="201">
        <f>+'【個人】2回目＞計算用シート'!D108</f>
        <v>0</v>
      </c>
      <c r="D108" s="17"/>
      <c r="E108" s="276"/>
      <c r="F108" s="277"/>
    </row>
    <row r="109" spans="2:17" ht="24.95" customHeight="1">
      <c r="B109" s="196" t="s">
        <v>52</v>
      </c>
      <c r="C109" s="201">
        <f>+'【個人】2回目＞計算用シート'!D109</f>
        <v>0</v>
      </c>
      <c r="D109" s="17"/>
      <c r="E109" s="276"/>
      <c r="F109" s="277"/>
    </row>
    <row r="110" spans="2:17" ht="24.95" customHeight="1">
      <c r="B110" s="43"/>
      <c r="C110" s="84"/>
      <c r="D110" s="84"/>
      <c r="E110" s="84"/>
      <c r="F110" s="84"/>
      <c r="G110" s="70"/>
      <c r="H110" s="139"/>
    </row>
    <row r="111" spans="2:17" ht="24.95" customHeight="1">
      <c r="B111" s="64" t="s">
        <v>84</v>
      </c>
      <c r="E111" s="43"/>
      <c r="F111" s="43"/>
    </row>
    <row r="112" spans="2:17" ht="24" customHeight="1">
      <c r="B112" s="58" t="s">
        <v>30</v>
      </c>
      <c r="C112" s="141" t="s">
        <v>223</v>
      </c>
      <c r="D112" s="142" t="s">
        <v>195</v>
      </c>
      <c r="E112" s="274"/>
      <c r="F112" s="275"/>
    </row>
    <row r="113" spans="2:8" ht="24.95" customHeight="1">
      <c r="B113" s="93" t="s">
        <v>170</v>
      </c>
      <c r="C113" s="97" t="str">
        <f>+'【個人】2回目＞計算用シート'!D113</f>
        <v>　年 3月時点</v>
      </c>
      <c r="D113" s="204" t="s">
        <v>225</v>
      </c>
      <c r="E113" s="278"/>
      <c r="F113" s="279"/>
    </row>
    <row r="114" spans="2:8" ht="24.95" customHeight="1">
      <c r="B114" s="93" t="s">
        <v>51</v>
      </c>
      <c r="C114" s="201">
        <f>+'【個人】2回目＞計算用シート'!D114</f>
        <v>0</v>
      </c>
      <c r="D114" s="17"/>
      <c r="E114" s="276"/>
      <c r="F114" s="277"/>
    </row>
    <row r="115" spans="2:8" ht="24.95" customHeight="1">
      <c r="B115" s="93" t="s">
        <v>52</v>
      </c>
      <c r="C115" s="201">
        <f>+'【個人】2回目＞計算用シート'!D115</f>
        <v>0</v>
      </c>
      <c r="D115" s="18"/>
      <c r="E115" s="276"/>
      <c r="F115" s="277"/>
    </row>
    <row r="116" spans="2:8" ht="24.95" customHeight="1">
      <c r="B116" s="69"/>
      <c r="C116" s="69"/>
      <c r="D116" s="66"/>
      <c r="E116" s="215"/>
      <c r="F116" s="215"/>
      <c r="G116" s="71"/>
      <c r="H116" s="38"/>
    </row>
    <row r="117" spans="2:8" ht="24.95" customHeight="1">
      <c r="B117" s="195" t="s">
        <v>53</v>
      </c>
      <c r="E117" s="195"/>
      <c r="F117" s="195"/>
    </row>
  </sheetData>
  <sheetProtection algorithmName="SHA-512" hashValue="k5s9iH1SQNdNOYorr6kfAoX7IrBlHNL7pJEsqKpEY0+mWGOwuNii/+q2AylSXbHK4aQ0RPkcZiutYpvHyHxo/w==" saltValue="O0tObXZ6Tu2OMd99AKk//Q==" spinCount="100000" sheet="1" selectLockedCells="1"/>
  <mergeCells count="46">
    <mergeCell ref="E116:F116"/>
    <mergeCell ref="E108:F108"/>
    <mergeCell ref="E109:F109"/>
    <mergeCell ref="E112:F112"/>
    <mergeCell ref="E113:F113"/>
    <mergeCell ref="E114:F114"/>
    <mergeCell ref="E115:F115"/>
    <mergeCell ref="E107:F107"/>
    <mergeCell ref="E42:F42"/>
    <mergeCell ref="G42:H42"/>
    <mergeCell ref="E43:F43"/>
    <mergeCell ref="G43:H43"/>
    <mergeCell ref="E44:F44"/>
    <mergeCell ref="G44:H44"/>
    <mergeCell ref="E45:F45"/>
    <mergeCell ref="G45:H45"/>
    <mergeCell ref="E47:H47"/>
    <mergeCell ref="E48:H48"/>
    <mergeCell ref="E106:F106"/>
    <mergeCell ref="E39:F39"/>
    <mergeCell ref="G39:H39"/>
    <mergeCell ref="E40:F40"/>
    <mergeCell ref="G40:H40"/>
    <mergeCell ref="E41:F41"/>
    <mergeCell ref="G41:H41"/>
    <mergeCell ref="E36:F36"/>
    <mergeCell ref="G36:H36"/>
    <mergeCell ref="E37:F37"/>
    <mergeCell ref="G37:H37"/>
    <mergeCell ref="E38:F38"/>
    <mergeCell ref="G38:H38"/>
    <mergeCell ref="B29:H29"/>
    <mergeCell ref="B30:H30"/>
    <mergeCell ref="B32:H32"/>
    <mergeCell ref="B33:B35"/>
    <mergeCell ref="C33:C35"/>
    <mergeCell ref="D33:H33"/>
    <mergeCell ref="D34:D35"/>
    <mergeCell ref="E34:H34"/>
    <mergeCell ref="B24:B25"/>
    <mergeCell ref="C24:F25"/>
    <mergeCell ref="C13:D13"/>
    <mergeCell ref="C14:D14"/>
    <mergeCell ref="C21:F21"/>
    <mergeCell ref="C22:F22"/>
    <mergeCell ref="C23:F23"/>
  </mergeCells>
  <phoneticPr fontId="2"/>
  <conditionalFormatting sqref="B31">
    <cfRule type="expression" dxfId="14" priority="1">
      <formula>$C$23="回答不可"</formula>
    </cfRule>
  </conditionalFormatting>
  <conditionalFormatting sqref="B28:H30 C31:H31 B32:H48 B51:H100">
    <cfRule type="expression" dxfId="13" priority="8">
      <formula>$C$23=$L$48</formula>
    </cfRule>
  </conditionalFormatting>
  <conditionalFormatting sqref="B28:H48">
    <cfRule type="expression" dxfId="12" priority="2">
      <formula>AND($C$20=$L$37,OR($C$21=$L$39,$C$21=$L$40,$C$21=$L$41))</formula>
    </cfRule>
  </conditionalFormatting>
  <conditionalFormatting sqref="B51:H100">
    <cfRule type="expression" dxfId="11" priority="6">
      <formula>AND($C$20=$L$37,OR($C$21=$L$39,$C$21=$L$40,$C$21=$L$41))</formula>
    </cfRule>
  </conditionalFormatting>
  <conditionalFormatting sqref="B105:H109">
    <cfRule type="expression" dxfId="10" priority="12">
      <formula>$C$13=$K$23</formula>
    </cfRule>
    <cfRule type="expression" dxfId="9" priority="13">
      <formula>$C$13=$K$24</formula>
    </cfRule>
  </conditionalFormatting>
  <conditionalFormatting sqref="B105:H116">
    <cfRule type="expression" dxfId="8" priority="14">
      <formula>$C$19=$M$31</formula>
    </cfRule>
  </conditionalFormatting>
  <conditionalFormatting sqref="B111:H116">
    <cfRule type="expression" dxfId="7" priority="11">
      <formula>$C$13=$K$22</formula>
    </cfRule>
  </conditionalFormatting>
  <conditionalFormatting sqref="C108:D109 C114:D115 C21:F25 C36:D37 C39:D39 C41:D42 C44:D44 C48:D48 C53:D55 C60:D60 C63:D63 C68:D71 C73:D73 C78:C79 C83:C87 C89:D89 C96:C99 D97 C13:D14 C15:C20">
    <cfRule type="containsBlanks" dxfId="6" priority="15">
      <formula>LEN(TRIM(C13))=0</formula>
    </cfRule>
  </conditionalFormatting>
  <conditionalFormatting sqref="C22:F22">
    <cfRule type="expression" dxfId="5" priority="10">
      <formula>OR($C$21=_1,$C$21=_2,$C$21=_4,$C$21=_5)</formula>
    </cfRule>
  </conditionalFormatting>
  <conditionalFormatting sqref="C23:F25">
    <cfRule type="expression" dxfId="4" priority="5">
      <formula>$C$20=$L$37</formula>
    </cfRule>
    <cfRule type="expression" dxfId="3" priority="9">
      <formula>OR($C$21=_1,$C$21=_2,$C$21=_3)</formula>
    </cfRule>
  </conditionalFormatting>
  <conditionalFormatting sqref="C24:F25">
    <cfRule type="expression" dxfId="2" priority="7">
      <formula>$C$23="回答可能"</formula>
    </cfRule>
  </conditionalFormatting>
  <conditionalFormatting sqref="G1:I1">
    <cfRule type="expression" dxfId="1" priority="4">
      <formula>LEN($G$1)&gt;1</formula>
    </cfRule>
  </conditionalFormatting>
  <conditionalFormatting sqref="I2:I5">
    <cfRule type="expression" dxfId="0" priority="3">
      <formula>$I2="未入力あり"</formula>
    </cfRule>
  </conditionalFormatting>
  <dataValidations count="9">
    <dataValidation allowBlank="1" showInputMessage="1" showErrorMessage="1" prompt="交付決定通知書の記載を参考に記入してください。_x000a_事前着手の届出により、補助事業期間前から事業を開始している場合は、当該開始日を記入してください。" sqref="C16" xr:uid="{9351D366-CFDF-42BF-B0C5-2BD403013FF8}"/>
    <dataValidation type="list" allowBlank="1" showInputMessage="1" showErrorMessage="1" sqref="C20" xr:uid="{166329E2-0159-4A74-97CE-060415EAB8BB}">
      <formula1>$L$36:$L$37</formula1>
    </dataValidation>
    <dataValidation type="list" allowBlank="1" showInputMessage="1" showErrorMessage="1" sqref="C21" xr:uid="{55130FCF-6C80-4E0E-BDB6-B5BF45CA7C51}">
      <formula1>$L$39:$L$44</formula1>
    </dataValidation>
    <dataValidation imeMode="disabled" allowBlank="1" showInputMessage="1" showErrorMessage="1" sqref="C15" xr:uid="{E1833BA1-296F-4685-9476-4BA7F93E1D16}"/>
    <dataValidation type="list" allowBlank="1" showInputMessage="1" showErrorMessage="1" sqref="C19" xr:uid="{F91C1105-7582-4079-AF7A-6CBD6DD74500}">
      <formula1>$M$30:$M$31</formula1>
    </dataValidation>
    <dataValidation type="decimal" allowBlank="1" showInputMessage="1" showErrorMessage="1" error="半角数字で入力してください。" sqref="C36:H37 C39:H39 C41:H42 C44:H44 F35 H35 C48:D48 C53:D55 C60:D60 C63:D63 C68:D71 C73:D73 C78:C79 C83:C87 C114:F115 C96:C99 D97 C108:F109 C89" xr:uid="{EEA2142A-DCC6-473D-AD2C-FAA9AB814A2B}">
      <formula1>-1E+99</formula1>
      <formula2>1E+99</formula2>
    </dataValidation>
    <dataValidation type="decimal" errorStyle="warning" allowBlank="1" showInputMessage="1" showErrorMessage="1" error="0.1名以上で入力してください。また、0名になることは基本的にはございません。_x000a_正しく入力されているか、ご確認をお願いします。" sqref="D89" xr:uid="{05DEC2D7-A5B8-49FC-9D9C-7A97FC88B5CD}">
      <formula1>0.1</formula1>
      <formula2>1E+99</formula2>
    </dataValidation>
    <dataValidation type="list" allowBlank="1" showInputMessage="1" showErrorMessage="1" sqref="C23:F23" xr:uid="{62F2BA5C-FF75-49DA-BF34-E3959C0E2CD9}">
      <formula1>IF(OR($C$20=$L$37,$C$21=_1,$C$21=_2,$C$21=_3),"",$L$47:$L$48)</formula1>
    </dataValidation>
    <dataValidation type="date" imeMode="disabled"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7:C18" xr:uid="{1EF7B83E-4804-4A19-B019-E6BB587B7D32}">
      <formula1>1</formula1>
      <formula2>73051</formula2>
    </dataValidation>
  </dataValidations>
  <pageMargins left="0.7" right="0.7" top="0.75" bottom="0.75" header="0.3" footer="0.3"/>
  <pageSetup paperSize="9" scale="16"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3F09344-2501-4A6B-B037-BCB4F9472136}">
          <x14:formula1>
            <xm:f>データ用!$B$13:$B$15</xm:f>
          </x14:formula1>
          <xm:sqref>C13:D13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D5D89-7948-44D1-8393-959E73FD7D4F}">
  <dimension ref="B1:F15"/>
  <sheetViews>
    <sheetView zoomScale="115" zoomScaleNormal="115" workbookViewId="0">
      <selection activeCell="C15" sqref="C15"/>
    </sheetView>
  </sheetViews>
  <sheetFormatPr defaultRowHeight="18.75"/>
  <cols>
    <col min="2" max="2" width="63" customWidth="1"/>
    <col min="3" max="4" width="20.625" customWidth="1"/>
    <col min="5" max="5" width="50.125" style="1" customWidth="1"/>
    <col min="6" max="6" width="36" customWidth="1"/>
  </cols>
  <sheetData>
    <row r="1" spans="2:6" s="1" customFormat="1">
      <c r="B1" s="2" t="s">
        <v>54</v>
      </c>
      <c r="C1" s="2" t="s">
        <v>55</v>
      </c>
      <c r="D1" s="2" t="s">
        <v>56</v>
      </c>
      <c r="E1" s="2" t="s">
        <v>57</v>
      </c>
      <c r="F1" s="2" t="s">
        <v>58</v>
      </c>
    </row>
    <row r="2" spans="2:6">
      <c r="B2" s="3" t="s">
        <v>6</v>
      </c>
      <c r="C2" s="4">
        <v>44561</v>
      </c>
      <c r="D2" s="5" t="s">
        <v>59</v>
      </c>
      <c r="E2" s="5" t="s">
        <v>59</v>
      </c>
      <c r="F2" s="5" t="s">
        <v>59</v>
      </c>
    </row>
    <row r="3" spans="2:6">
      <c r="B3" s="3" t="s">
        <v>9</v>
      </c>
      <c r="C3" s="4">
        <v>44561</v>
      </c>
      <c r="D3" s="5" t="s">
        <v>59</v>
      </c>
      <c r="E3" s="5" t="s">
        <v>59</v>
      </c>
      <c r="F3" s="5" t="s">
        <v>59</v>
      </c>
    </row>
    <row r="4" spans="2:6">
      <c r="B4" s="3" t="s">
        <v>60</v>
      </c>
      <c r="C4" s="4">
        <v>44561</v>
      </c>
      <c r="D4" s="5" t="s">
        <v>59</v>
      </c>
      <c r="E4" s="5" t="s">
        <v>59</v>
      </c>
      <c r="F4" s="5" t="s">
        <v>59</v>
      </c>
    </row>
    <row r="5" spans="2:6">
      <c r="B5" s="3" t="s">
        <v>15</v>
      </c>
      <c r="C5" s="4">
        <v>44957</v>
      </c>
      <c r="D5" s="5" t="s">
        <v>61</v>
      </c>
      <c r="E5" s="5" t="s">
        <v>62</v>
      </c>
      <c r="F5" s="5" t="s">
        <v>59</v>
      </c>
    </row>
    <row r="6" spans="2:6">
      <c r="B6" s="3" t="s">
        <v>18</v>
      </c>
      <c r="C6" s="4">
        <v>45046</v>
      </c>
      <c r="D6" s="5" t="s">
        <v>61</v>
      </c>
      <c r="E6" s="5" t="s">
        <v>63</v>
      </c>
      <c r="F6" s="5" t="s">
        <v>59</v>
      </c>
    </row>
    <row r="7" spans="2:6">
      <c r="B7" s="3" t="s">
        <v>20</v>
      </c>
      <c r="C7" s="4">
        <v>45138</v>
      </c>
      <c r="D7" s="5" t="s">
        <v>61</v>
      </c>
      <c r="E7" s="5" t="s">
        <v>63</v>
      </c>
      <c r="F7" s="5" t="s">
        <v>59</v>
      </c>
    </row>
    <row r="8" spans="2:6">
      <c r="B8" s="3" t="s">
        <v>22</v>
      </c>
      <c r="C8" s="4">
        <v>45216</v>
      </c>
      <c r="D8" s="5" t="s">
        <v>61</v>
      </c>
      <c r="E8" s="5" t="s">
        <v>63</v>
      </c>
      <c r="F8" s="5" t="s">
        <v>59</v>
      </c>
    </row>
    <row r="9" spans="2:6">
      <c r="B9" s="3" t="s">
        <v>64</v>
      </c>
      <c r="C9" s="4">
        <v>44911</v>
      </c>
      <c r="D9" s="5" t="s">
        <v>61</v>
      </c>
      <c r="E9" s="5" t="s">
        <v>65</v>
      </c>
      <c r="F9" s="5" t="s">
        <v>66</v>
      </c>
    </row>
    <row r="10" spans="2:6">
      <c r="B10" s="3" t="s">
        <v>23</v>
      </c>
      <c r="C10" s="4">
        <v>45313</v>
      </c>
      <c r="D10" s="5" t="s">
        <v>24</v>
      </c>
      <c r="E10" s="5" t="s">
        <v>67</v>
      </c>
      <c r="F10" s="5" t="s">
        <v>68</v>
      </c>
    </row>
    <row r="11" spans="2:6">
      <c r="B11" s="3" t="s">
        <v>69</v>
      </c>
      <c r="C11" s="4">
        <v>45406</v>
      </c>
      <c r="D11" s="5" t="s">
        <v>24</v>
      </c>
      <c r="E11" s="5" t="s">
        <v>67</v>
      </c>
      <c r="F11" s="5" t="s">
        <v>68</v>
      </c>
    </row>
    <row r="12" spans="2:6">
      <c r="B12" s="3" t="s">
        <v>70</v>
      </c>
      <c r="C12" s="4">
        <v>45473</v>
      </c>
      <c r="D12" s="5" t="s">
        <v>24</v>
      </c>
      <c r="E12" s="5" t="s">
        <v>67</v>
      </c>
      <c r="F12" s="5" t="s">
        <v>68</v>
      </c>
    </row>
    <row r="13" spans="2:6">
      <c r="B13" s="3" t="s">
        <v>71</v>
      </c>
      <c r="C13" s="4">
        <v>45551</v>
      </c>
      <c r="D13" s="5" t="s">
        <v>24</v>
      </c>
      <c r="E13" s="5" t="s">
        <v>67</v>
      </c>
      <c r="F13" s="5" t="s">
        <v>73</v>
      </c>
    </row>
    <row r="14" spans="2:6">
      <c r="B14" s="3" t="s">
        <v>72</v>
      </c>
      <c r="C14" s="4">
        <v>45618</v>
      </c>
      <c r="D14" s="5" t="s">
        <v>24</v>
      </c>
      <c r="E14" s="5" t="s">
        <v>67</v>
      </c>
      <c r="F14" s="5" t="s">
        <v>74</v>
      </c>
    </row>
    <row r="15" spans="2:6">
      <c r="B15" s="3" t="s">
        <v>79</v>
      </c>
      <c r="C15" s="4">
        <v>45618</v>
      </c>
      <c r="D15" s="5" t="s">
        <v>24</v>
      </c>
      <c r="E15" s="5" t="s">
        <v>67</v>
      </c>
      <c r="F15" s="5" t="s">
        <v>74</v>
      </c>
    </row>
  </sheetData>
  <phoneticPr fontId="2"/>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54E8DFD01224144981B93015CD35816" ma:contentTypeVersion="8" ma:contentTypeDescription="Create a new document." ma:contentTypeScope="" ma:versionID="d29e8ebc47721d9af8b201a2facd0506">
  <xsd:schema xmlns:xsd="http://www.w3.org/2001/XMLSchema" xmlns:xs="http://www.w3.org/2001/XMLSchema" xmlns:p="http://schemas.microsoft.com/office/2006/metadata/properties" xmlns:ns2="b30b1fd2-fa42-4e0a-b16a-fe746fdd9c9d" targetNamespace="http://schemas.microsoft.com/office/2006/metadata/properties" ma:root="true" ma:fieldsID="b029534dc9137ebba2f9b7d63b091985" ns2:_="">
    <xsd:import namespace="b30b1fd2-fa42-4e0a-b16a-fe746fdd9c9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0b1fd2-fa42-4e0a-b16a-fe746fdd9c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0AB49C7-9628-405F-A1C4-0B84E308FC2C}">
  <ds:schemaRefs>
    <ds:schemaRef ds:uri="http://schemas.microsoft.com/sharepoint/v3/contenttype/forms"/>
  </ds:schemaRefs>
</ds:datastoreItem>
</file>

<file path=customXml/itemProps2.xml><?xml version="1.0" encoding="utf-8"?>
<ds:datastoreItem xmlns:ds="http://schemas.openxmlformats.org/officeDocument/2006/customXml" ds:itemID="{5FEE180C-6282-4F16-B0F4-53D594CE5403}">
  <ds:schemaRefs>
    <ds:schemaRef ds:uri="http://schemas.openxmlformats.org/package/2006/metadata/core-properties"/>
    <ds:schemaRef ds:uri="b30b1fd2-fa42-4e0a-b16a-fe746fdd9c9d"/>
    <ds:schemaRef ds:uri="http://schemas.microsoft.com/office/2006/documentManagement/types"/>
    <ds:schemaRef ds:uri="http://purl.org/dc/elements/1.1/"/>
    <ds:schemaRef ds:uri="http://schemas.microsoft.com/office/2006/metadata/properties"/>
    <ds:schemaRef ds:uri="http://purl.org/dc/dcmitype/"/>
    <ds:schemaRef ds:uri="http://schemas.microsoft.com/office/infopath/2007/PartnerControls"/>
    <ds:schemaRef ds:uri="http://www.w3.org/XML/1998/namespace"/>
    <ds:schemaRef ds:uri="http://purl.org/dc/terms/"/>
  </ds:schemaRefs>
</ds:datastoreItem>
</file>

<file path=customXml/itemProps3.xml><?xml version="1.0" encoding="utf-8"?>
<ds:datastoreItem xmlns:ds="http://schemas.openxmlformats.org/officeDocument/2006/customXml" ds:itemID="{06D99BDB-55E7-4502-A051-AB06577579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30b1fd2-fa42-4e0a-b16a-fe746fdd9c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27</vt:i4>
      </vt:variant>
    </vt:vector>
  </HeadingPairs>
  <TitlesOfParts>
    <vt:vector size="32" baseType="lpstr">
      <vt:lpstr>報告時期一覧</vt:lpstr>
      <vt:lpstr>【個人】1回目＞計算用シート</vt:lpstr>
      <vt:lpstr>【個人】2回目＞計算用シート</vt:lpstr>
      <vt:lpstr>【個人】3回目＞計算用シート</vt:lpstr>
      <vt:lpstr>データ用</vt:lpstr>
      <vt:lpstr>'【個人】2回目＞計算用シート'!_1</vt:lpstr>
      <vt:lpstr>'【個人】3回目＞計算用シート'!_1</vt:lpstr>
      <vt:lpstr>_1</vt:lpstr>
      <vt:lpstr>'【個人】2回目＞計算用シート'!_2</vt:lpstr>
      <vt:lpstr>'【個人】3回目＞計算用シート'!_2</vt:lpstr>
      <vt:lpstr>_2</vt:lpstr>
      <vt:lpstr>'【個人】2回目＞計算用シート'!_3</vt:lpstr>
      <vt:lpstr>'【個人】3回目＞計算用シート'!_3</vt:lpstr>
      <vt:lpstr>_3</vt:lpstr>
      <vt:lpstr>'【個人】2回目＞計算用シート'!_4</vt:lpstr>
      <vt:lpstr>'【個人】3回目＞計算用シート'!_4</vt:lpstr>
      <vt:lpstr>_4</vt:lpstr>
      <vt:lpstr>'【個人】2回目＞計算用シート'!_5</vt:lpstr>
      <vt:lpstr>'【個人】3回目＞計算用シート'!_5</vt:lpstr>
      <vt:lpstr>_5</vt:lpstr>
      <vt:lpstr>'【個人】2回目＞計算用シート'!_6</vt:lpstr>
      <vt:lpstr>'【個人】3回目＞計算用シート'!_6</vt:lpstr>
      <vt:lpstr>_6</vt:lpstr>
      <vt:lpstr>'【個人】2回目＞計算用シート'!_7次</vt:lpstr>
      <vt:lpstr>'【個人】3回目＞計算用シート'!_7次</vt:lpstr>
      <vt:lpstr>_7次</vt:lpstr>
      <vt:lpstr>'【個人】2回目＞計算用シート'!_8_9次</vt:lpstr>
      <vt:lpstr>'【個人】3回目＞計算用シート'!_8_9次</vt:lpstr>
      <vt:lpstr>_8_9次</vt:lpstr>
      <vt:lpstr>'【個人】1回目＞計算用シート'!Print_Area</vt:lpstr>
      <vt:lpstr>'【個人】2回目＞計算用シート'!Print_Area</vt:lpstr>
      <vt:lpstr>'【個人】3回目＞計算用シート'!Print_Area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2025-03-13T08:07:59Z</dcterms:created>
  <dcterms:modified xsi:type="dcterms:W3CDTF">2026-03-25T08:36:11Z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0x010100D54E8DFD01224144981B93015CD35816</vt:lpwstr>
  </property>
</Properties>
</file>