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708F7BE-6CDD-4095-8197-8AC7EDBCC1D5}" xr6:coauthVersionLast="47" xr6:coauthVersionMax="47" xr10:uidLastSave="{00000000-0000-0000-0000-000000000000}"/>
  <workbookProtection workbookAlgorithmName="SHA-512" workbookHashValue="BV0Hq5MjbYoKJogiL8VneiEQMUBWxT4fzicqWIKmB5NM83+Ro22HdygOaAYTSyFLlnGg6bxt4+4oMBhy5nnQKg==" workbookSaltValue="JngsE77k67pwWKyxtD3uvw==" workbookSpinCount="100000" lockStructure="1"/>
  <bookViews>
    <workbookView xWindow="-120" yWindow="-16320" windowWidth="29040" windowHeight="15720" tabRatio="735" activeTab="1" xr2:uid="{A11A6737-7705-40D7-800D-37439176E835}"/>
  </bookViews>
  <sheets>
    <sheet name="報告時期一覧" sheetId="22" r:id="rId1"/>
    <sheet name="【法人】1回目＞計算用シート" sheetId="16" r:id="rId2"/>
    <sheet name="【法人】2回目＞計算用シート" sheetId="18" r:id="rId3"/>
    <sheet name="【法人】3回目＞計算用シート" sheetId="24" r:id="rId4"/>
    <sheet name="データ用" sheetId="5" state="hidden" r:id="rId5"/>
  </sheets>
  <definedNames>
    <definedName name="_1" localSheetId="2">'【法人】2回目＞計算用シート'!$L$39</definedName>
    <definedName name="_1" localSheetId="3">'【法人】3回目＞計算用シート'!$L$39</definedName>
    <definedName name="_1">'【法人】1回目＞計算用シート'!$L$39</definedName>
    <definedName name="_2" localSheetId="2">'【法人】2回目＞計算用シート'!$L$40</definedName>
    <definedName name="_2" localSheetId="3">'【法人】3回目＞計算用シート'!$L$40</definedName>
    <definedName name="_2">'【法人】1回目＞計算用シート'!$L$40</definedName>
    <definedName name="_3" localSheetId="2">'【法人】2回目＞計算用シート'!$L$41</definedName>
    <definedName name="_3" localSheetId="3">'【法人】3回目＞計算用シート'!$L$41</definedName>
    <definedName name="_3">'【法人】1回目＞計算用シート'!$L$41</definedName>
    <definedName name="_4" localSheetId="2">'【法人】2回目＞計算用シート'!$L$42</definedName>
    <definedName name="_4" localSheetId="3">'【法人】3回目＞計算用シート'!$L$42</definedName>
    <definedName name="_4">'【法人】1回目＞計算用シート'!$L$42</definedName>
    <definedName name="_5" localSheetId="2">'【法人】2回目＞計算用シート'!$L$43</definedName>
    <definedName name="_5" localSheetId="3">'【法人】3回目＞計算用シート'!$L$43</definedName>
    <definedName name="_5">'【法人】1回目＞計算用シート'!$L$43</definedName>
    <definedName name="_6" localSheetId="2">'【法人】2回目＞計算用シート'!$L$44</definedName>
    <definedName name="_6" localSheetId="3">'【法人】3回目＞計算用シート'!$L$44</definedName>
    <definedName name="_6">'【法人】1回目＞計算用シート'!$L$44</definedName>
    <definedName name="_7次" localSheetId="1">'【法人】1回目＞計算用シート'!$L$26:$L$27</definedName>
    <definedName name="_7次" localSheetId="2">'【法人】2回目＞計算用シート'!$L$26:$L$27</definedName>
    <definedName name="_7次" localSheetId="3">'【法人】3回目＞計算用シート'!$L$26:$L$27</definedName>
    <definedName name="_7次">#REF!</definedName>
    <definedName name="_8_9次" localSheetId="1">'【法人】1回目＞計算用シート'!$L$28:$L$31</definedName>
    <definedName name="_8_9次" localSheetId="2">'【法人】2回目＞計算用シート'!$L$28:$L$31</definedName>
    <definedName name="_8_9次" localSheetId="3">'【法人】3回目＞計算用シート'!$L$28:$L$31</definedName>
    <definedName name="_8_9次">#REF!</definedName>
    <definedName name="_xlnm._FilterDatabase" localSheetId="1" hidden="1">'【法人】1回目＞計算用シート'!$B$2:$F$24</definedName>
    <definedName name="_xlnm._FilterDatabase" localSheetId="2" hidden="1">'【法人】2回目＞計算用シート'!$B$2:$F$24</definedName>
    <definedName name="_xlnm._FilterDatabase" localSheetId="3" hidden="1">'【法人】3回目＞計算用シート'!$B$2:$F$24</definedName>
    <definedName name="_xlnm.Print_Area" localSheetId="1">'【法人】1回目＞計算用シート'!$A$1:$I$145</definedName>
    <definedName name="_xlnm.Print_Area" localSheetId="2">'【法人】2回目＞計算用シート'!$A$1:$I$113</definedName>
    <definedName name="_xlnm.Print_Area" localSheetId="3">'【法人】3回目＞計算用シート'!$A$1:$I$113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9" i="16" l="1"/>
  <c r="I10" i="16" l="1"/>
  <c r="D16" i="16"/>
  <c r="I6" i="16" l="1" a="1"/>
  <c r="I6" i="16" s="1"/>
  <c r="C143" i="16" l="1"/>
  <c r="C144" i="16"/>
  <c r="C142" i="16"/>
  <c r="C130" i="16"/>
  <c r="C129" i="16"/>
  <c r="C128" i="16"/>
  <c r="B93" i="18" l="1"/>
  <c r="B94" i="16"/>
  <c r="C112" i="24" l="1"/>
  <c r="C111" i="24"/>
  <c r="C110" i="24"/>
  <c r="C106" i="24"/>
  <c r="C105" i="24"/>
  <c r="C104" i="24"/>
  <c r="C90" i="24"/>
  <c r="B93" i="24"/>
  <c r="D88" i="24"/>
  <c r="D85" i="24"/>
  <c r="D84" i="24"/>
  <c r="D83" i="24"/>
  <c r="D81" i="24"/>
  <c r="D80" i="24"/>
  <c r="D76" i="24"/>
  <c r="D86" i="24" s="1"/>
  <c r="C76" i="24"/>
  <c r="D74" i="24"/>
  <c r="D87" i="24" s="1"/>
  <c r="C74" i="24"/>
  <c r="I51" i="24" s="1"/>
  <c r="I4" i="24" s="1"/>
  <c r="D66" i="24"/>
  <c r="C66" i="24"/>
  <c r="E49" i="24"/>
  <c r="G38" i="24"/>
  <c r="G40" i="24" s="1"/>
  <c r="G43" i="24" s="1"/>
  <c r="G46" i="24" s="1"/>
  <c r="E38" i="24"/>
  <c r="E40" i="24" s="1"/>
  <c r="E43" i="24" s="1"/>
  <c r="E46" i="24" s="1"/>
  <c r="D38" i="24"/>
  <c r="D82" i="24" s="1"/>
  <c r="C38" i="24"/>
  <c r="C40" i="24" s="1"/>
  <c r="N34" i="24"/>
  <c r="N32" i="24"/>
  <c r="N30" i="24"/>
  <c r="C19" i="24"/>
  <c r="D16" i="24"/>
  <c r="C16" i="24"/>
  <c r="C15" i="24"/>
  <c r="C14" i="24"/>
  <c r="C13" i="24"/>
  <c r="N34" i="18"/>
  <c r="B92" i="24" l="1"/>
  <c r="I10" i="24"/>
  <c r="I2" i="24" s="1"/>
  <c r="I5" i="24" a="1"/>
  <c r="I5" i="24" s="1"/>
  <c r="C43" i="24"/>
  <c r="C46" i="24" s="1"/>
  <c r="D89" i="24"/>
  <c r="D40" i="24"/>
  <c r="D43" i="24" s="1"/>
  <c r="D46" i="24" s="1"/>
  <c r="G1" i="24" l="1"/>
  <c r="I27" i="24"/>
  <c r="I3" i="24" s="1"/>
  <c r="D91" i="24"/>
  <c r="C90" i="18" l="1"/>
  <c r="C111" i="18" l="1"/>
  <c r="C112" i="18"/>
  <c r="C105" i="18"/>
  <c r="C106" i="18"/>
  <c r="N32" i="18"/>
  <c r="N30" i="18"/>
  <c r="N34" i="16"/>
  <c r="N32" i="16"/>
  <c r="N30" i="16"/>
  <c r="C104" i="18"/>
  <c r="E138" i="16"/>
  <c r="C110" i="18" s="1"/>
  <c r="C19" i="18"/>
  <c r="D16" i="18"/>
  <c r="C16" i="18"/>
  <c r="C15" i="18"/>
  <c r="C14" i="18"/>
  <c r="C13" i="18"/>
  <c r="D88" i="18"/>
  <c r="C88" i="24" s="1"/>
  <c r="D83" i="18"/>
  <c r="C83" i="24" s="1"/>
  <c r="D81" i="18"/>
  <c r="C81" i="24" s="1"/>
  <c r="D80" i="18"/>
  <c r="D76" i="18"/>
  <c r="D86" i="18" s="1"/>
  <c r="C86" i="24" s="1"/>
  <c r="C76" i="18"/>
  <c r="D74" i="18"/>
  <c r="D87" i="18" s="1"/>
  <c r="C87" i="24" s="1"/>
  <c r="C74" i="18"/>
  <c r="I51" i="18" s="1"/>
  <c r="I4" i="18" s="1"/>
  <c r="D66" i="18"/>
  <c r="D85" i="18" s="1"/>
  <c r="C85" i="24" s="1"/>
  <c r="C66" i="18"/>
  <c r="E49" i="18"/>
  <c r="G38" i="18"/>
  <c r="G40" i="18" s="1"/>
  <c r="G43" i="18" s="1"/>
  <c r="G46" i="18" s="1"/>
  <c r="E38" i="18"/>
  <c r="E40" i="18" s="1"/>
  <c r="E43" i="18" s="1"/>
  <c r="E46" i="18" s="1"/>
  <c r="D38" i="18"/>
  <c r="D84" i="18" s="1"/>
  <c r="C84" i="24" s="1"/>
  <c r="C38" i="18"/>
  <c r="C82" i="16"/>
  <c r="C80" i="24" l="1"/>
  <c r="C40" i="18"/>
  <c r="C43" i="18" s="1"/>
  <c r="C46" i="18" s="1"/>
  <c r="I10" i="18"/>
  <c r="I2" i="18" s="1"/>
  <c r="I5" i="18" a="1"/>
  <c r="I5" i="18" s="1"/>
  <c r="D89" i="18"/>
  <c r="C89" i="24" s="1"/>
  <c r="D96" i="24" s="1"/>
  <c r="D82" i="18"/>
  <c r="C82" i="24" s="1"/>
  <c r="D40" i="18"/>
  <c r="D43" i="18" s="1"/>
  <c r="D46" i="18" s="1"/>
  <c r="D124" i="16"/>
  <c r="I2" i="16"/>
  <c r="D88" i="16"/>
  <c r="C88" i="18" s="1"/>
  <c r="C84" i="16"/>
  <c r="C111" i="16" s="1"/>
  <c r="I5" i="16" s="1"/>
  <c r="D83" i="16"/>
  <c r="C83" i="18" s="1"/>
  <c r="D81" i="16"/>
  <c r="C81" i="18" s="1"/>
  <c r="D80" i="16"/>
  <c r="D76" i="16"/>
  <c r="D86" i="16" s="1"/>
  <c r="C86" i="18" s="1"/>
  <c r="C76" i="16"/>
  <c r="D74" i="16"/>
  <c r="D87" i="16" s="1"/>
  <c r="C87" i="18" s="1"/>
  <c r="C74" i="16"/>
  <c r="D66" i="16"/>
  <c r="D85" i="16" s="1"/>
  <c r="C85" i="18" s="1"/>
  <c r="C66" i="16"/>
  <c r="E49" i="16"/>
  <c r="G38" i="16"/>
  <c r="G40" i="16" s="1"/>
  <c r="G43" i="16" s="1"/>
  <c r="G46" i="16" s="1"/>
  <c r="E38" i="16"/>
  <c r="E40" i="16" s="1"/>
  <c r="E43" i="16" s="1"/>
  <c r="E46" i="16" s="1"/>
  <c r="D38" i="16"/>
  <c r="D84" i="16" s="1"/>
  <c r="C84" i="18" s="1"/>
  <c r="C38" i="16"/>
  <c r="I27" i="18" l="1"/>
  <c r="I3" i="18" s="1"/>
  <c r="G1" i="18" s="1"/>
  <c r="B92" i="18"/>
  <c r="C80" i="18"/>
  <c r="B93" i="16"/>
  <c r="C40" i="16"/>
  <c r="C43" i="16" s="1"/>
  <c r="C46" i="16" s="1"/>
  <c r="B92" i="16"/>
  <c r="D91" i="18"/>
  <c r="C91" i="24" s="1"/>
  <c r="D97" i="24" s="1"/>
  <c r="C113" i="16"/>
  <c r="D82" i="16"/>
  <c r="D40" i="16"/>
  <c r="D43" i="16" s="1"/>
  <c r="D46" i="16" s="1"/>
  <c r="C89" i="16"/>
  <c r="I51" i="16" s="1"/>
  <c r="D89" i="16"/>
  <c r="I4" i="16" l="1"/>
  <c r="I27" i="16"/>
  <c r="I3" i="16" s="1"/>
  <c r="G1" i="16" s="1"/>
  <c r="D91" i="16"/>
  <c r="C91" i="18" s="1"/>
  <c r="C89" i="18"/>
  <c r="D96" i="18" s="1"/>
  <c r="C82" i="18"/>
  <c r="C91" i="16"/>
  <c r="D97"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3CE9AACE-CDA8-4E42-AE2B-92A363532894}">
      <text>
        <r>
          <rPr>
            <sz val="12"/>
            <color indexed="81"/>
            <rFont val="Yu Gothic UI"/>
            <family val="3"/>
            <charset val="128"/>
          </rPr>
          <t>買い手（承継者）と連携し、譲渡した補助対象事業における財務数値の報告可否を選択してください。</t>
        </r>
      </text>
    </comment>
    <comment ref="C24" authorId="0" shapeId="0" xr:uid="{7A90F056-BBAF-400D-BC55-97FBEF55CA76}">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D364364D-30D1-44A6-B591-045D5D9165F9}">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B657220C-58DA-4565-B81F-E62301E8CFB5}">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 ref="B109" authorId="0" shapeId="0" xr:uid="{727660C6-3B80-4293-B2B1-96546890D263}">
      <text>
        <r>
          <rPr>
            <sz val="12"/>
            <color indexed="81"/>
            <rFont val="Yu Gothic UI"/>
            <family val="3"/>
            <charset val="128"/>
          </rPr>
          <t>譲渡価額算出時に基準日としたB/S上での対象会社（事業）の現預金を入力してください。
※数値が不明の場合は0を入力してください。</t>
        </r>
      </text>
    </comment>
    <comment ref="B110" authorId="0" shapeId="0" xr:uid="{818CCEE2-2D83-415B-BAE7-5652FF7547E3}">
      <text>
        <r>
          <rPr>
            <sz val="12"/>
            <color indexed="81"/>
            <rFont val="Yu Gothic UI"/>
            <family val="3"/>
            <charset val="128"/>
          </rPr>
          <t>譲渡価額算出時に基準日としたB/S上での対象会社（事業）の有利子負債を入力してください。
※数値が不明の場合は0を入力してください。</t>
        </r>
      </text>
    </comment>
    <comment ref="B112" authorId="0" shapeId="0" xr:uid="{FCF7768B-AEB3-486B-AA27-745026231192}">
      <text>
        <r>
          <rPr>
            <sz val="12"/>
            <color indexed="81"/>
            <rFont val="Yu Gothic UI"/>
            <family val="3"/>
            <charset val="128"/>
          </rPr>
          <t>譲渡価額算出時において、営業利益をベースとして調整した費用がある場合のみ回答してください
※数値が不明の場合は0を入力してください。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EC0B6230-8B23-43E5-AA4A-AB4FF7CBBEE9}">
      <text>
        <r>
          <rPr>
            <sz val="12"/>
            <color indexed="81"/>
            <rFont val="Yu Gothic UI"/>
            <family val="3"/>
            <charset val="128"/>
          </rPr>
          <t>買い手（承継者）と連携し、譲渡した補助対象事業における財務数値の報告可否を選択してください。</t>
        </r>
      </text>
    </comment>
    <comment ref="C24" authorId="0" shapeId="0" xr:uid="{8451F472-B687-4C40-9D42-3E3C3F7243EA}">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3368C616-106A-459E-83C0-1957E9CDE289}">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7262670D-C8F7-433D-B5C0-09B3104E323C}">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21381C35-CECF-4FEE-AF45-DA99E526421E}">
      <text>
        <r>
          <rPr>
            <sz val="12"/>
            <color indexed="81"/>
            <rFont val="Yu Gothic UI"/>
            <family val="3"/>
            <charset val="128"/>
          </rPr>
          <t>買い手（承継者）と連携し、譲渡した補助対象事業における財務数値の報告可否を選択してください。</t>
        </r>
      </text>
    </comment>
    <comment ref="C24" authorId="0" shapeId="0" xr:uid="{7C983366-0D30-4E93-82B3-7602A29A26D8}">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F25B1EEE-1A7C-4617-A00B-3C1CFAACFABB}">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7AE3FC67-08D9-4F85-8332-33CA34DAA969}">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<sst xmlns="http://schemas.openxmlformats.org/spreadsheetml/2006/main" count="776" uniqueCount="218">
  <si>
    <t>＜記載に際しての注意事項＞</t>
    <rPh sb="1" eb="3">
      <t>キサイ</t>
    </rPh>
    <rPh sb="4" eb="5">
      <t>サイ</t>
    </rPh>
    <rPh sb="8" eb="10">
      <t>チュウイ</t>
    </rPh>
    <rPh sb="10" eb="12">
      <t>ジコウ</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</si>
  <si>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</si>
  <si>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</si>
  <si>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Ⅰ.事業者情報と報告概要</t>
    <rPh sb="2" eb="4">
      <t>ジギョウ</t>
    </rPh>
    <rPh sb="4" eb="5">
      <t>シャ</t>
    </rPh>
    <rPh sb="5" eb="7">
      <t>ジョウホウ</t>
    </rPh>
    <rPh sb="8" eb="10">
      <t>ホウコク</t>
    </rPh>
    <rPh sb="10" eb="12">
      <t>ガイヨウ</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</si>
  <si>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</si>
  <si>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</si>
  <si>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</si>
  <si>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</si>
  <si>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</si>
  <si>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</si>
  <si>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</si>
  <si>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</si>
  <si>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</si>
  <si>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</si>
  <si>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</si>
  <si>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</si>
  <si>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</si>
  <si>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</si>
  <si>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</si>
  <si>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</si>
  <si>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</si>
  <si>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</si>
  <si>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令和3年度補正予算 事業承継・引継ぎ補助金（第4次公募）</t>
    <rPh sb="22" eb="23">
      <t>ダイ</t>
    </rPh>
    <rPh sb="24" eb="27">
      <t>ジコウボ</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</si>
  <si>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</si>
  <si>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Ⅱ.年度事業化及び収益状況の概要</t>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</si>
  <si>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</si>
  <si>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</si>
  <si>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</si>
  <si>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t>（単位：円）</t>
    <rPh sb="1" eb="3">
      <t>タンイ</t>
    </rPh>
    <rPh sb="4" eb="5">
      <t>エン</t>
    </rPh>
    <phoneticPr fontId="2"/>
  </si>
  <si>
    <r>
      <t>損益計算書の金額
（</t>
    </r>
    <r>
      <rPr>
        <b/>
        <sz val="11"/>
        <rFont val="游ゴシック"/>
        <family val="3"/>
        <charset val="128"/>
      </rPr>
      <t>会社全体</t>
    </r>
    <r>
      <rPr>
        <sz val="11"/>
        <rFont val="游ゴシック"/>
        <family val="3"/>
        <charset val="128"/>
      </rPr>
      <t>）</t>
    </r>
    <rPh sb="0" eb="5">
      <t>ソンエキケイサンショ</t>
    </rPh>
    <rPh sb="6" eb="8">
      <t>キンガク</t>
    </rPh>
    <rPh sb="10" eb="12">
      <t>カイシャ</t>
    </rPh>
    <rPh sb="12" eb="14">
      <t>ゼンタイ</t>
    </rPh>
    <phoneticPr fontId="2"/>
  </si>
  <si>
    <t>事業別の損益</t>
    <rPh sb="0" eb="2">
      <t>ジギョウ</t>
    </rPh>
    <rPh sb="2" eb="3">
      <t>ベツ</t>
    </rPh>
    <rPh sb="4" eb="6">
      <t>ソンエキ</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</si>
  <si>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</si>
  <si>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</si>
  <si>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売上高</t>
    <rPh sb="0" eb="2">
      <t>ウリアゲ</t>
    </rPh>
    <rPh sb="2" eb="3">
      <t>ダカ</t>
    </rPh>
    <phoneticPr fontId="1"/>
  </si>
  <si>
    <t>売上原価</t>
    <rPh sb="0" eb="2">
      <t>ウリアゲ</t>
    </rPh>
    <rPh sb="2" eb="4">
      <t>ゲンカ</t>
    </rPh>
    <phoneticPr fontId="1"/>
  </si>
  <si>
    <t>売上総利益</t>
    <rPh sb="0" eb="2">
      <t>ウリア</t>
    </rPh>
    <rPh sb="2" eb="5">
      <t>ソウリエキ</t>
    </rPh>
    <phoneticPr fontId="1"/>
  </si>
  <si>
    <t>販売費及び一般管理費</t>
    <rPh sb="0" eb="3">
      <t>ハンバイヒ</t>
    </rPh>
    <rPh sb="3" eb="4">
      <t>オヨ</t>
    </rPh>
    <rPh sb="5" eb="7">
      <t>イッパン</t>
    </rPh>
    <rPh sb="7" eb="10">
      <t>カンリヒ</t>
    </rPh>
    <phoneticPr fontId="1"/>
  </si>
  <si>
    <t>営業利益又は営業損失</t>
    <rPh sb="0" eb="2">
      <t>エイギョウ</t>
    </rPh>
    <rPh sb="2" eb="4">
      <t>リエキ</t>
    </rPh>
    <rPh sb="4" eb="5">
      <t>マタ</t>
    </rPh>
    <rPh sb="6" eb="8">
      <t>エイギョウ</t>
    </rPh>
    <rPh sb="8" eb="10">
      <t>ソンシツ</t>
    </rPh>
    <phoneticPr fontId="1"/>
  </si>
  <si>
    <t>営業外収益　　※1</t>
    <rPh sb="0" eb="3">
      <t>エイギョウガイ</t>
    </rPh>
    <rPh sb="3" eb="5">
      <t>シュウエキ</t>
    </rPh>
    <phoneticPr fontId="1"/>
  </si>
  <si>
    <t>営業外費用</t>
    <rPh sb="0" eb="3">
      <t>エイギョウガイ</t>
    </rPh>
    <rPh sb="3" eb="5">
      <t>ヒヨウ</t>
    </rPh>
    <phoneticPr fontId="1"/>
  </si>
  <si>
    <t>経常利益（損失）</t>
    <rPh sb="0" eb="4">
      <t>ケイジョウリエキ</t>
    </rPh>
    <rPh sb="5" eb="7">
      <t>ソンシツ</t>
    </rPh>
    <phoneticPr fontId="1"/>
  </si>
  <si>
    <t>特別利益</t>
    <rPh sb="0" eb="2">
      <t>トクベツ</t>
    </rPh>
    <rPh sb="2" eb="4">
      <t>リエキ</t>
    </rPh>
    <phoneticPr fontId="1"/>
  </si>
  <si>
    <t>特別損失</t>
    <rPh sb="0" eb="2">
      <t>トクベツ</t>
    </rPh>
    <rPh sb="2" eb="4">
      <t>ソンシツ</t>
    </rPh>
    <phoneticPr fontId="1"/>
  </si>
  <si>
    <t>税引前純利益（損失）</t>
    <rPh sb="0" eb="2">
      <t>ゼイビ</t>
    </rPh>
    <rPh sb="2" eb="3">
      <t>マエ</t>
    </rPh>
    <rPh sb="3" eb="6">
      <t>ジュンリエキ</t>
    </rPh>
    <rPh sb="7" eb="9">
      <t>ソンシツ</t>
    </rPh>
    <phoneticPr fontId="1"/>
  </si>
  <si>
    <r>
      <t>※1　</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3" eb="6">
      <t>ホジョキン</t>
    </rPh>
    <rPh sb="7" eb="9">
      <t>コウフ</t>
    </rPh>
    <rPh sb="9" eb="10">
      <t>ガク</t>
    </rPh>
    <rPh sb="11" eb="13">
      <t>ホジョ</t>
    </rPh>
    <rPh sb="13" eb="15">
      <t>ジギョウ</t>
    </rPh>
    <rPh sb="16" eb="18">
      <t>カンレン</t>
    </rPh>
    <rPh sb="21" eb="24">
      <t>ザッシュウニュウ</t>
    </rPh>
    <rPh sb="29" eb="31">
      <t>コウジョ</t>
    </rPh>
    <rPh sb="33" eb="34">
      <t>カマ</t>
    </rPh>
    <rPh sb="41" eb="43">
      <t>バアイ</t>
    </rPh>
    <rPh sb="45" eb="47">
      <t>コウジョ</t>
    </rPh>
    <rPh sb="47" eb="48">
      <t>ガク</t>
    </rPh>
    <rPh sb="49" eb="51">
      <t>カクニン</t>
    </rPh>
    <rPh sb="54" eb="56">
      <t>ショルイ</t>
    </rPh>
    <rPh sb="57" eb="59">
      <t>テイシュツ</t>
    </rPh>
    <phoneticPr fontId="2"/>
  </si>
  <si>
    <t>会社全体</t>
    <rPh sb="0" eb="2">
      <t>カイシャ</t>
    </rPh>
    <rPh sb="2" eb="4">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</si>
  <si>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</si>
  <si>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</si>
  <si>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①売上高</t>
  </si>
  <si>
    <t>②売上原価</t>
  </si>
  <si>
    <t>Ⅲ.生産性向上に関する報告</t>
    <rPh sb="2" eb="4">
      <t>セイサン</t>
    </rPh>
    <rPh sb="4" eb="5">
      <t>セイ</t>
    </rPh>
    <rPh sb="5" eb="7">
      <t>コウジョウ</t>
    </rPh>
    <rPh sb="8" eb="9">
      <t>カン</t>
    </rPh>
    <rPh sb="11" eb="13">
      <t>ホウコク</t>
    </rPh>
    <phoneticPr fontId="2"/>
  </si>
  <si>
    <t>役員報酬（役員給与）</t>
    <rPh sb="0" eb="2">
      <t>ヤクイン</t>
    </rPh>
    <rPh sb="2" eb="4">
      <t>ホウシュウ</t>
    </rPh>
    <rPh sb="5" eb="7">
      <t>ヤクイン</t>
    </rPh>
    <rPh sb="7" eb="9">
      <t>キュウヨ</t>
    </rPh>
    <phoneticPr fontId="4"/>
  </si>
  <si>
    <t>従業員給与・給与手当</t>
    <rPh sb="0" eb="3">
      <t>ジュウギョウイン</t>
    </rPh>
    <rPh sb="3" eb="5">
      <t>キュウヨ</t>
    </rPh>
    <phoneticPr fontId="4"/>
  </si>
  <si>
    <t>雑給</t>
    <rPh sb="0" eb="1">
      <t>ザツ</t>
    </rPh>
    <rPh sb="1" eb="2">
      <t>キュウ</t>
    </rPh>
    <phoneticPr fontId="4"/>
  </si>
  <si>
    <t>法定福利費</t>
    <rPh sb="0" eb="2">
      <t>ホウテイ</t>
    </rPh>
    <rPh sb="2" eb="4">
      <t>フクリ</t>
    </rPh>
    <rPh sb="4" eb="5">
      <t>ヒ</t>
    </rPh>
    <phoneticPr fontId="4"/>
  </si>
  <si>
    <t>福利厚生費、厚生費</t>
    <rPh sb="0" eb="2">
      <t>フクリ</t>
    </rPh>
    <rPh sb="2" eb="5">
      <t>コウセイヒ</t>
    </rPh>
    <rPh sb="6" eb="9">
      <t>コウセイヒ</t>
    </rPh>
    <phoneticPr fontId="4"/>
  </si>
  <si>
    <t>賞与</t>
    <rPh sb="0" eb="2">
      <t>ショウヨ</t>
    </rPh>
    <phoneticPr fontId="4"/>
  </si>
  <si>
    <t>賞与引当金繰入</t>
  </si>
  <si>
    <t>外注費※</t>
    <rPh sb="0" eb="3">
      <t>ガイチュウヒ</t>
    </rPh>
    <phoneticPr fontId="4"/>
  </si>
  <si>
    <r>
      <t>労務費</t>
    </r>
    <r>
      <rPr>
        <sz val="8"/>
        <color theme="1"/>
        <rFont val="游ゴシック"/>
        <family val="3"/>
        <charset val="128"/>
        <scheme val="minor"/>
      </rPr>
      <t>（法定福利費、厚生費、退職金</t>
    </r>
    <r>
      <rPr>
        <b/>
        <u/>
        <sz val="8"/>
        <color theme="1"/>
        <rFont val="ＭＳ Ｐゴシック"/>
        <family val="3"/>
        <charset val="128"/>
      </rPr>
      <t>除く</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rPh sb="17" eb="18">
      <t>ノゾ</t>
    </rPh>
    <phoneticPr fontId="3"/>
  </si>
  <si>
    <r>
      <t>労務費</t>
    </r>
    <r>
      <rPr>
        <sz val="8"/>
        <color theme="1"/>
        <rFont val="游ゴシック"/>
        <family val="3"/>
        <charset val="128"/>
        <scheme val="minor"/>
      </rPr>
      <t>（法定福利費、厚生費、退職金</t>
    </r>
    <r>
      <rPr>
        <b/>
        <u/>
        <sz val="8"/>
        <color theme="1"/>
        <rFont val="ＭＳ Ｐゴシック"/>
        <family val="3"/>
        <charset val="128"/>
      </rPr>
      <t>のみ</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phoneticPr fontId="3"/>
  </si>
  <si>
    <t>その他</t>
    <rPh sb="2" eb="3">
      <t>タ</t>
    </rPh>
    <phoneticPr fontId="3"/>
  </si>
  <si>
    <t>合計</t>
    <rPh sb="0" eb="2">
      <t>ゴウケイ</t>
    </rPh>
    <phoneticPr fontId="3"/>
  </si>
  <si>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</si>
  <si>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</si>
  <si>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</si>
  <si>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</si>
  <si>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</si>
  <si>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基準年度※</t>
    <rPh sb="0" eb="4">
      <t>キジュンネンド</t>
    </rPh>
    <phoneticPr fontId="2"/>
  </si>
  <si>
    <t>今回報告時</t>
    <rPh sb="0" eb="2">
      <t>コンカイ</t>
    </rPh>
    <rPh sb="2" eb="4">
      <t>ホウコク</t>
    </rPh>
    <rPh sb="4" eb="5">
      <t>ジ</t>
    </rPh>
    <phoneticPr fontId="2"/>
  </si>
  <si>
    <t>③売上総利益
（①－②）</t>
  </si>
  <si>
    <t>⑤営業利益</t>
  </si>
  <si>
    <t>（うち、普通償却額）</t>
    <phoneticPr fontId="2"/>
  </si>
  <si>
    <t>（うち、特別償却額）</t>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</si>
  <si>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</si>
  <si>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</si>
  <si>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Ⅳ.賃金引上げに関する報告</t>
    <rPh sb="2" eb="4">
      <t>チンギン</t>
    </rPh>
    <rPh sb="4" eb="6">
      <t>ヒキア</t>
    </rPh>
    <rPh sb="8" eb="9">
      <t>カン</t>
    </rPh>
    <rPh sb="11" eb="13">
      <t>ホウコク</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</si>
  <si>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</si>
  <si>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交付申請時</t>
    <rPh sb="0" eb="5">
      <t>コウフシンセイジ</t>
    </rPh>
    <phoneticPr fontId="2"/>
  </si>
  <si>
    <t>地域内最低賃金</t>
    <rPh sb="0" eb="3">
      <t>チイキナイ</t>
    </rPh>
    <rPh sb="3" eb="5">
      <t>サイテイ</t>
    </rPh>
    <rPh sb="5" eb="7">
      <t>チンギン</t>
    </rPh>
    <phoneticPr fontId="2"/>
  </si>
  <si>
    <t>事業場内最低賃金</t>
    <rPh sb="0" eb="3">
      <t>ジギョウジョウ</t>
    </rPh>
    <rPh sb="3" eb="4">
      <t>ナイ</t>
    </rPh>
    <rPh sb="4" eb="6">
      <t>サイテイ</t>
    </rPh>
    <rPh sb="6" eb="8">
      <t>チンギン</t>
    </rPh>
    <phoneticPr fontId="2"/>
  </si>
  <si>
    <t>（以下余白）</t>
    <rPh sb="1" eb="3">
      <t>イカ</t>
    </rPh>
    <rPh sb="3" eb="5">
      <t>ヨハク</t>
    </rPh>
    <phoneticPr fontId="2"/>
  </si>
  <si>
    <t>補助金名</t>
    <rPh sb="0" eb="4">
      <t>ホジョキンメイ</t>
    </rPh>
    <phoneticPr fontId="2"/>
  </si>
  <si>
    <t>補助事業完了期限日</t>
    <rPh sb="0" eb="4">
      <t>ホジョジギョウ</t>
    </rPh>
    <rPh sb="4" eb="6">
      <t>カンリョウ</t>
    </rPh>
    <rPh sb="6" eb="9">
      <t>キゲンビ</t>
    </rPh>
    <phoneticPr fontId="2"/>
  </si>
  <si>
    <t>令和3年度当初予算 事業承継・引継ぎ補助金</t>
    <phoneticPr fontId="2"/>
  </si>
  <si>
    <t>令和4年度当初予算 事業承継・引継ぎ補助金</t>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</si>
  <si>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</si>
  <si>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</si>
  <si>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</si>
  <si>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</si>
  <si>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判定①</t>
    <rPh sb="0" eb="2">
      <t>ハンテイ</t>
    </rPh>
    <phoneticPr fontId="2"/>
  </si>
  <si>
    <t>補助事業期間終了時</t>
    <rPh sb="0" eb="6">
      <t>ホジョジギョウキカン</t>
    </rPh>
    <rPh sb="6" eb="9">
      <t>シュウリョウジ</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</si>
  <si>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</si>
  <si>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</si>
  <si>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中小企業生産性革命推進事業 事業承継・引継ぎ補助金（第10次公募）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9" eb="32">
      <t>ジコウボ</t>
    </rPh>
    <phoneticPr fontId="2"/>
  </si>
  <si>
    <t>経営資源の引継ぎ状況</t>
    <rPh sb="0" eb="4">
      <t>ケイエイシゲン</t>
    </rPh>
    <rPh sb="5" eb="7">
      <t>ヒキツ</t>
    </rPh>
    <rPh sb="8" eb="10">
      <t>ジョウキョウ</t>
    </rPh>
    <phoneticPr fontId="2"/>
  </si>
  <si>
    <t>実現している</t>
    <rPh sb="0" eb="2">
      <t>ジツゲン</t>
    </rPh>
    <phoneticPr fontId="2"/>
  </si>
  <si>
    <t>実現していない</t>
    <rPh sb="0" eb="2">
      <t>ジツゲン</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</si>
  <si>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</si>
  <si>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（加点要件）中小企業生産性革命推進事業　事業承継引継ぎ補助金（9次公募）（10次公募）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9" eb="40">
      <t>ジ</t>
    </rPh>
    <rPh sb="40" eb="42">
      <t>コウボ</t>
    </rPh>
    <rPh sb="45" eb="47">
      <t>バアイ</t>
    </rPh>
    <phoneticPr fontId="2"/>
  </si>
  <si>
    <t>財務数値</t>
    <rPh sb="0" eb="4">
      <t>ザイムスウチ</t>
    </rPh>
    <phoneticPr fontId="2"/>
  </si>
  <si>
    <t>回答可能</t>
    <rPh sb="0" eb="2">
      <t>カイトウ</t>
    </rPh>
    <rPh sb="2" eb="4">
      <t>カノウ</t>
    </rPh>
    <phoneticPr fontId="2"/>
  </si>
  <si>
    <t>回答不可</t>
    <rPh sb="0" eb="4">
      <t>カイトウフカ</t>
    </rPh>
    <phoneticPr fontId="2"/>
  </si>
  <si>
    <t>（回答不可の場合）その理由</t>
    <rPh sb="1" eb="5">
      <t>カイトウフカ</t>
    </rPh>
    <rPh sb="6" eb="8">
      <t>バアイ</t>
    </rPh>
    <rPh sb="11" eb="13">
      <t>リユウ</t>
    </rPh>
    <phoneticPr fontId="2"/>
  </si>
  <si>
    <t>1. 買い手支援類型：譲渡対象の法人格を残している（予定含む）</t>
    <phoneticPr fontId="2"/>
  </si>
  <si>
    <t>2. 買い手支援類型：譲渡対象の法人または事業を買い手側の法人格によって吸収・合併している（予定含む）</t>
    <phoneticPr fontId="2"/>
  </si>
  <si>
    <t>3. 買い手支援類型：1,2に該当しない（予定含む）</t>
    <phoneticPr fontId="2"/>
  </si>
  <si>
    <t>4. 売り手支援類型：譲渡対象の法人または事業を譲渡し、買い手側の子会社として法人格が存続している（予定含む）</t>
    <phoneticPr fontId="2"/>
  </si>
  <si>
    <t>5. 売り手支援類型：譲渡対象の法人または事業を譲渡し、買い手側の法人に吸収・合併されている（予定含む）</t>
    <phoneticPr fontId="2"/>
  </si>
  <si>
    <t>加点に伴う賃上げ要件での交付決定</t>
    <rPh sb="0" eb="2">
      <t>カテン</t>
    </rPh>
    <rPh sb="3" eb="4">
      <t>トモナ</t>
    </rPh>
    <rPh sb="5" eb="7">
      <t>チンア</t>
    </rPh>
    <rPh sb="8" eb="10">
      <t>ヨウケン</t>
    </rPh>
    <rPh sb="12" eb="16">
      <t>コウフケッテイ</t>
    </rPh>
    <phoneticPr fontId="2"/>
  </si>
  <si>
    <t>賃上げ要件の充足による加点を申請している事業者は「該当あり」を選択してください。</t>
    <rPh sb="0" eb="2">
      <t>チンア</t>
    </rPh>
    <rPh sb="3" eb="5">
      <t>ヨウケン</t>
    </rPh>
    <rPh sb="6" eb="8">
      <t>ジュウソク</t>
    </rPh>
    <rPh sb="11" eb="13">
      <t>カテン</t>
    </rPh>
    <rPh sb="14" eb="16">
      <t>シンセイ</t>
    </rPh>
    <rPh sb="20" eb="23">
      <t>ジギョウシャ</t>
    </rPh>
    <rPh sb="25" eb="27">
      <t>ガイトウ</t>
    </rPh>
    <rPh sb="31" eb="33">
      <t>センタク</t>
    </rPh>
    <phoneticPr fontId="2"/>
  </si>
  <si>
    <t>M&amp;A実施(予定)後の形態</t>
    <phoneticPr fontId="2"/>
  </si>
  <si>
    <t>1.人件費の入力</t>
    <rPh sb="2" eb="5">
      <t>ジンケンヒ</t>
    </rPh>
    <rPh sb="6" eb="8">
      <t>ニュウリョク</t>
    </rPh>
    <phoneticPr fontId="2"/>
  </si>
  <si>
    <t>2.減価償却費の入力</t>
    <rPh sb="2" eb="7">
      <t>ゲンカショウキャクヒ</t>
    </rPh>
    <rPh sb="8" eb="10">
      <t>ニュウリョク</t>
    </rPh>
    <phoneticPr fontId="2"/>
  </si>
  <si>
    <t>3.生産性向上の状況</t>
    <rPh sb="2" eb="5">
      <t>セイサンセイ</t>
    </rPh>
    <rPh sb="5" eb="7">
      <t>コウジョウ</t>
    </rPh>
    <rPh sb="8" eb="10">
      <t>ジョウキョウ</t>
    </rPh>
    <phoneticPr fontId="2"/>
  </si>
  <si>
    <t>経営資源の引継ぎ状況を選択してください。</t>
    <rPh sb="0" eb="4">
      <t>ケイエイシゲン</t>
    </rPh>
    <rPh sb="5" eb="7">
      <t>ヒキツ</t>
    </rPh>
    <rPh sb="8" eb="10">
      <t>ジョウキョウ</t>
    </rPh>
    <rPh sb="11" eb="13">
      <t>センタク</t>
    </rPh>
    <phoneticPr fontId="2"/>
  </si>
  <si>
    <t>Ⅴ.賃金引上げに関する報告</t>
    <rPh sb="2" eb="4">
      <t>チンギン</t>
    </rPh>
    <rPh sb="4" eb="6">
      <t>ヒキア</t>
    </rPh>
    <rPh sb="8" eb="9">
      <t>カン</t>
    </rPh>
    <rPh sb="11" eb="13">
      <t>ホウコク</t>
    </rPh>
    <phoneticPr fontId="2"/>
  </si>
  <si>
    <t>バリュエーション</t>
    <phoneticPr fontId="2"/>
  </si>
  <si>
    <t>年買法</t>
    <rPh sb="0" eb="2">
      <t>ネンバイ</t>
    </rPh>
    <rPh sb="2" eb="3">
      <t>ホウ</t>
    </rPh>
    <phoneticPr fontId="2"/>
  </si>
  <si>
    <t>DCF法</t>
    <rPh sb="3" eb="4">
      <t>ホウ</t>
    </rPh>
    <phoneticPr fontId="2"/>
  </si>
  <si>
    <t>その他</t>
    <rPh sb="2" eb="3">
      <t>タ</t>
    </rPh>
    <phoneticPr fontId="2"/>
  </si>
  <si>
    <t>6. 売り手支援類型：4,5に該当しない（予定含む）</t>
    <phoneticPr fontId="2"/>
  </si>
  <si>
    <t>・売り手支援類型で交付申請時に加点要件に係る賃上げ申請を行った事業者は、買い手側に賃上げ状況を確認の上、記入してください。</t>
    <rPh sb="1" eb="2">
      <t>ウ</t>
    </rPh>
    <rPh sb="3" eb="4">
      <t>テ</t>
    </rPh>
    <rPh sb="4" eb="6">
      <t>シエン</t>
    </rPh>
    <rPh sb="6" eb="8">
      <t>ルイケイ</t>
    </rPh>
    <rPh sb="9" eb="11">
      <t>コウフ</t>
    </rPh>
    <rPh sb="11" eb="14">
      <t>シンセイジ</t>
    </rPh>
    <rPh sb="15" eb="17">
      <t>カテン</t>
    </rPh>
    <rPh sb="17" eb="19">
      <t>ヨウケン</t>
    </rPh>
    <rPh sb="20" eb="21">
      <t>カカ</t>
    </rPh>
    <rPh sb="22" eb="24">
      <t>チンア</t>
    </rPh>
    <rPh sb="25" eb="27">
      <t>シンセイ</t>
    </rPh>
    <rPh sb="28" eb="29">
      <t>オコナ</t>
    </rPh>
    <rPh sb="31" eb="34">
      <t>ジギョウシャ</t>
    </rPh>
    <rPh sb="36" eb="37">
      <t>カ</t>
    </rPh>
    <rPh sb="38" eb="39">
      <t>テ</t>
    </rPh>
    <rPh sb="39" eb="40">
      <t>ガワ</t>
    </rPh>
    <rPh sb="41" eb="43">
      <t>チンア</t>
    </rPh>
    <rPh sb="44" eb="46">
      <t>ジョウキョウ</t>
    </rPh>
    <rPh sb="47" eb="49">
      <t>カクニン</t>
    </rPh>
    <rPh sb="50" eb="51">
      <t>ウエ</t>
    </rPh>
    <rPh sb="52" eb="54">
      <t>キニュウ</t>
    </rPh>
    <phoneticPr fontId="2"/>
  </si>
  <si>
    <t>以下は、経営資源の引継ぎが実現している買い手支援類型の事業者のみ記入してください。</t>
    <rPh sb="0" eb="2">
      <t>イカ</t>
    </rPh>
    <rPh sb="4" eb="8">
      <t>ケイエイシゲン</t>
    </rPh>
    <rPh sb="9" eb="11">
      <t>ヒキツ</t>
    </rPh>
    <rPh sb="13" eb="15">
      <t>ジツゲン</t>
    </rPh>
    <rPh sb="19" eb="20">
      <t>カ</t>
    </rPh>
    <rPh sb="21" eb="26">
      <t>テシエンルイケイ</t>
    </rPh>
    <rPh sb="27" eb="30">
      <t>ジギョウシャ</t>
    </rPh>
    <rPh sb="32" eb="34">
      <t>キニュウ</t>
    </rPh>
    <phoneticPr fontId="2"/>
  </si>
  <si>
    <t>対象会社（事業）分</t>
  </si>
  <si>
    <t>対象会社（事業）分</t>
    <rPh sb="0" eb="4">
      <t>タイショウカイシャ</t>
    </rPh>
    <rPh sb="5" eb="7">
      <t>ジギョウ</t>
    </rPh>
    <rPh sb="8" eb="9">
      <t>ブン</t>
    </rPh>
    <phoneticPr fontId="2"/>
  </si>
  <si>
    <t>対象会社（事業）分</t>
    <rPh sb="0" eb="2">
      <t>タイショウ</t>
    </rPh>
    <rPh sb="2" eb="4">
      <t>カイシャ</t>
    </rPh>
    <rPh sb="5" eb="7">
      <t>ジギョウ</t>
    </rPh>
    <rPh sb="8" eb="9">
      <t>ブン</t>
    </rPh>
    <phoneticPr fontId="2"/>
  </si>
  <si>
    <t>Ⅳ.譲受に伴う投資対効果</t>
    <rPh sb="2" eb="4">
      <t>ユズリウケ</t>
    </rPh>
    <rPh sb="5" eb="6">
      <t>トモナ</t>
    </rPh>
    <rPh sb="7" eb="9">
      <t>トウシ</t>
    </rPh>
    <rPh sb="9" eb="10">
      <t>タイ</t>
    </rPh>
    <rPh sb="10" eb="12">
      <t>コウカ</t>
    </rPh>
    <phoneticPr fontId="2"/>
  </si>
  <si>
    <t>修正簿価純資産法</t>
    <rPh sb="0" eb="2">
      <t>シュウセイ</t>
    </rPh>
    <rPh sb="2" eb="8">
      <t>ボカジュンシサンホウ</t>
    </rPh>
    <phoneticPr fontId="2"/>
  </si>
  <si>
    <t>マルチプル法</t>
    <rPh sb="5" eb="6">
      <t>ホウ</t>
    </rPh>
    <phoneticPr fontId="2"/>
  </si>
  <si>
    <t>〇</t>
    <phoneticPr fontId="2"/>
  </si>
  <si>
    <t>×</t>
    <phoneticPr fontId="2"/>
  </si>
  <si>
    <t>①採用したバリュエーション手法</t>
    <rPh sb="1" eb="3">
      <t>サイヨウ</t>
    </rPh>
    <rPh sb="13" eb="15">
      <t>シュホウ</t>
    </rPh>
    <phoneticPr fontId="4"/>
  </si>
  <si>
    <t>（①でその他を選んだ場合）採用したバリュエーション手法</t>
    <rPh sb="5" eb="6">
      <t>タ</t>
    </rPh>
    <rPh sb="7" eb="8">
      <t>エラ</t>
    </rPh>
    <rPh sb="10" eb="12">
      <t>バアイ</t>
    </rPh>
    <rPh sb="13" eb="15">
      <t>サイヨウ</t>
    </rPh>
    <rPh sb="25" eb="27">
      <t>シュホウ</t>
    </rPh>
    <phoneticPr fontId="2"/>
  </si>
  <si>
    <t>（売り手支援類型のみ）譲渡した対象会社（事業）における財務数値回答可否</t>
    <rPh sb="1" eb="2">
      <t>ウ</t>
    </rPh>
    <rPh sb="3" eb="8">
      <t>テシエンルイケイ</t>
    </rPh>
    <rPh sb="11" eb="13">
      <t>ジョウト</t>
    </rPh>
    <rPh sb="15" eb="17">
      <t>タイショウ</t>
    </rPh>
    <rPh sb="17" eb="19">
      <t>カイシャ</t>
    </rPh>
    <rPh sb="20" eb="22">
      <t>ジギョウ</t>
    </rPh>
    <rPh sb="27" eb="31">
      <t>ザイムスウチ</t>
    </rPh>
    <rPh sb="31" eb="33">
      <t>カイトウ</t>
    </rPh>
    <rPh sb="33" eb="35">
      <t>カヒ</t>
    </rPh>
    <phoneticPr fontId="2"/>
  </si>
  <si>
    <t>④販売費及び一般管理費</t>
    <phoneticPr fontId="2"/>
  </si>
  <si>
    <t>⑨従業員数　◆右の注書き参照◆</t>
    <rPh sb="7" eb="8">
      <t>ミギ</t>
    </rPh>
    <rPh sb="9" eb="10">
      <t>チュウ</t>
    </rPh>
    <rPh sb="10" eb="11">
      <t>カ</t>
    </rPh>
    <rPh sb="12" eb="14">
      <t>サンショウ</t>
    </rPh>
    <phoneticPr fontId="2"/>
  </si>
  <si>
    <t>⑩一人当たりの付加価値額</t>
    <phoneticPr fontId="2"/>
  </si>
  <si>
    <t>⑥人件費</t>
    <phoneticPr fontId="2"/>
  </si>
  <si>
    <t>⑦減価償却額</t>
    <phoneticPr fontId="2"/>
  </si>
  <si>
    <t>・入力ヒントをメモにて記載している項目がございますので、適宜ご確認の上、入力してください。</t>
    <rPh sb="1" eb="3">
      <t>ニュウリョク</t>
    </rPh>
    <rPh sb="11" eb="13">
      <t>キサイ</t>
    </rPh>
    <rPh sb="17" eb="19">
      <t>コウモク</t>
    </rPh>
    <rPh sb="28" eb="30">
      <t>テキギ</t>
    </rPh>
    <rPh sb="31" eb="33">
      <t>カクニン</t>
    </rPh>
    <rPh sb="34" eb="35">
      <t>ウエ</t>
    </rPh>
    <rPh sb="36" eb="38">
      <t>ニュウリョク</t>
    </rPh>
    <phoneticPr fontId="2"/>
  </si>
  <si>
    <r>
      <t>・</t>
    </r>
    <r>
      <rPr>
        <b/>
        <sz val="11"/>
        <color rgb="FFFF0000"/>
        <rFont val="游ゴシック"/>
        <family val="3"/>
        <charset val="128"/>
        <scheme val="minor"/>
      </rPr>
      <t>会社全体＝補助事業の場合や補助対象事業の切り分けが困難な場合は、「対象会社（事業）分」欄にも会社全体と同じ金額を入力してください。</t>
    </r>
    <rPh sb="1" eb="3">
      <t>カイシャ</t>
    </rPh>
    <rPh sb="3" eb="5">
      <t>ゼンタイ</t>
    </rPh>
    <rPh sb="6" eb="8">
      <t>ホジョ</t>
    </rPh>
    <rPh sb="8" eb="10">
      <t>ジギョウ</t>
    </rPh>
    <rPh sb="11" eb="13">
      <t>バアイ</t>
    </rPh>
    <rPh sb="14" eb="20">
      <t>ホジョタイショウジギョウ</t>
    </rPh>
    <rPh sb="21" eb="22">
      <t>キ</t>
    </rPh>
    <rPh sb="23" eb="24">
      <t>ワ</t>
    </rPh>
    <rPh sb="26" eb="28">
      <t>コンナン</t>
    </rPh>
    <rPh sb="29" eb="31">
      <t>バアイ</t>
    </rPh>
    <rPh sb="47" eb="49">
      <t>カイシャ</t>
    </rPh>
    <rPh sb="49" eb="51">
      <t>ゼンタイ</t>
    </rPh>
    <rPh sb="52" eb="53">
      <t>オナ</t>
    </rPh>
    <rPh sb="54" eb="56">
      <t>キンガク</t>
    </rPh>
    <rPh sb="57" eb="59">
      <t>ニュウリョク</t>
    </rPh>
    <phoneticPr fontId="2"/>
  </si>
  <si>
    <t>⑧付加価値額（⑤＋⑥＋⑦）</t>
    <phoneticPr fontId="2"/>
  </si>
  <si>
    <t>②譲渡価額（単位：円）</t>
    <rPh sb="1" eb="3">
      <t>ジョウト</t>
    </rPh>
    <rPh sb="3" eb="5">
      <t>カガク</t>
    </rPh>
    <phoneticPr fontId="4"/>
  </si>
  <si>
    <t>（加点要件）中小企業生産性革命推進事業　事業承継引継ぎ補助金（8次公募）の場合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7" eb="39">
      <t>バアイ</t>
    </rPh>
    <phoneticPr fontId="2"/>
  </si>
  <si>
    <t>専門家（経営資源の引継ぎ）</t>
    <rPh sb="0" eb="3">
      <t>センモンカ</t>
    </rPh>
    <rPh sb="4" eb="8">
      <t>ケイエイシゲン</t>
    </rPh>
    <rPh sb="9" eb="11">
      <t>ヒキツ</t>
    </rPh>
    <phoneticPr fontId="2"/>
  </si>
  <si>
    <t>※本Excel計算シートは補助対象者である法人または個人（個人事業主）が、補助対象となる会社（事業）を法人または個人（個人事業主）へ譲受し、形態問わず法人として事業を継続している際に使用してください。</t>
    <rPh sb="1" eb="2">
      <t>ホン</t>
    </rPh>
    <rPh sb="7" eb="9">
      <t>ケイサン</t>
    </rPh>
    <rPh sb="13" eb="18">
      <t>ホジョタイショウシャ</t>
    </rPh>
    <rPh sb="21" eb="23">
      <t>ホウジン</t>
    </rPh>
    <rPh sb="26" eb="28">
      <t>コジン</t>
    </rPh>
    <rPh sb="29" eb="31">
      <t>コジン</t>
    </rPh>
    <rPh sb="31" eb="34">
      <t>ジギョウヌシ</t>
    </rPh>
    <rPh sb="37" eb="39">
      <t>ホジョ</t>
    </rPh>
    <rPh sb="39" eb="41">
      <t>タイショウ</t>
    </rPh>
    <rPh sb="44" eb="46">
      <t>カイシャ</t>
    </rPh>
    <rPh sb="47" eb="49">
      <t>ジギョウ</t>
    </rPh>
    <rPh sb="66" eb="68">
      <t>ジョウジュ</t>
    </rPh>
    <rPh sb="70" eb="73">
      <t>ケイタイト</t>
    </rPh>
    <rPh sb="75" eb="77">
      <t>ホウジン</t>
    </rPh>
    <rPh sb="80" eb="82">
      <t>ジギョウ</t>
    </rPh>
    <rPh sb="83" eb="85">
      <t>ケイゾク</t>
    </rPh>
    <rPh sb="89" eb="90">
      <t>サイ</t>
    </rPh>
    <rPh sb="91" eb="93">
      <t>シヨウ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</si>
  <si>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</si>
  <si>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</si>
  <si>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</si>
  <si>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Ⅳ.譲受に伴う投資対効果</t>
    <rPh sb="2" eb="4">
      <t>ジョウジュ</t>
    </rPh>
    <rPh sb="5" eb="6">
      <t>トモナ</t>
    </rPh>
    <rPh sb="7" eb="9">
      <t>トウシ</t>
    </rPh>
    <rPh sb="9" eb="10">
      <t>タイ</t>
    </rPh>
    <rPh sb="10" eb="12">
      <t>コウカ</t>
    </rPh>
    <phoneticPr fontId="2"/>
  </si>
  <si>
    <t>Ⅴ.賃金引上げに関する報告</t>
    <phoneticPr fontId="2"/>
  </si>
  <si>
    <t>時点（日付）</t>
  </si>
  <si>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</si>
  <si>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</si>
  <si>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</si>
  <si>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</si>
  <si>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</si>
  <si>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</si>
  <si>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※上記以外の方は計算シート【個人事業主用】を使用してください。</t>
    <rPh sb="1" eb="5">
      <t>ジョウキイガイ</t>
    </rPh>
    <rPh sb="6" eb="7">
      <t>カタ</t>
    </rPh>
    <rPh sb="8" eb="10">
      <t>ケイサン</t>
    </rPh>
    <rPh sb="14" eb="16">
      <t>コジン</t>
    </rPh>
    <rPh sb="16" eb="19">
      <t>ジギョウヌシ</t>
    </rPh>
    <rPh sb="19" eb="20">
      <t>ヨウ</t>
    </rPh>
    <rPh sb="22" eb="24">
      <t>シヨウ</t>
    </rPh>
    <phoneticPr fontId="2"/>
  </si>
  <si>
    <t>西暦をスラッシュ「/」区切りで入力してください（202X/X）　※9・10次の場合、事業化状況報告時点が対象です。</t>
    <rPh sb="37" eb="38">
      <t>ツギ</t>
    </rPh>
    <rPh sb="39" eb="41">
      <t>バアイ</t>
    </rPh>
    <rPh sb="42" eb="45">
      <t>ジギョウカ</t>
    </rPh>
    <rPh sb="45" eb="47">
      <t>ジョウキョウ</t>
    </rPh>
    <rPh sb="47" eb="49">
      <t>ホウコク</t>
    </rPh>
    <rPh sb="49" eb="51">
      <t>ジテン</t>
    </rPh>
    <rPh sb="52" eb="54">
      <t>タイショウ</t>
    </rPh>
    <phoneticPr fontId="2"/>
  </si>
  <si>
    <t>_1</t>
    <phoneticPr fontId="2"/>
  </si>
  <si>
    <t>_2</t>
  </si>
  <si>
    <t>_3</t>
  </si>
  <si>
    <t>_4</t>
  </si>
  <si>
    <t>_5</t>
  </si>
  <si>
    <t>_6</t>
  </si>
  <si>
    <t>（上記で3と6を選んだ場合）形態</t>
    <rPh sb="1" eb="3">
      <t>ジョウキ</t>
    </rPh>
    <rPh sb="8" eb="9">
      <t>エラ</t>
    </rPh>
    <rPh sb="11" eb="13">
      <t>バアイ</t>
    </rPh>
    <rPh sb="14" eb="16">
      <t>ケイタイ</t>
    </rPh>
    <phoneticPr fontId="2"/>
  </si>
  <si>
    <t>　年　月時点</t>
    <rPh sb="1" eb="2">
      <t>ネン</t>
    </rPh>
    <rPh sb="3" eb="4">
      <t>ガツ</t>
    </rPh>
    <rPh sb="4" eb="6">
      <t>ジテン</t>
    </rPh>
    <phoneticPr fontId="2"/>
  </si>
  <si>
    <t>今回報告時（提出直近3月時点）</t>
  </si>
  <si>
    <t>IV.賃金引上げに関する報告</t>
    <phoneticPr fontId="2"/>
  </si>
  <si>
    <t>専門家（賃上げ）</t>
  </si>
  <si>
    <t>8次</t>
  </si>
  <si>
    <t>該当あり</t>
  </si>
  <si>
    <t>該当なし</t>
  </si>
  <si>
    <t>9次</t>
  </si>
  <si>
    <t>10次</t>
  </si>
  <si>
    <t>該当あり</t>
    <phoneticPr fontId="2"/>
  </si>
  <si>
    <t>【参考】公募回別報告時期一覧</t>
  </si>
  <si>
    <t>/4～6</t>
  </si>
  <si>
    <t>～</t>
  </si>
  <si>
    <t>2月</t>
  </si>
  <si>
    <t>3月</t>
  </si>
  <si>
    <t>4月</t>
  </si>
  <si>
    <t>5月</t>
  </si>
  <si>
    <t>6月</t>
  </si>
  <si>
    <t>7月</t>
  </si>
  <si>
    <t>8月</t>
  </si>
  <si>
    <t>9月</t>
  </si>
  <si>
    <t>10月</t>
  </si>
  <si>
    <t>11月</t>
  </si>
  <si>
    <t>12月</t>
  </si>
  <si>
    <t>報告時期</t>
    <rPh sb="0" eb="4">
      <t>ホウコクジキ</t>
    </rPh>
    <phoneticPr fontId="47"/>
  </si>
  <si>
    <t>1回目</t>
    <rPh sb="1" eb="3">
      <t>カイメ</t>
    </rPh>
    <phoneticPr fontId="47"/>
  </si>
  <si>
    <t>2回目</t>
    <rPh sb="1" eb="3">
      <t>カイメ</t>
    </rPh>
    <phoneticPr fontId="47"/>
  </si>
  <si>
    <t>3回目</t>
    <rPh sb="1" eb="3">
      <t>カイメ</t>
    </rPh>
    <phoneticPr fontId="47"/>
  </si>
  <si>
    <t>4回目</t>
    <rPh sb="1" eb="3">
      <t>カイメ</t>
    </rPh>
    <phoneticPr fontId="47"/>
  </si>
  <si>
    <t>5回目</t>
    <rPh sb="1" eb="3">
      <t>カイメ</t>
    </rPh>
    <phoneticPr fontId="47"/>
  </si>
  <si>
    <t>第1グループ</t>
    <rPh sb="0" eb="1">
      <t>ダイ</t>
    </rPh>
    <phoneticPr fontId="47"/>
  </si>
  <si>
    <t>第2グループ</t>
    <rPh sb="0" eb="1">
      <t>ダイ</t>
    </rPh>
    <phoneticPr fontId="47"/>
  </si>
  <si>
    <t>決算月</t>
    <rPh sb="0" eb="3">
      <t>ケッサンヅキ</t>
    </rPh>
    <phoneticPr fontId="47"/>
  </si>
  <si>
    <t>1月</t>
    <rPh sb="1" eb="2">
      <t>ガツ</t>
    </rPh>
    <phoneticPr fontId="47"/>
  </si>
  <si>
    <t>令和5年度補正　8次</t>
    <rPh sb="0" eb="2">
      <t>レイワ</t>
    </rPh>
    <rPh sb="3" eb="7">
      <t>ネンドホセイ</t>
    </rPh>
    <rPh sb="9" eb="10">
      <t>ジ</t>
    </rPh>
    <phoneticPr fontId="47"/>
  </si>
  <si>
    <t>令和5年度補正　9次・10次</t>
    <rPh sb="0" eb="2">
      <t>レイワ</t>
    </rPh>
    <rPh sb="3" eb="7">
      <t>ネンドホセイ</t>
    </rPh>
    <rPh sb="9" eb="10">
      <t>ジ</t>
    </rPh>
    <rPh sb="13" eb="14">
      <t>ツギ</t>
    </rPh>
    <phoneticPr fontId="47"/>
  </si>
  <si>
    <t>前回報告時</t>
    <rPh sb="0" eb="4">
      <t>ゼンカイホウコク</t>
    </rPh>
    <rPh sb="4" eb="5">
      <t>ジ</t>
    </rPh>
    <phoneticPr fontId="2"/>
  </si>
  <si>
    <t>前回報告時</t>
    <rPh sb="0" eb="2">
      <t>ゼンカイ</t>
    </rPh>
    <rPh sb="2" eb="4">
      <t>ホウコク</t>
    </rPh>
    <rPh sb="4" eb="5">
      <t>ジ</t>
    </rPh>
    <phoneticPr fontId="2"/>
  </si>
  <si>
    <t xml:space="preserve">　年 3月時点 </t>
    <phoneticPr fontId="2"/>
  </si>
  <si>
    <t>　年 3月時点</t>
    <rPh sb="1" eb="2">
      <t>ネン</t>
    </rPh>
    <rPh sb="4" eb="5">
      <t>ガツ</t>
    </rPh>
    <rPh sb="5" eb="7">
      <t>ジテン</t>
    </rPh>
    <phoneticPr fontId="2"/>
  </si>
  <si>
    <r>
      <t xml:space="preserve">【専門家活用｜法人用】(8次・9次・10次公募) 事業化状況報告用 計算シート </t>
    </r>
    <r>
      <rPr>
        <b/>
        <sz val="18"/>
        <color theme="0"/>
        <rFont val="游ゴシック"/>
        <family val="3"/>
        <charset val="128"/>
      </rPr>
      <t>v1.0</t>
    </r>
    <rPh sb="1" eb="4">
      <t>センモンカ</t>
    </rPh>
    <rPh sb="4" eb="6">
      <t>カツヨウ</t>
    </rPh>
    <rPh sb="7" eb="9">
      <t>ホウジン</t>
    </rPh>
    <rPh sb="9" eb="10">
      <t>ヨウ</t>
    </rPh>
    <rPh sb="13" eb="14">
      <t>ツギ</t>
    </rPh>
    <rPh sb="16" eb="17">
      <t>ツギ</t>
    </rPh>
    <rPh sb="20" eb="21">
      <t>ツギ</t>
    </rPh>
    <rPh sb="21" eb="23">
      <t>コウボ</t>
    </rPh>
    <rPh sb="25" eb="28">
      <t>ジギョウカ</t>
    </rPh>
    <rPh sb="28" eb="30">
      <t>ジョウキョウ</t>
    </rPh>
    <rPh sb="30" eb="32">
      <t>ホウコク</t>
    </rPh>
    <rPh sb="32" eb="33">
      <t>ヨウ</t>
    </rPh>
    <rPh sb="34" eb="36">
      <t>ケイサン</t>
    </rPh>
    <phoneticPr fontId="2"/>
  </si>
  <si>
    <t>③現預金（譲渡対象外の場合は入力不要）</t>
    <rPh sb="1" eb="4">
      <t>ゲンヨキン</t>
    </rPh>
    <rPh sb="5" eb="7">
      <t>ジョウト</t>
    </rPh>
    <rPh sb="7" eb="9">
      <t>タイショウ</t>
    </rPh>
    <rPh sb="9" eb="10">
      <t>ガイ</t>
    </rPh>
    <rPh sb="11" eb="13">
      <t>バアイ</t>
    </rPh>
    <rPh sb="14" eb="16">
      <t>ニュウリョク</t>
    </rPh>
    <rPh sb="16" eb="18">
      <t>フヨウ</t>
    </rPh>
    <phoneticPr fontId="2"/>
  </si>
  <si>
    <t>④有利子負債（譲渡対象外の場合は入力不要）</t>
    <rPh sb="1" eb="6">
      <t>ユウリシフサイ</t>
    </rPh>
    <phoneticPr fontId="2"/>
  </si>
  <si>
    <t>・買い手支援類型で経営資源の引継ぎが実現していない場合、財務数値の回答は不要となります。</t>
    <phoneticPr fontId="2"/>
  </si>
  <si>
    <t>退職金、退職給付引当金繰入</t>
    <rPh sb="0" eb="3">
      <t>タイショクキン</t>
    </rPh>
    <rPh sb="4" eb="6">
      <t>タイショク</t>
    </rPh>
    <rPh sb="6" eb="8">
      <t>キュウフ</t>
    </rPh>
    <rPh sb="8" eb="10">
      <t>ヒキアテ</t>
    </rPh>
    <rPh sb="10" eb="11">
      <t>カネ</t>
    </rPh>
    <rPh sb="11" eb="12">
      <t>ク</t>
    </rPh>
    <rPh sb="12" eb="13">
      <t>イ</t>
    </rPh>
    <phoneticPr fontId="4"/>
  </si>
  <si>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</si>
  <si>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</si>
  <si>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⑤EBITDA</t>
    <phoneticPr fontId="4"/>
  </si>
  <si>
    <t>⑥利益調整額（オーナー経費等）</t>
    <rPh sb="1" eb="5">
      <t>リエキチョウセイ</t>
    </rPh>
    <rPh sb="5" eb="6">
      <t>ガク</t>
    </rPh>
    <rPh sb="11" eb="13">
      <t>ケイヒ</t>
    </rPh>
    <rPh sb="13" eb="14">
      <t>トウ</t>
    </rPh>
    <phoneticPr fontId="2"/>
  </si>
  <si>
    <t>⑦EBITDAを基準とした投資回収年</t>
    <rPh sb="8" eb="10">
      <t>キジュン</t>
    </rPh>
    <rPh sb="13" eb="18">
      <t>トウシカイシュウネン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</si>
</sst>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176" formatCode="#,##0_);[Red]\(#,##0\)"/>
    <numFmt numFmtId="177" formatCode="0&quot;名&quot;"/>
    <numFmt numFmtId="178" formatCode="0.0&quot;年&quot;"/>
    <numFmt numFmtId="179" formatCode="yyyy&quot;年&quot;m&quot;月&quot;;@"/>
    <numFmt numFmtId="180" formatCode="[$-F800]dddd\,\ mmmm\ dd\,\ yyyy"/>
    <numFmt numFmtId="181" formatCode="yyyy&quot;年&quot;m&quot;月時点&quot;;@"/>
    <numFmt numFmtId="182" formatCode="yyyy/m"/>
    <numFmt numFmtId="183" formatCode="0.0&quot;名&quot;"/>
  </numFmts>
  <fonts count="52" x14ac:knownFonts="1">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11"/>
      <name val="ＭＳ Ｐゴシック"/>
      <family val="3"/>
      <charset val="128"/>
    </font>
    <font>
      <b/>
      <u/>
      <sz val="8"/>
      <color theme="1"/>
      <name val="ＭＳ Ｐゴシック"/>
      <family val="3"/>
      <charset val="128"/>
    </font>
    <font>
      <sz val="8"/>
      <color theme="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1"/>
      <color theme="1"/>
      <name val="游ゴシック"/>
      <family val="3"/>
    </font>
    <font>
      <sz val="11"/>
      <color theme="1"/>
      <name val="ＭＳ Ｐゴシック"/>
      <family val="3"/>
      <charset val="128"/>
    </font>
    <font>
      <sz val="12"/>
      <color indexed="81"/>
      <name val="Yu Gothic UI"/>
      <family val="3"/>
      <charset val="128"/>
    </font>
    <font>
      <sz val="9"/>
      <color theme="1"/>
      <name val="Calibri"/>
      <family val="2"/>
    </font>
    <font>
      <sz val="11"/>
      <color rgb="FF92D050"/>
      <name val="游ゴシック"/>
      <family val="3"/>
      <charset val="128"/>
    </font>
    <font>
      <sz val="11"/>
      <color rgb="FF92D050"/>
      <name val="游ゴシック"/>
      <family val="3"/>
      <charset val="128"/>
      <scheme val="minor"/>
    </font>
    <font>
      <b/>
      <sz val="18"/>
      <color rgb="FFFF0000"/>
      <name val="游ゴシック"/>
      <family val="3"/>
      <charset val="128"/>
    </font>
    <font>
      <sz val="10"/>
      <color theme="1"/>
      <name val="Meiryo UI"/>
      <family val="2"/>
      <charset val="128"/>
    </font>
    <font>
      <u/>
      <sz val="11"/>
      <color theme="10"/>
      <name val="游ゴシック"/>
      <family val="2"/>
      <charset val="128"/>
      <scheme val="minor"/>
    </font>
    <font>
      <sz val="11"/>
      <color theme="1"/>
      <name val="Yu Gothic UI"/>
      <family val="2"/>
      <charset val="128"/>
    </font>
    <font>
      <sz val="9"/>
      <color theme="1"/>
      <name val="Meiryo UI"/>
      <family val="2"/>
      <charset val="128"/>
    </font>
    <font>
      <sz val="10"/>
      <name val="Arial"/>
      <family val="2"/>
    </font>
    <font>
      <u/>
      <sz val="9"/>
      <color theme="10"/>
      <name val="Arial"/>
      <family val="2"/>
    </font>
    <font>
      <u/>
      <sz val="11"/>
      <color theme="10"/>
      <name val="游ゴシック"/>
      <family val="2"/>
      <scheme val="minor"/>
    </font>
    <font>
      <sz val="11"/>
      <color theme="1"/>
      <name val="游ゴシック"/>
      <family val="2"/>
      <scheme val="minor"/>
    </font>
    <font>
      <sz val="11"/>
      <color theme="1"/>
      <name val="Yu Gothic UI"/>
      <family val="3"/>
      <charset val="128"/>
    </font>
    <font>
      <b/>
      <sz val="18"/>
      <color theme="1"/>
      <name val="Yu Gothic UI"/>
      <family val="3"/>
      <charset val="128"/>
    </font>
    <font>
      <b/>
      <sz val="11"/>
      <color rgb="FFFF0000"/>
      <name val="Yu Gothic UI"/>
      <family val="3"/>
      <charset val="128"/>
    </font>
    <font>
      <sz val="9"/>
      <color theme="1"/>
      <name val="Yu Gothic UI"/>
      <family val="3"/>
      <charset val="128"/>
    </font>
    <font>
      <sz val="6"/>
      <name val="Yu Gothic UI"/>
      <family val="2"/>
      <charset val="128"/>
    </font>
    <font>
      <b/>
      <sz val="11"/>
      <color rgb="FF000000"/>
      <name val="Yu Gothic UI"/>
      <family val="3"/>
      <charset val="128"/>
    </font>
    <font>
      <sz val="11"/>
      <color rgb="FFFFFFFF"/>
      <name val="Yu Gothic UI"/>
      <family val="2"/>
      <charset val="128"/>
    </font>
    <font>
      <sz val="11"/>
      <color rgb="FFFFFFFF"/>
      <name val="Yu Gothic UI"/>
      <family val="3"/>
      <charset val="128"/>
    </font>
    <font>
      <b/>
      <sz val="18"/>
      <color theme="0"/>
      <name val="游ゴシック"/>
      <family val="3"/>
      <charset val="128"/>
    </font>
  </fonts>
  <fills count="14">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2"/>
        <bgColor indexed="64"/>
      </patternFill>
    </fill>
    <fill>
      <patternFill patternType="solid">
        <fgColor rgb="FF002060"/>
        <bgColor indexed="64"/>
      </patternFill>
    </fill>
    <fill>
      <patternFill patternType="solid">
        <fgColor theme="3"/>
        <bgColor indexed="64"/>
      </patternFill>
    </fill>
    <fill>
      <patternFill patternType="solid">
        <fgColor rgb="FF7030A0"/>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s>
  <borders count="39">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thin">
        <color auto="1"/>
      </left>
      <right style="thin">
        <color theme="1"/>
      </right>
      <top style="thin">
        <color auto="1"/>
      </top>
      <bottom style="thin">
        <color auto="1"/>
      </bottom>
      <diagonal/>
    </border>
    <border>
      <left/>
      <right style="thin">
        <color theme="1"/>
      </right>
      <top style="thin">
        <color auto="1"/>
      </top>
      <bottom style="thin">
        <color auto="1"/>
      </bottom>
      <diagonal/>
    </border>
    <border>
      <left/>
      <right/>
      <top style="thin">
        <color theme="1"/>
      </top>
      <bottom style="thin">
        <color auto="1"/>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s>
  <cellStyleXfs count="31">
    <xf numFmtId="0" fontId="0" fillId="0" borderId="0">
      <alignment vertical="center"/>
    </xf>
    <xf numFmtId="176" fontId="12" fillId="0" borderId="0" applyBorder="0" applyProtection="0">
      <alignment vertical="center"/>
    </xf>
    <xf numFmtId="38" fontId="21" fillId="0" borderId="0" applyFont="0" applyFill="0" applyBorder="0" applyAlignment="0" applyProtection="0">
      <alignment vertical="center"/>
    </xf>
    <xf numFmtId="9" fontId="21" fillId="0" borderId="0" applyFont="0" applyFill="0" applyBorder="0" applyAlignment="0" applyProtection="0">
      <alignment vertical="center"/>
    </xf>
    <xf numFmtId="0" fontId="25" fillId="0" borderId="0">
      <alignment vertical="center"/>
    </xf>
    <xf numFmtId="38" fontId="12" fillId="0" borderId="0" applyBorder="0" applyProtection="0">
      <alignment vertical="center"/>
    </xf>
    <xf numFmtId="0" fontId="7" fillId="0" borderId="0">
      <alignment vertical="center"/>
    </xf>
    <xf numFmtId="0" fontId="35" fillId="0" borderId="0">
      <alignment vertical="center"/>
    </xf>
    <xf numFmtId="0" fontId="12" fillId="0" borderId="0"/>
    <xf numFmtId="0" fontId="21" fillId="0" borderId="0">
      <alignment vertical="center"/>
    </xf>
    <xf numFmtId="38" fontId="12" fillId="0" borderId="0" applyFont="0" applyFill="0" applyBorder="0" applyAlignment="0" applyProtection="0">
      <alignment vertical="center"/>
    </xf>
    <xf numFmtId="0" fontId="21" fillId="0" borderId="0">
      <alignment vertical="center"/>
    </xf>
    <xf numFmtId="38" fontId="21" fillId="0" borderId="0" applyFont="0" applyFill="0" applyBorder="0" applyAlignment="0" applyProtection="0">
      <alignment vertical="center"/>
    </xf>
    <xf numFmtId="0" fontId="36" fillId="0" borderId="0" applyNumberFormat="0" applyFill="0" applyBorder="0" applyAlignment="0" applyProtection="0">
      <alignment vertical="center"/>
    </xf>
    <xf numFmtId="0" fontId="35" fillId="0" borderId="0">
      <alignment vertical="center"/>
    </xf>
    <xf numFmtId="38" fontId="35" fillId="0" borderId="0" applyFont="0" applyFill="0" applyBorder="0" applyAlignment="0" applyProtection="0">
      <alignment vertical="center"/>
    </xf>
    <xf numFmtId="0" fontId="35" fillId="0" borderId="0">
      <alignment vertical="center"/>
    </xf>
    <xf numFmtId="38" fontId="35" fillId="0" borderId="0" applyFont="0" applyFill="0" applyBorder="0" applyAlignment="0" applyProtection="0">
      <alignment vertical="center"/>
    </xf>
    <xf numFmtId="0" fontId="39" fillId="0" borderId="0"/>
    <xf numFmtId="0" fontId="37" fillId="0" borderId="0">
      <alignment vertical="center"/>
    </xf>
    <xf numFmtId="0" fontId="21" fillId="0" borderId="0">
      <alignment vertical="center"/>
    </xf>
    <xf numFmtId="0" fontId="38" fillId="0" borderId="0">
      <alignment vertical="center"/>
    </xf>
    <xf numFmtId="0" fontId="21" fillId="0" borderId="0">
      <alignment vertical="center"/>
    </xf>
    <xf numFmtId="0" fontId="40" fillId="0" borderId="0" applyNumberFormat="0" applyFill="0" applyBorder="0" applyAlignment="0" applyProtection="0"/>
    <xf numFmtId="38" fontId="12" fillId="0" borderId="0" applyBorder="0" applyProtection="0">
      <alignment vertical="center"/>
    </xf>
    <xf numFmtId="0" fontId="42" fillId="0" borderId="0"/>
    <xf numFmtId="0" fontId="41" fillId="0" borderId="0" applyNumberFormat="0" applyFill="0" applyBorder="0" applyAlignment="0" applyProtection="0"/>
    <xf numFmtId="38" fontId="21"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xf numFmtId="0" fontId="42" fillId="0" borderId="0"/>
  </cellStyleXfs>
  <cellXfs count="245">
    <xf numFmtId="0" fontId="0" fillId="0" borderId="0" xfId="0">
      <alignment vertical="center"/>
    </xf>
    <xf numFmtId="0" fontId="0" fillId="0" borderId="0" xfId="0" applyAlignment="1">
      <alignment horizontal="center" vertical="center"/>
    </xf>
    <xf numFmtId="0" fontId="0" fillId="6" borderId="19" xfId="0" applyFill="1" applyBorder="1" applyAlignment="1">
      <alignment horizontal="center" vertical="center"/>
    </xf>
    <xf numFmtId="0" fontId="0" fillId="0" borderId="19" xfId="0" applyBorder="1">
      <alignment vertical="center"/>
    </xf>
    <xf numFmtId="31" fontId="0" fillId="0" borderId="19" xfId="0" applyNumberFormat="1" applyBorder="1">
      <alignment vertical="center"/>
    </xf>
    <xf numFmtId="41" fontId="8" fillId="0" borderId="1" xfId="0" applyNumberFormat="1" applyFont="1" applyFill="1" applyBorder="1" applyProtection="1">
      <alignment vertical="center"/>
      <protection locked="0"/>
    </xf>
    <xf numFmtId="0" fontId="11" fillId="0" borderId="1" xfId="0" applyFont="1" applyFill="1" applyBorder="1" applyAlignment="1" applyProtection="1">
      <alignment horizontal="left" vertical="center"/>
      <protection locked="0"/>
    </xf>
    <xf numFmtId="41" fontId="8" fillId="0" borderId="11" xfId="0" applyNumberFormat="1" applyFont="1" applyFill="1" applyBorder="1" applyProtection="1">
      <alignment vertical="center"/>
      <protection locked="0"/>
    </xf>
    <xf numFmtId="177" fontId="8" fillId="0" borderId="2" xfId="0" applyNumberFormat="1" applyFont="1" applyFill="1" applyBorder="1" applyProtection="1">
      <alignment vertical="center"/>
      <protection locked="0"/>
    </xf>
    <xf numFmtId="41" fontId="7" fillId="0" borderId="2" xfId="0" applyNumberFormat="1" applyFont="1" applyFill="1" applyBorder="1" applyProtection="1">
      <alignment vertical="center"/>
      <protection locked="0"/>
    </xf>
    <xf numFmtId="41" fontId="7" fillId="0" borderId="2" xfId="0" applyNumberFormat="1" applyFont="1" applyBorder="1" applyProtection="1">
      <alignment vertical="center"/>
      <protection locked="0"/>
    </xf>
    <xf numFmtId="41" fontId="7" fillId="0" borderId="14" xfId="0" applyNumberFormat="1" applyFont="1" applyBorder="1" applyProtection="1">
      <alignment vertical="center"/>
      <protection locked="0"/>
    </xf>
    <xf numFmtId="41" fontId="7" fillId="0" borderId="13" xfId="0" applyNumberFormat="1" applyFont="1" applyBorder="1" applyProtection="1">
      <alignment vertical="center"/>
      <protection locked="0"/>
    </xf>
    <xf numFmtId="41" fontId="7" fillId="0" borderId="18" xfId="0" applyNumberFormat="1" applyFont="1" applyBorder="1" applyProtection="1">
      <alignment vertical="center"/>
      <protection locked="0"/>
    </xf>
    <xf numFmtId="0" fontId="8" fillId="0" borderId="2" xfId="0" applyFont="1" applyFill="1" applyBorder="1" applyAlignment="1" applyProtection="1">
      <alignment horizontal="center" vertical="center"/>
      <protection locked="0"/>
    </xf>
    <xf numFmtId="41" fontId="8" fillId="2" borderId="1" xfId="0" applyNumberFormat="1" applyFont="1" applyFill="1" applyBorder="1" applyProtection="1">
      <alignment vertical="center"/>
    </xf>
    <xf numFmtId="41" fontId="7" fillId="2" borderId="2" xfId="0" applyNumberFormat="1" applyFont="1" applyFill="1" applyBorder="1" applyProtection="1">
      <alignment vertical="center"/>
    </xf>
    <xf numFmtId="41" fontId="7" fillId="2" borderId="15" xfId="0" applyNumberFormat="1" applyFont="1" applyFill="1" applyBorder="1" applyProtection="1">
      <alignment vertical="center"/>
    </xf>
    <xf numFmtId="41" fontId="7" fillId="2" borderId="17" xfId="0" applyNumberFormat="1" applyFont="1" applyFill="1" applyBorder="1" applyProtection="1">
      <alignment vertical="center"/>
    </xf>
    <xf numFmtId="0" fontId="8" fillId="0" borderId="2" xfId="2" applyNumberFormat="1" applyFont="1" applyBorder="1" applyAlignment="1" applyProtection="1">
      <alignment horizontal="center" vertical="center"/>
      <protection locked="0"/>
    </xf>
    <xf numFmtId="0" fontId="20" fillId="0" borderId="0" xfId="0" applyFont="1" applyProtection="1">
      <alignment vertical="center"/>
    </xf>
    <xf numFmtId="0" fontId="8" fillId="0" borderId="0" xfId="0" applyFont="1" applyFill="1" applyProtection="1">
      <alignment vertical="center"/>
    </xf>
    <xf numFmtId="0" fontId="8" fillId="0" borderId="0" xfId="0" applyFont="1" applyProtection="1">
      <alignment vertical="center"/>
    </xf>
    <xf numFmtId="0" fontId="15" fillId="0" borderId="0" xfId="0" applyFont="1" applyProtection="1">
      <alignment vertical="center"/>
    </xf>
    <xf numFmtId="0" fontId="8" fillId="0" borderId="0" xfId="0" applyFont="1" applyAlignment="1" applyProtection="1">
      <alignment horizontal="left" vertical="center"/>
    </xf>
    <xf numFmtId="0" fontId="19" fillId="0" borderId="0" xfId="0" applyFont="1" applyProtection="1">
      <alignment vertical="center"/>
    </xf>
    <xf numFmtId="0" fontId="22" fillId="0" borderId="0" xfId="0" applyFont="1" applyProtection="1">
      <alignment vertical="center"/>
    </xf>
    <xf numFmtId="0" fontId="16" fillId="5" borderId="0" xfId="0" applyFont="1" applyFill="1" applyBorder="1" applyAlignment="1" applyProtection="1">
      <alignment horizontal="left" vertical="center"/>
    </xf>
    <xf numFmtId="0" fontId="0" fillId="5" borderId="0" xfId="0" applyFill="1" applyProtection="1">
      <alignment vertical="center"/>
    </xf>
    <xf numFmtId="0" fontId="8" fillId="3" borderId="2" xfId="0" applyFont="1" applyFill="1" applyBorder="1" applyAlignment="1" applyProtection="1">
      <alignment horizontal="left" vertical="center" indent="1"/>
    </xf>
    <xf numFmtId="0" fontId="0" fillId="0" borderId="0" xfId="0" applyFill="1" applyBorder="1" applyAlignment="1" applyProtection="1">
      <alignment horizontal="left" vertical="center"/>
    </xf>
    <xf numFmtId="0" fontId="0" fillId="0" borderId="0" xfId="0" applyFill="1" applyBorder="1" applyAlignment="1" applyProtection="1">
      <alignment vertical="center"/>
    </xf>
    <xf numFmtId="0" fontId="8" fillId="0" borderId="0" xfId="0" applyFont="1" applyFill="1" applyBorder="1" applyAlignment="1" applyProtection="1">
      <alignment vertical="center"/>
    </xf>
    <xf numFmtId="0" fontId="8" fillId="0" borderId="0" xfId="0" applyFont="1" applyAlignment="1" applyProtection="1">
      <alignment vertical="center"/>
    </xf>
    <xf numFmtId="0" fontId="0" fillId="0" borderId="0" xfId="0" applyProtection="1">
      <alignment vertical="center"/>
    </xf>
    <xf numFmtId="0" fontId="8" fillId="0" borderId="0" xfId="0" applyFont="1" applyFill="1" applyBorder="1" applyProtection="1">
      <alignment vertical="center"/>
    </xf>
    <xf numFmtId="0" fontId="8" fillId="0" borderId="1" xfId="0" applyFont="1" applyFill="1" applyBorder="1" applyAlignment="1" applyProtection="1">
      <alignment horizontal="left" vertical="center" indent="1"/>
    </xf>
    <xf numFmtId="0" fontId="8" fillId="0" borderId="11" xfId="0" applyFont="1" applyFill="1" applyBorder="1" applyAlignment="1" applyProtection="1">
      <alignment horizontal="left" vertical="center" indent="1"/>
    </xf>
    <xf numFmtId="0" fontId="8" fillId="3" borderId="13" xfId="0" applyFont="1" applyFill="1" applyBorder="1" applyProtection="1">
      <alignment vertical="center"/>
    </xf>
    <xf numFmtId="0" fontId="19" fillId="3" borderId="13" xfId="0" applyFont="1" applyFill="1" applyBorder="1" applyAlignment="1" applyProtection="1">
      <alignment horizontal="center" vertical="center"/>
    </xf>
    <xf numFmtId="0" fontId="8" fillId="0" borderId="2" xfId="0" applyFont="1" applyFill="1" applyBorder="1" applyProtection="1">
      <alignment vertical="center"/>
    </xf>
    <xf numFmtId="0" fontId="8" fillId="5" borderId="0" xfId="0" applyFont="1" applyFill="1" applyProtection="1">
      <alignment vertical="center"/>
    </xf>
    <xf numFmtId="0" fontId="7" fillId="0" borderId="0" xfId="0" applyFont="1" applyProtection="1">
      <alignment vertical="center"/>
    </xf>
    <xf numFmtId="0" fontId="7"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xf>
    <xf numFmtId="0" fontId="7" fillId="0" borderId="2" xfId="0" applyFont="1" applyBorder="1" applyProtection="1">
      <alignment vertical="center"/>
    </xf>
    <xf numFmtId="0" fontId="7" fillId="0" borderId="13" xfId="0" applyFont="1" applyBorder="1" applyProtection="1">
      <alignment vertical="center"/>
    </xf>
    <xf numFmtId="0" fontId="17" fillId="0" borderId="0" xfId="0" applyFont="1" applyFill="1" applyBorder="1" applyProtection="1">
      <alignment vertical="center"/>
    </xf>
    <xf numFmtId="0" fontId="7" fillId="0" borderId="0" xfId="0" applyFont="1" applyAlignment="1" applyProtection="1">
      <alignment horizontal="center" vertical="center"/>
    </xf>
    <xf numFmtId="0" fontId="7" fillId="2" borderId="15" xfId="0" applyFont="1" applyFill="1" applyBorder="1" applyProtection="1">
      <alignment vertical="center"/>
    </xf>
    <xf numFmtId="0" fontId="7" fillId="0" borderId="3" xfId="0" applyFont="1" applyFill="1" applyBorder="1" applyProtection="1">
      <alignment vertical="center"/>
    </xf>
    <xf numFmtId="0" fontId="7" fillId="3" borderId="2" xfId="0" applyFont="1" applyFill="1" applyBorder="1" applyProtection="1">
      <alignment vertical="center"/>
    </xf>
    <xf numFmtId="0" fontId="7" fillId="2" borderId="17" xfId="0" applyFont="1" applyFill="1" applyBorder="1" applyProtection="1">
      <alignment vertical="center"/>
    </xf>
    <xf numFmtId="0" fontId="7" fillId="0" borderId="18" xfId="0" applyFont="1" applyBorder="1" applyProtection="1">
      <alignment vertical="center"/>
    </xf>
    <xf numFmtId="0" fontId="7" fillId="0" borderId="0" xfId="0" applyFont="1" applyBorder="1" applyProtection="1">
      <alignment vertical="center"/>
    </xf>
    <xf numFmtId="0" fontId="18" fillId="0" borderId="0" xfId="0" applyFont="1" applyProtection="1">
      <alignment vertical="center"/>
    </xf>
    <xf numFmtId="0" fontId="24" fillId="3" borderId="2" xfId="0" applyFont="1" applyFill="1" applyBorder="1" applyAlignment="1" applyProtection="1">
      <alignment horizontal="center" vertical="center"/>
    </xf>
    <xf numFmtId="0" fontId="7" fillId="0" borderId="2" xfId="0" applyFont="1" applyFill="1" applyBorder="1" applyProtection="1">
      <alignment vertical="center"/>
    </xf>
    <xf numFmtId="0" fontId="15" fillId="0" borderId="0" xfId="0" applyFont="1" applyFill="1" applyBorder="1" applyProtection="1">
      <alignment vertical="center"/>
    </xf>
    <xf numFmtId="0" fontId="0" fillId="0" borderId="3" xfId="0" applyFill="1" applyBorder="1" applyAlignment="1" applyProtection="1">
      <alignment vertical="center"/>
    </xf>
    <xf numFmtId="0" fontId="8" fillId="0" borderId="21" xfId="0" applyFont="1" applyBorder="1" applyProtection="1">
      <alignment vertical="center"/>
    </xf>
    <xf numFmtId="0" fontId="8" fillId="0" borderId="3" xfId="0" applyFont="1" applyBorder="1" applyProtection="1">
      <alignment vertical="center"/>
    </xf>
    <xf numFmtId="0" fontId="8" fillId="0" borderId="0" xfId="0" quotePrefix="1" applyFont="1" applyFill="1" applyBorder="1" applyAlignment="1" applyProtection="1">
      <alignment horizontal="center" vertical="center"/>
    </xf>
    <xf numFmtId="0" fontId="8" fillId="0" borderId="0" xfId="0" quotePrefix="1" applyFont="1" applyFill="1" applyBorder="1" applyAlignment="1" applyProtection="1">
      <alignment vertical="center"/>
    </xf>
    <xf numFmtId="41" fontId="8" fillId="0" borderId="2" xfId="0" applyNumberFormat="1" applyFont="1" applyFill="1" applyBorder="1" applyProtection="1">
      <alignment vertical="center"/>
      <protection locked="0"/>
    </xf>
    <xf numFmtId="41" fontId="8" fillId="0" borderId="13" xfId="0" applyNumberFormat="1" applyFont="1" applyFill="1" applyBorder="1" applyProtection="1">
      <alignment vertical="center"/>
      <protection locked="0"/>
    </xf>
    <xf numFmtId="0" fontId="8" fillId="4" borderId="22" xfId="0" quotePrefix="1" applyFont="1" applyFill="1" applyBorder="1" applyAlignment="1" applyProtection="1">
      <alignment horizontal="centerContinuous" vertical="center"/>
    </xf>
    <xf numFmtId="0" fontId="8" fillId="4" borderId="23" xfId="0" quotePrefix="1" applyFont="1" applyFill="1" applyBorder="1" applyAlignment="1" applyProtection="1">
      <alignment horizontal="centerContinuous" vertical="center"/>
    </xf>
    <xf numFmtId="0" fontId="8" fillId="4" borderId="24" xfId="0" quotePrefix="1" applyFont="1" applyFill="1" applyBorder="1" applyAlignment="1" applyProtection="1">
      <alignment horizontal="centerContinuous" vertical="center"/>
    </xf>
    <xf numFmtId="0" fontId="8" fillId="3" borderId="25" xfId="0" applyFont="1" applyFill="1" applyBorder="1" applyProtection="1">
      <alignment vertical="center"/>
    </xf>
    <xf numFmtId="0" fontId="8" fillId="3" borderId="26" xfId="0" applyFont="1" applyFill="1" applyBorder="1" applyProtection="1">
      <alignment vertical="center"/>
    </xf>
    <xf numFmtId="0" fontId="8" fillId="4" borderId="27" xfId="0" quotePrefix="1" applyFont="1" applyFill="1" applyBorder="1" applyAlignment="1" applyProtection="1">
      <alignment horizontal="centerContinuous" vertical="center"/>
    </xf>
    <xf numFmtId="0" fontId="8" fillId="4" borderId="28" xfId="0" quotePrefix="1" applyFont="1" applyFill="1" applyBorder="1" applyAlignment="1" applyProtection="1">
      <alignment horizontal="centerContinuous" vertical="center"/>
    </xf>
    <xf numFmtId="0" fontId="8" fillId="4" borderId="29" xfId="0" quotePrefix="1" applyFont="1" applyFill="1" applyBorder="1" applyAlignment="1" applyProtection="1">
      <alignment horizontal="centerContinuous" vertical="center"/>
    </xf>
    <xf numFmtId="0" fontId="8" fillId="3" borderId="30" xfId="0" applyFont="1" applyFill="1" applyBorder="1" applyProtection="1">
      <alignment vertical="center"/>
    </xf>
    <xf numFmtId="0" fontId="8" fillId="4" borderId="5" xfId="0" quotePrefix="1" applyFont="1" applyFill="1" applyBorder="1" applyAlignment="1" applyProtection="1">
      <alignment horizontal="centerContinuous" vertical="center"/>
    </xf>
    <xf numFmtId="0" fontId="8" fillId="4" borderId="6" xfId="0" quotePrefix="1" applyFont="1" applyFill="1" applyBorder="1" applyAlignment="1" applyProtection="1">
      <alignment horizontal="centerContinuous" vertical="center"/>
    </xf>
    <xf numFmtId="0" fontId="8" fillId="4" borderId="31" xfId="0" quotePrefix="1" applyFont="1" applyFill="1" applyBorder="1" applyAlignment="1" applyProtection="1">
      <alignment horizontal="centerContinuous" vertical="center"/>
    </xf>
    <xf numFmtId="0" fontId="8" fillId="0" borderId="0" xfId="0" quotePrefix="1" applyFont="1" applyFill="1" applyBorder="1" applyAlignment="1" applyProtection="1">
      <alignment horizontal="centerContinuous" vertical="center"/>
    </xf>
    <xf numFmtId="0" fontId="7" fillId="0" borderId="14" xfId="0" applyFont="1" applyFill="1" applyBorder="1" applyProtection="1">
      <alignment vertical="center"/>
    </xf>
    <xf numFmtId="0" fontId="7" fillId="0" borderId="2" xfId="0" applyFont="1" applyBorder="1" applyAlignment="1" applyProtection="1">
      <alignment vertical="center" wrapText="1"/>
    </xf>
    <xf numFmtId="0" fontId="7" fillId="0" borderId="0" xfId="0" applyFont="1" applyFill="1" applyBorder="1" applyProtection="1">
      <alignment vertical="center"/>
    </xf>
    <xf numFmtId="0" fontId="0" fillId="0" borderId="0" xfId="0" applyFill="1" applyBorder="1" applyProtection="1">
      <alignment vertical="center"/>
    </xf>
    <xf numFmtId="0" fontId="7" fillId="0" borderId="2" xfId="0" applyFont="1" applyFill="1" applyBorder="1" applyAlignment="1" applyProtection="1">
      <alignment vertical="center" wrapText="1"/>
    </xf>
    <xf numFmtId="41" fontId="7" fillId="0" borderId="2" xfId="0" applyNumberFormat="1" applyFont="1" applyFill="1" applyBorder="1" applyAlignment="1" applyProtection="1">
      <alignment horizontal="center" vertical="center"/>
      <protection locked="0"/>
    </xf>
    <xf numFmtId="0" fontId="29" fillId="0" borderId="0" xfId="0" applyFont="1" applyProtection="1">
      <alignment vertical="center"/>
    </xf>
    <xf numFmtId="0" fontId="8" fillId="3" borderId="2" xfId="0" applyFont="1" applyFill="1" applyBorder="1" applyAlignment="1" applyProtection="1">
      <alignment horizontal="left" vertical="center" wrapText="1" indent="1"/>
    </xf>
    <xf numFmtId="41" fontId="8" fillId="0" borderId="2" xfId="0" applyNumberFormat="1" applyFont="1" applyFill="1" applyBorder="1" applyAlignment="1" applyProtection="1">
      <alignment horizontal="center" vertical="center"/>
      <protection locked="0"/>
    </xf>
    <xf numFmtId="41" fontId="8" fillId="2" borderId="2" xfId="0" applyNumberFormat="1" applyFont="1" applyFill="1" applyBorder="1" applyAlignment="1" applyProtection="1">
      <alignment horizontal="center" vertical="center"/>
    </xf>
    <xf numFmtId="0" fontId="11" fillId="3" borderId="1"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7" fillId="3" borderId="13" xfId="0" applyFont="1" applyFill="1" applyBorder="1" applyAlignment="1" applyProtection="1">
      <alignment vertical="center"/>
    </xf>
    <xf numFmtId="0" fontId="8" fillId="0" borderId="2" xfId="2" applyNumberFormat="1" applyFont="1" applyFill="1" applyBorder="1" applyAlignment="1" applyProtection="1">
      <alignment horizontal="center" vertical="center"/>
      <protection locked="0"/>
    </xf>
    <xf numFmtId="0" fontId="0" fillId="0" borderId="0" xfId="0" applyAlignment="1" applyProtection="1">
      <alignment vertical="center"/>
    </xf>
    <xf numFmtId="0" fontId="31" fillId="0" borderId="0" xfId="0" applyFont="1">
      <alignment vertical="center"/>
    </xf>
    <xf numFmtId="0" fontId="8" fillId="0" borderId="0" xfId="0" applyFont="1" applyFill="1" applyAlignment="1" applyProtection="1">
      <alignment horizontal="right" vertical="center"/>
    </xf>
    <xf numFmtId="181" fontId="8" fillId="2" borderId="2" xfId="0" applyNumberFormat="1" applyFont="1" applyFill="1" applyBorder="1" applyAlignment="1" applyProtection="1">
      <alignment horizontal="center" vertical="center"/>
    </xf>
    <xf numFmtId="0" fontId="34" fillId="0" borderId="0" xfId="0" applyFont="1" applyAlignment="1" applyProtection="1">
      <alignment horizontal="centerContinuous" vertical="center"/>
    </xf>
    <xf numFmtId="0" fontId="8" fillId="0" borderId="0" xfId="0" applyFont="1" applyAlignment="1" applyProtection="1">
      <alignment horizontal="centerContinuous" vertical="center"/>
    </xf>
    <xf numFmtId="0" fontId="8" fillId="5" borderId="2" xfId="0" applyFont="1" applyFill="1" applyBorder="1" applyProtection="1">
      <alignment vertical="center"/>
    </xf>
    <xf numFmtId="0" fontId="8" fillId="5" borderId="7" xfId="0" applyFont="1" applyFill="1" applyBorder="1" applyProtection="1">
      <alignment vertical="center"/>
    </xf>
    <xf numFmtId="0" fontId="11" fillId="0" borderId="7" xfId="0" applyFont="1" applyBorder="1" applyAlignment="1" applyProtection="1">
      <alignment horizontal="center" vertical="center"/>
    </xf>
    <xf numFmtId="0" fontId="32" fillId="5" borderId="0" xfId="0" applyFont="1" applyFill="1" applyProtection="1">
      <alignment vertical="center"/>
    </xf>
    <xf numFmtId="0" fontId="33" fillId="5" borderId="0" xfId="0" applyFont="1" applyFill="1" applyProtection="1">
      <alignment vertical="center"/>
    </xf>
    <xf numFmtId="0" fontId="28" fillId="0" borderId="0" xfId="0" applyFont="1" applyProtection="1">
      <alignment vertical="center"/>
    </xf>
    <xf numFmtId="41" fontId="28" fillId="0" borderId="0" xfId="0" applyNumberFormat="1" applyFont="1" applyFill="1" applyProtection="1">
      <alignment vertical="center"/>
    </xf>
    <xf numFmtId="41" fontId="28" fillId="0" borderId="0" xfId="0" applyNumberFormat="1" applyFont="1" applyFill="1" applyBorder="1" applyProtection="1">
      <alignment vertical="center"/>
    </xf>
    <xf numFmtId="41" fontId="0" fillId="0" borderId="0" xfId="0" applyNumberFormat="1" applyFill="1" applyBorder="1" applyProtection="1">
      <alignment vertical="center"/>
    </xf>
    <xf numFmtId="41" fontId="0" fillId="0" borderId="34" xfId="0" applyNumberFormat="1" applyFill="1" applyBorder="1" applyProtection="1">
      <alignment vertical="center"/>
    </xf>
    <xf numFmtId="41" fontId="7" fillId="0" borderId="2" xfId="0" applyNumberFormat="1" applyFont="1" applyFill="1" applyBorder="1" applyProtection="1">
      <alignment vertical="center"/>
    </xf>
    <xf numFmtId="0" fontId="28" fillId="7" borderId="2" xfId="0" applyFont="1" applyFill="1" applyBorder="1" applyProtection="1">
      <alignment vertical="center"/>
    </xf>
    <xf numFmtId="0" fontId="28" fillId="0" borderId="0" xfId="0" applyFont="1" applyFill="1" applyBorder="1" applyProtection="1">
      <alignment vertical="center"/>
    </xf>
    <xf numFmtId="0" fontId="28" fillId="0" borderId="6" xfId="0" applyFont="1" applyFill="1" applyBorder="1" applyProtection="1">
      <alignment vertical="center"/>
    </xf>
    <xf numFmtId="179" fontId="28" fillId="0" borderId="2" xfId="0" applyNumberFormat="1" applyFont="1" applyBorder="1" applyProtection="1">
      <alignment vertical="center"/>
      <protection locked="0"/>
    </xf>
    <xf numFmtId="180" fontId="28" fillId="0" borderId="2" xfId="0" applyNumberFormat="1" applyFont="1" applyBorder="1" applyProtection="1">
      <alignment vertical="center"/>
      <protection locked="0"/>
    </xf>
    <xf numFmtId="0" fontId="24" fillId="0" borderId="0" xfId="0" applyFont="1" applyAlignment="1">
      <alignment vertical="center" wrapText="1"/>
    </xf>
    <xf numFmtId="0" fontId="0" fillId="0" borderId="0" xfId="0" applyAlignment="1" applyProtection="1">
      <alignment vertical="center"/>
    </xf>
    <xf numFmtId="0" fontId="11" fillId="3" borderId="1" xfId="0" applyFont="1" applyFill="1" applyBorder="1" applyAlignment="1" applyProtection="1">
      <alignment horizontal="center" vertical="center"/>
    </xf>
    <xf numFmtId="0" fontId="7" fillId="3" borderId="13" xfId="0" applyFont="1" applyFill="1" applyBorder="1" applyAlignment="1" applyProtection="1">
      <alignment vertical="center"/>
    </xf>
    <xf numFmtId="31" fontId="8" fillId="0" borderId="2" xfId="0" applyNumberFormat="1" applyFont="1" applyFill="1" applyBorder="1" applyProtection="1">
      <alignment vertical="center"/>
      <protection locked="0"/>
    </xf>
    <xf numFmtId="31" fontId="8" fillId="0" borderId="13" xfId="2" applyNumberFormat="1" applyFont="1" applyBorder="1" applyAlignment="1" applyProtection="1">
      <alignment vertical="center"/>
      <protection locked="0"/>
    </xf>
    <xf numFmtId="31" fontId="8" fillId="0" borderId="2" xfId="2" applyNumberFormat="1" applyFont="1" applyBorder="1" applyAlignment="1" applyProtection="1">
      <alignment vertical="center"/>
      <protection locked="0"/>
    </xf>
    <xf numFmtId="31" fontId="8" fillId="2" borderId="2" xfId="0" applyNumberFormat="1" applyFont="1" applyFill="1" applyBorder="1" applyProtection="1">
      <alignment vertical="center"/>
    </xf>
    <xf numFmtId="0" fontId="0" fillId="0" borderId="0" xfId="0" applyAlignment="1" applyProtection="1">
      <alignment vertical="center"/>
    </xf>
    <xf numFmtId="0" fontId="11" fillId="3" borderId="1" xfId="0" applyFont="1" applyFill="1" applyBorder="1" applyAlignment="1" applyProtection="1">
      <alignment horizontal="center" vertical="center"/>
    </xf>
    <xf numFmtId="0" fontId="8" fillId="2" borderId="2" xfId="2" applyNumberFormat="1" applyFont="1" applyFill="1" applyBorder="1" applyAlignment="1" applyProtection="1">
      <alignment horizontal="center" vertical="center"/>
    </xf>
    <xf numFmtId="0" fontId="24" fillId="0" borderId="16" xfId="0" applyFont="1" applyBorder="1" applyAlignment="1" applyProtection="1">
      <alignment vertical="center" wrapText="1"/>
    </xf>
    <xf numFmtId="10" fontId="7" fillId="2" borderId="2" xfId="3" applyNumberFormat="1" applyFont="1" applyFill="1" applyBorder="1" applyAlignment="1" applyProtection="1">
      <alignment vertical="center" wrapText="1"/>
    </xf>
    <xf numFmtId="0" fontId="24" fillId="0" borderId="0" xfId="0" applyFont="1" applyAlignment="1" applyProtection="1">
      <alignment vertical="center" wrapText="1"/>
    </xf>
    <xf numFmtId="0" fontId="19" fillId="3" borderId="2" xfId="0" applyFont="1" applyFill="1" applyBorder="1" applyAlignment="1" applyProtection="1">
      <alignment horizontal="center" vertical="center"/>
    </xf>
    <xf numFmtId="0" fontId="19" fillId="3" borderId="2" xfId="0" applyFont="1" applyFill="1" applyBorder="1" applyAlignment="1" applyProtection="1">
      <alignment horizontal="center" vertical="center" wrapText="1"/>
    </xf>
    <xf numFmtId="0" fontId="0" fillId="0" borderId="0" xfId="0">
      <alignment vertical="center"/>
    </xf>
    <xf numFmtId="0" fontId="43" fillId="0" borderId="0" xfId="0" applyFont="1">
      <alignment vertical="center"/>
    </xf>
    <xf numFmtId="0" fontId="44" fillId="0" borderId="0" xfId="0" applyFont="1">
      <alignment vertical="center"/>
    </xf>
    <xf numFmtId="0" fontId="45" fillId="0" borderId="0" xfId="0" applyFont="1">
      <alignment vertical="center"/>
    </xf>
    <xf numFmtId="0" fontId="46" fillId="0" borderId="3" xfId="0" applyFont="1" applyBorder="1">
      <alignment vertical="center"/>
    </xf>
    <xf numFmtId="0" fontId="46" fillId="0" borderId="0" xfId="0" applyFont="1">
      <alignment vertical="center"/>
    </xf>
    <xf numFmtId="0" fontId="48" fillId="0" borderId="35" xfId="0" applyFont="1" applyBorder="1">
      <alignment vertical="center"/>
    </xf>
    <xf numFmtId="0" fontId="37" fillId="0" borderId="35" xfId="0" applyFont="1" applyBorder="1">
      <alignment vertical="center"/>
    </xf>
    <xf numFmtId="0" fontId="49" fillId="8" borderId="36" xfId="0" applyFont="1" applyFill="1" applyBorder="1">
      <alignment vertical="center"/>
    </xf>
    <xf numFmtId="0" fontId="49" fillId="8" borderId="37" xfId="0" applyFont="1" applyFill="1" applyBorder="1">
      <alignment vertical="center"/>
    </xf>
    <xf numFmtId="0" fontId="50" fillId="8" borderId="38" xfId="0" applyFont="1" applyFill="1" applyBorder="1">
      <alignment vertical="center"/>
    </xf>
    <xf numFmtId="0" fontId="50" fillId="9" borderId="36" xfId="0" applyFont="1" applyFill="1" applyBorder="1">
      <alignment vertical="center"/>
    </xf>
    <xf numFmtId="0" fontId="50" fillId="9" borderId="37" xfId="0" applyFont="1" applyFill="1" applyBorder="1">
      <alignment vertical="center"/>
    </xf>
    <xf numFmtId="0" fontId="50" fillId="9" borderId="38" xfId="0" applyFont="1" applyFill="1" applyBorder="1">
      <alignment vertical="center"/>
    </xf>
    <xf numFmtId="0" fontId="50" fillId="10" borderId="36" xfId="0" applyFont="1" applyFill="1" applyBorder="1">
      <alignment vertical="center"/>
    </xf>
    <xf numFmtId="0" fontId="50" fillId="10" borderId="37" xfId="0" applyFont="1" applyFill="1" applyBorder="1">
      <alignment vertical="center"/>
    </xf>
    <xf numFmtId="0" fontId="50" fillId="10" borderId="38" xfId="0" applyFont="1" applyFill="1" applyBorder="1">
      <alignment vertical="center"/>
    </xf>
    <xf numFmtId="0" fontId="37" fillId="0" borderId="0" xfId="0" applyFont="1">
      <alignment vertical="center"/>
    </xf>
    <xf numFmtId="182" fontId="50" fillId="9" borderId="36" xfId="0" applyNumberFormat="1" applyFont="1" applyFill="1" applyBorder="1">
      <alignment vertical="center"/>
    </xf>
    <xf numFmtId="182" fontId="50" fillId="9" borderId="37" xfId="0" applyNumberFormat="1" applyFont="1" applyFill="1" applyBorder="1" applyAlignment="1">
      <alignment horizontal="center" vertical="center"/>
    </xf>
    <xf numFmtId="182" fontId="50" fillId="9" borderId="38" xfId="0" applyNumberFormat="1" applyFont="1" applyFill="1" applyBorder="1">
      <alignment vertical="center"/>
    </xf>
    <xf numFmtId="182" fontId="50" fillId="10" borderId="36" xfId="0" applyNumberFormat="1" applyFont="1" applyFill="1" applyBorder="1">
      <alignment vertical="center"/>
    </xf>
    <xf numFmtId="182" fontId="50" fillId="10" borderId="37" xfId="0" applyNumberFormat="1" applyFont="1" applyFill="1" applyBorder="1" applyAlignment="1">
      <alignment horizontal="center" vertical="center"/>
    </xf>
    <xf numFmtId="182" fontId="50" fillId="10" borderId="38" xfId="0" applyNumberFormat="1" applyFont="1" applyFill="1" applyBorder="1">
      <alignment vertical="center"/>
    </xf>
    <xf numFmtId="0" fontId="50" fillId="11" borderId="36" xfId="0" applyFont="1" applyFill="1" applyBorder="1">
      <alignment vertical="center"/>
    </xf>
    <xf numFmtId="0" fontId="50" fillId="11" borderId="37" xfId="0" applyFont="1" applyFill="1" applyBorder="1">
      <alignment vertical="center"/>
    </xf>
    <xf numFmtId="0" fontId="50" fillId="11" borderId="38" xfId="0" applyFont="1" applyFill="1" applyBorder="1">
      <alignment vertical="center"/>
    </xf>
    <xf numFmtId="182" fontId="50" fillId="11" borderId="36" xfId="0" applyNumberFormat="1" applyFont="1" applyFill="1" applyBorder="1">
      <alignment vertical="center"/>
    </xf>
    <xf numFmtId="182" fontId="50" fillId="11" borderId="37" xfId="0" applyNumberFormat="1" applyFont="1" applyFill="1" applyBorder="1" applyAlignment="1">
      <alignment horizontal="center" vertical="center"/>
    </xf>
    <xf numFmtId="182" fontId="50" fillId="11" borderId="38" xfId="0" applyNumberFormat="1" applyFont="1" applyFill="1" applyBorder="1">
      <alignment vertical="center"/>
    </xf>
    <xf numFmtId="0" fontId="50" fillId="12" borderId="36" xfId="0" applyFont="1" applyFill="1" applyBorder="1">
      <alignment vertical="center"/>
    </xf>
    <xf numFmtId="0" fontId="50" fillId="12" borderId="37" xfId="0" applyFont="1" applyFill="1" applyBorder="1">
      <alignment vertical="center"/>
    </xf>
    <xf numFmtId="0" fontId="50" fillId="12" borderId="38" xfId="0" applyFont="1" applyFill="1" applyBorder="1">
      <alignment vertical="center"/>
    </xf>
    <xf numFmtId="182" fontId="50" fillId="12" borderId="36" xfId="0" applyNumberFormat="1" applyFont="1" applyFill="1" applyBorder="1">
      <alignment vertical="center"/>
    </xf>
    <xf numFmtId="182" fontId="50" fillId="12" borderId="37" xfId="0" applyNumberFormat="1" applyFont="1" applyFill="1" applyBorder="1" applyAlignment="1">
      <alignment horizontal="center" vertical="center"/>
    </xf>
    <xf numFmtId="182" fontId="50" fillId="12" borderId="38" xfId="0" applyNumberFormat="1" applyFont="1" applyFill="1" applyBorder="1">
      <alignment vertical="center"/>
    </xf>
    <xf numFmtId="182" fontId="50" fillId="8" borderId="36" xfId="0" applyNumberFormat="1" applyFont="1" applyFill="1" applyBorder="1">
      <alignment vertical="center"/>
    </xf>
    <xf numFmtId="182" fontId="50" fillId="8" borderId="37" xfId="0" applyNumberFormat="1" applyFont="1" applyFill="1" applyBorder="1" applyAlignment="1">
      <alignment horizontal="center" vertical="center"/>
    </xf>
    <xf numFmtId="182" fontId="50" fillId="8" borderId="38" xfId="0" applyNumberFormat="1" applyFont="1" applyFill="1" applyBorder="1">
      <alignment vertical="center"/>
    </xf>
    <xf numFmtId="0" fontId="50" fillId="13" borderId="36" xfId="0" applyFont="1" applyFill="1" applyBorder="1">
      <alignment vertical="center"/>
    </xf>
    <xf numFmtId="0" fontId="50" fillId="13" borderId="37" xfId="0" applyFont="1" applyFill="1" applyBorder="1">
      <alignment vertical="center"/>
    </xf>
    <xf numFmtId="0" fontId="50" fillId="13" borderId="38" xfId="0" applyFont="1" applyFill="1" applyBorder="1">
      <alignment vertical="center"/>
    </xf>
    <xf numFmtId="182" fontId="50" fillId="13" borderId="36" xfId="0" applyNumberFormat="1" applyFont="1" applyFill="1" applyBorder="1">
      <alignment vertical="center"/>
    </xf>
    <xf numFmtId="182" fontId="50" fillId="13" borderId="37" xfId="0" applyNumberFormat="1" applyFont="1" applyFill="1" applyBorder="1" applyAlignment="1">
      <alignment horizontal="center" vertical="center"/>
    </xf>
    <xf numFmtId="182" fontId="50" fillId="13" borderId="38" xfId="0" applyNumberFormat="1" applyFont="1" applyFill="1" applyBorder="1">
      <alignment vertical="center"/>
    </xf>
    <xf numFmtId="0" fontId="24" fillId="0" borderId="3" xfId="0" applyFont="1" applyBorder="1" applyAlignment="1">
      <alignment vertical="center"/>
    </xf>
    <xf numFmtId="0" fontId="24" fillId="0" borderId="0" xfId="0" applyFont="1" applyAlignment="1">
      <alignment vertical="center"/>
    </xf>
    <xf numFmtId="0" fontId="24" fillId="0" borderId="3" xfId="0" applyFont="1" applyBorder="1" applyAlignment="1" applyProtection="1">
      <alignment vertical="center"/>
    </xf>
    <xf numFmtId="0" fontId="24" fillId="0" borderId="0" xfId="0" applyFont="1" applyAlignment="1" applyProtection="1">
      <alignment vertical="center"/>
    </xf>
    <xf numFmtId="0" fontId="27" fillId="3" borderId="2" xfId="0" applyFont="1" applyFill="1" applyBorder="1" applyAlignment="1" applyProtection="1">
      <alignment horizontal="center" vertical="center"/>
    </xf>
    <xf numFmtId="0" fontId="0" fillId="0" borderId="0" xfId="0" applyFont="1" applyProtection="1">
      <alignment vertical="center"/>
    </xf>
    <xf numFmtId="0" fontId="11" fillId="0" borderId="0" xfId="0" applyFont="1" applyProtection="1">
      <alignment vertical="center"/>
    </xf>
    <xf numFmtId="183" fontId="0" fillId="0" borderId="2" xfId="0" applyNumberFormat="1" applyBorder="1" applyAlignment="1" applyProtection="1">
      <alignment horizontal="right" vertical="center"/>
      <protection locked="0"/>
    </xf>
    <xf numFmtId="183" fontId="7" fillId="0" borderId="2" xfId="0" applyNumberFormat="1" applyFont="1" applyFill="1" applyBorder="1" applyAlignment="1" applyProtection="1">
      <alignment horizontal="right" vertical="center"/>
      <protection locked="0"/>
    </xf>
    <xf numFmtId="183" fontId="7" fillId="2" borderId="2" xfId="0" applyNumberFormat="1" applyFont="1" applyFill="1" applyBorder="1" applyAlignment="1" applyProtection="1">
      <alignment horizontal="right" vertical="center"/>
    </xf>
    <xf numFmtId="0" fontId="9" fillId="0" borderId="0" xfId="0" applyFont="1" applyAlignment="1" applyProtection="1">
      <alignment vertical="center"/>
    </xf>
    <xf numFmtId="0" fontId="7" fillId="0" borderId="4" xfId="0" applyFont="1" applyBorder="1">
      <alignment vertical="center"/>
    </xf>
    <xf numFmtId="0" fontId="37" fillId="0" borderId="36" xfId="0" applyFont="1" applyBorder="1" applyAlignment="1">
      <alignment horizontal="center" vertical="center"/>
    </xf>
    <xf numFmtId="0" fontId="37" fillId="0" borderId="37" xfId="0" applyFont="1" applyBorder="1" applyAlignment="1">
      <alignment horizontal="center" vertical="center"/>
    </xf>
    <xf numFmtId="0" fontId="37" fillId="0" borderId="38" xfId="0" applyFont="1" applyBorder="1" applyAlignment="1">
      <alignment horizontal="center" vertical="center"/>
    </xf>
    <xf numFmtId="0" fontId="37" fillId="0" borderId="35" xfId="0" applyFont="1" applyBorder="1" applyAlignment="1">
      <alignment horizontal="center" vertical="center"/>
    </xf>
    <xf numFmtId="41" fontId="8" fillId="0" borderId="5" xfId="0" applyNumberFormat="1" applyFont="1" applyFill="1" applyBorder="1" applyAlignment="1" applyProtection="1">
      <alignment horizontal="center" vertical="center"/>
      <protection locked="0"/>
    </xf>
    <xf numFmtId="41" fontId="8" fillId="0" borderId="7" xfId="0" applyNumberFormat="1" applyFont="1" applyFill="1" applyBorder="1" applyAlignment="1" applyProtection="1">
      <alignment horizontal="center" vertical="center"/>
      <protection locked="0"/>
    </xf>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9" fillId="3" borderId="5" xfId="0" applyFont="1" applyFill="1" applyBorder="1" applyAlignment="1" applyProtection="1">
      <alignment horizontal="center" vertical="center" wrapText="1"/>
    </xf>
    <xf numFmtId="0" fontId="19" fillId="3" borderId="7" xfId="0" applyFont="1" applyFill="1" applyBorder="1" applyAlignment="1" applyProtection="1">
      <alignment horizontal="center" vertical="center" wrapText="1"/>
    </xf>
    <xf numFmtId="181" fontId="8" fillId="2" borderId="5" xfId="0" applyNumberFormat="1" applyFont="1" applyFill="1" applyBorder="1" applyAlignment="1" applyProtection="1">
      <alignment horizontal="center" vertical="center"/>
    </xf>
    <xf numFmtId="181" fontId="8" fillId="2" borderId="7" xfId="0" applyNumberFormat="1" applyFont="1" applyFill="1" applyBorder="1" applyAlignment="1" applyProtection="1">
      <alignment horizontal="center" vertical="center"/>
    </xf>
    <xf numFmtId="0" fontId="24" fillId="3" borderId="5" xfId="0" applyFont="1" applyFill="1" applyBorder="1" applyAlignment="1" applyProtection="1">
      <alignment horizontal="center" vertical="center"/>
    </xf>
    <xf numFmtId="0" fontId="24" fillId="3" borderId="7" xfId="0" applyFont="1" applyFill="1" applyBorder="1" applyAlignment="1" applyProtection="1">
      <alignment horizontal="center" vertical="center"/>
    </xf>
    <xf numFmtId="0" fontId="7" fillId="0" borderId="13" xfId="0" applyFont="1" applyFill="1" applyBorder="1" applyAlignment="1" applyProtection="1">
      <alignment horizontal="left" vertical="center"/>
    </xf>
    <xf numFmtId="0" fontId="7" fillId="0" borderId="20" xfId="0" applyFont="1" applyFill="1" applyBorder="1" applyAlignment="1" applyProtection="1">
      <alignment horizontal="left" vertical="center"/>
    </xf>
    <xf numFmtId="0" fontId="7" fillId="0" borderId="15" xfId="0" applyFont="1" applyFill="1" applyBorder="1" applyAlignment="1" applyProtection="1">
      <alignment horizontal="left" vertical="center"/>
    </xf>
    <xf numFmtId="41" fontId="7" fillId="0" borderId="5" xfId="0" applyNumberFormat="1" applyFont="1" applyFill="1" applyBorder="1" applyAlignment="1" applyProtection="1">
      <alignment horizontal="center" vertical="center"/>
      <protection locked="0"/>
    </xf>
    <xf numFmtId="41" fontId="7" fillId="0" borderId="7" xfId="0" applyNumberFormat="1" applyFont="1" applyFill="1" applyBorder="1" applyAlignment="1" applyProtection="1">
      <alignment horizontal="center" vertical="center"/>
      <protection locked="0"/>
    </xf>
    <xf numFmtId="41" fontId="7" fillId="0" borderId="5" xfId="0" applyNumberFormat="1" applyFont="1" applyFill="1" applyBorder="1" applyAlignment="1" applyProtection="1">
      <alignment horizontal="right" vertical="center"/>
      <protection locked="0"/>
    </xf>
    <xf numFmtId="41" fontId="7" fillId="0" borderId="7" xfId="0" applyNumberFormat="1" applyFont="1" applyFill="1" applyBorder="1" applyAlignment="1" applyProtection="1">
      <alignment horizontal="right" vertical="center"/>
      <protection locked="0"/>
    </xf>
    <xf numFmtId="41" fontId="7" fillId="2" borderId="5" xfId="0" applyNumberFormat="1" applyFont="1" applyFill="1" applyBorder="1" applyAlignment="1" applyProtection="1">
      <alignment horizontal="right" vertical="center"/>
    </xf>
    <xf numFmtId="41" fontId="7" fillId="2" borderId="7" xfId="0" applyNumberFormat="1" applyFont="1" applyFill="1" applyBorder="1" applyAlignment="1" applyProtection="1">
      <alignment horizontal="right" vertical="center"/>
    </xf>
    <xf numFmtId="178" fontId="7" fillId="2" borderId="5" xfId="0" applyNumberFormat="1" applyFont="1" applyFill="1" applyBorder="1" applyAlignment="1" applyProtection="1">
      <alignment horizontal="center" vertical="center"/>
    </xf>
    <xf numFmtId="178" fontId="7" fillId="2" borderId="7" xfId="0" applyNumberFormat="1" applyFont="1" applyFill="1" applyBorder="1" applyAlignment="1" applyProtection="1">
      <alignment horizontal="center" vertical="center"/>
    </xf>
    <xf numFmtId="41" fontId="8" fillId="0" borderId="9" xfId="0" applyNumberFormat="1" applyFont="1" applyFill="1" applyBorder="1" applyAlignment="1" applyProtection="1">
      <alignment vertical="center"/>
      <protection locked="0"/>
    </xf>
    <xf numFmtId="41" fontId="8" fillId="0" borderId="8" xfId="0" applyNumberFormat="1" applyFont="1" applyFill="1" applyBorder="1" applyAlignment="1" applyProtection="1">
      <alignment vertical="center"/>
      <protection locked="0"/>
    </xf>
    <xf numFmtId="41" fontId="8" fillId="0" borderId="1" xfId="0" applyNumberFormat="1" applyFont="1" applyFill="1" applyBorder="1" applyAlignment="1" applyProtection="1">
      <alignment vertical="center"/>
      <protection locked="0"/>
    </xf>
    <xf numFmtId="177" fontId="8" fillId="2" borderId="6" xfId="0" applyNumberFormat="1" applyFont="1" applyFill="1" applyBorder="1" applyAlignment="1" applyProtection="1">
      <alignment vertical="center"/>
    </xf>
    <xf numFmtId="177" fontId="8" fillId="2" borderId="33" xfId="0" applyNumberFormat="1" applyFont="1" applyFill="1" applyBorder="1" applyAlignment="1" applyProtection="1">
      <alignment vertical="center"/>
    </xf>
    <xf numFmtId="41" fontId="8" fillId="2" borderId="9" xfId="0" applyNumberFormat="1" applyFont="1" applyFill="1" applyBorder="1" applyAlignment="1" applyProtection="1">
      <alignment vertical="center"/>
    </xf>
    <xf numFmtId="41" fontId="8" fillId="2" borderId="8" xfId="0" applyNumberFormat="1" applyFont="1" applyFill="1" applyBorder="1" applyAlignment="1" applyProtection="1">
      <alignment vertical="center"/>
    </xf>
    <xf numFmtId="41" fontId="8" fillId="2" borderId="1" xfId="0" applyNumberFormat="1" applyFont="1" applyFill="1" applyBorder="1" applyAlignment="1" applyProtection="1">
      <alignment vertical="center"/>
    </xf>
    <xf numFmtId="0" fontId="8" fillId="3" borderId="5" xfId="0" applyFont="1" applyFill="1" applyBorder="1" applyAlignment="1" applyProtection="1">
      <alignment horizontal="center" vertical="center"/>
    </xf>
    <xf numFmtId="0" fontId="8" fillId="3" borderId="32" xfId="0" applyFont="1" applyFill="1" applyBorder="1" applyAlignment="1" applyProtection="1">
      <alignment horizontal="center" vertical="center"/>
    </xf>
    <xf numFmtId="0" fontId="8" fillId="0" borderId="5" xfId="2" applyNumberFormat="1" applyFont="1" applyFill="1" applyBorder="1" applyAlignment="1" applyProtection="1">
      <alignment horizontal="center" vertical="center"/>
      <protection locked="0"/>
    </xf>
    <xf numFmtId="0" fontId="8" fillId="0" borderId="2" xfId="2" applyNumberFormat="1" applyFont="1" applyFill="1" applyBorder="1" applyAlignment="1" applyProtection="1">
      <alignment horizontal="center" vertical="center"/>
      <protection locked="0"/>
    </xf>
    <xf numFmtId="0" fontId="8" fillId="0" borderId="5" xfId="2" applyNumberFormat="1" applyFont="1" applyBorder="1" applyAlignment="1" applyProtection="1">
      <alignment horizontal="center" vertical="center" wrapText="1"/>
      <protection locked="0"/>
    </xf>
    <xf numFmtId="0" fontId="8" fillId="0" borderId="6" xfId="2" applyNumberFormat="1" applyFont="1" applyBorder="1" applyAlignment="1" applyProtection="1">
      <alignment horizontal="center" vertical="center" wrapText="1"/>
      <protection locked="0"/>
    </xf>
    <xf numFmtId="0" fontId="8" fillId="0" borderId="7" xfId="2" applyNumberFormat="1" applyFont="1" applyBorder="1" applyAlignment="1" applyProtection="1">
      <alignment horizontal="center" vertical="center" wrapText="1"/>
      <protection locked="0"/>
    </xf>
    <xf numFmtId="0" fontId="8" fillId="0" borderId="5" xfId="2" applyNumberFormat="1" applyFont="1" applyBorder="1" applyAlignment="1" applyProtection="1">
      <alignment horizontal="center" vertical="center"/>
      <protection locked="0"/>
    </xf>
    <xf numFmtId="0" fontId="8" fillId="0" borderId="6" xfId="2" applyNumberFormat="1" applyFont="1" applyBorder="1" applyAlignment="1" applyProtection="1">
      <alignment horizontal="center" vertical="center"/>
      <protection locked="0"/>
    </xf>
    <xf numFmtId="0" fontId="8" fillId="0" borderId="7" xfId="2" applyNumberFormat="1" applyFont="1" applyBorder="1" applyAlignment="1" applyProtection="1">
      <alignment horizontal="center" vertical="center"/>
      <protection locked="0"/>
    </xf>
    <xf numFmtId="0" fontId="8" fillId="3" borderId="13"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0" borderId="13" xfId="2" applyNumberFormat="1" applyFont="1" applyBorder="1" applyAlignment="1" applyProtection="1">
      <alignment horizontal="center" vertical="center"/>
      <protection locked="0"/>
    </xf>
    <xf numFmtId="0" fontId="8" fillId="0" borderId="15" xfId="2" applyNumberFormat="1" applyFont="1" applyBorder="1" applyAlignment="1" applyProtection="1">
      <alignment horizontal="center" vertical="center"/>
      <protection locked="0"/>
    </xf>
    <xf numFmtId="0" fontId="0" fillId="0" borderId="0" xfId="0" applyAlignment="1" applyProtection="1">
      <alignment vertical="center"/>
    </xf>
    <xf numFmtId="0" fontId="9" fillId="0" borderId="0" xfId="0" applyFont="1" applyAlignment="1" applyProtection="1">
      <alignment vertical="center"/>
    </xf>
    <xf numFmtId="0" fontId="27" fillId="0" borderId="12" xfId="0" applyFont="1" applyBorder="1" applyAlignment="1" applyProtection="1">
      <alignment vertical="center"/>
    </xf>
    <xf numFmtId="0" fontId="8" fillId="3" borderId="1" xfId="0" applyFont="1" applyFill="1" applyBorder="1" applyAlignment="1" applyProtection="1">
      <alignment horizontal="center" vertical="center"/>
    </xf>
    <xf numFmtId="0" fontId="11" fillId="3" borderId="1" xfId="0"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xf>
    <xf numFmtId="0" fontId="23" fillId="3" borderId="10"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8" fillId="2" borderId="5" xfId="2" applyNumberFormat="1" applyFont="1" applyFill="1" applyBorder="1" applyAlignment="1" applyProtection="1">
      <alignment horizontal="center" vertical="center"/>
    </xf>
    <xf numFmtId="0" fontId="8" fillId="2" borderId="2" xfId="2" applyNumberFormat="1" applyFont="1" applyFill="1" applyBorder="1" applyAlignment="1" applyProtection="1">
      <alignment horizontal="center" vertical="center"/>
    </xf>
  </cellXfs>
  <cellStyles count="31">
    <cellStyle name="Excel Built-in Comma [0]" xfId="1" xr:uid="{358DC8C6-48A3-4595-BB4B-A7BDEE9936DB}"/>
    <cellStyle name="Excel Built-in Comma [0] 2" xfId="24" xr:uid="{7B1C4850-5836-499E-BF77-7D59FDA1256D}"/>
    <cellStyle name="Excel Built-in Comma [0] 3" xfId="5" xr:uid="{318633FA-B64B-4AD4-B5F1-0FB81116854B}"/>
    <cellStyle name="Normal 2" xfId="29" xr:uid="{1E2056AE-0B85-4F1B-92E1-13960A947783}"/>
    <cellStyle name="Normal 2 2" xfId="30" xr:uid="{B7E6F5A4-2562-4996-A501-8E753562743D}"/>
    <cellStyle name="パーセント" xfId="3" builtinId="5"/>
    <cellStyle name="ハイパーリンク 2" xfId="13" xr:uid="{00AF0379-0D38-44F3-9495-09EABA01C56B}"/>
    <cellStyle name="ハイパーリンク 3" xfId="23" xr:uid="{F2FC4D80-6D52-43CB-8E61-3FF7CFC541D9}"/>
    <cellStyle name="ハイパーリンク 4" xfId="26" xr:uid="{315D2C72-4A60-41B2-B824-0959DA6A8837}"/>
    <cellStyle name="桁区切り" xfId="2" builtinId="6"/>
    <cellStyle name="桁区切り 2" xfId="10" xr:uid="{2102143E-5F67-483D-8E3A-B968F75458E0}"/>
    <cellStyle name="桁区切り 2 2" xfId="27" xr:uid="{303BDBDD-055B-4686-A1A3-21267EE86598}"/>
    <cellStyle name="桁区切り 2 2 3" xfId="15" xr:uid="{3342EA4C-A407-4DCF-8E0D-7E969397F5BC}"/>
    <cellStyle name="桁区切り 2 4" xfId="17" xr:uid="{1F551C84-25CE-464D-8FF6-344BF7D65D91}"/>
    <cellStyle name="桁区切り 3" xfId="28" xr:uid="{FC69A574-FA69-4EB7-B9D5-8A3DECDBCC53}"/>
    <cellStyle name="桁区切り 5" xfId="12" xr:uid="{490D3EA7-A9CD-4EA9-B2E6-B0C04266B824}"/>
    <cellStyle name="標準" xfId="0" builtinId="0"/>
    <cellStyle name="標準 2" xfId="8" xr:uid="{C9F255C4-5982-4187-AE69-9446ECBF6518}"/>
    <cellStyle name="標準 2 2" xfId="18" xr:uid="{62A36378-E216-4FFD-B0AD-A8D1D719BED2}"/>
    <cellStyle name="標準 2 2 2" xfId="22" xr:uid="{CB615A49-97A7-4A86-9660-2662B44CC198}"/>
    <cellStyle name="標準 2 2 6" xfId="14" xr:uid="{0061211B-4E89-4DCF-BE9A-173641AA5BE1}"/>
    <cellStyle name="標準 2 3" xfId="20" xr:uid="{8E6DD5CC-514F-4B01-8834-D1CD19308DAC}"/>
    <cellStyle name="標準 2 7" xfId="16" xr:uid="{BB342244-7697-4526-BB42-B2433BA316C8}"/>
    <cellStyle name="標準 3" xfId="7" xr:uid="{495CA464-40B4-4064-A5BF-E58EF33D0583}"/>
    <cellStyle name="標準 3 2" xfId="9" xr:uid="{D78C596A-0BC9-475A-ABA0-65F281EF1047}"/>
    <cellStyle name="標準 3 8" xfId="11" xr:uid="{A3AC5201-5E06-4AEC-973A-A05575A49F41}"/>
    <cellStyle name="標準 4" xfId="19" xr:uid="{D834E256-8C05-47BB-93F2-5DFD7D291AC8}"/>
    <cellStyle name="標準 4 2" xfId="4" xr:uid="{77A70F07-6F13-4489-847B-049BFBF16578}"/>
    <cellStyle name="標準 5" xfId="21" xr:uid="{8F48C02B-9195-48B8-903B-4BE17B7A10FC}"/>
    <cellStyle name="標準 5 2" xfId="6" xr:uid="{581492A1-9293-4CA7-A594-26023CF3443E}"/>
    <cellStyle name="標準 6" xfId="25" xr:uid="{8D429E40-B19B-4420-BB60-05E651F36AC0}"/>
  </cellStyles>
  <dxfs count="55">
    <dxf>
      <font>
        <b/>
        <i val="0"/>
        <color rgb="FFFF0000"/>
      </font>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s>
  <tableStyles count="0" defaultTableStyle="TableStyleMedium2" defaultPivotStyle="PivotStyleLight16"/>
  <colors>
    <mruColors>
      <color rgb="FFFFFFCC"/>
      <color rgb="FFCDFFE6"/>
      <color rgb="FF99FFCC"/>
      <color rgb="FF66FFFF"/>
      <color rgb="FFFFFF09"/>
      <color rgb="FFFFCCCC"/>
      <color rgb="FFE9DEF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67235</xdr:colOff>
      <xdr:row>81</xdr:row>
      <xdr:rowOff>20059</xdr:rowOff>
    </xdr:from>
    <xdr:to>
      <xdr:col>8</xdr:col>
      <xdr:colOff>772277</xdr:colOff>
      <xdr:row>90</xdr:row>
      <xdr:rowOff>302558</xdr:rowOff>
    </xdr:to>
    <xdr:sp macro="" textlink="">
      <xdr:nvSpPr>
        <xdr:cNvPr id="2" name="正方形/長方形 1">
          <a:extLst>
            <a:ext uri="{FF2B5EF4-FFF2-40B4-BE49-F238E27FC236}">
              <a16:creationId xmlns:a16="http://schemas.microsoft.com/office/drawing/2014/main" id="{922E4FCA-293D-4682-B27B-028A8A7BE943}"/>
            </a:ext>
          </a:extLst>
        </xdr:cNvPr>
        <xdr:cNvSpPr/>
      </xdr:nvSpPr>
      <xdr:spPr>
        <a:xfrm>
          <a:off x="8394806" y="25220488"/>
          <a:ext cx="5576400" cy="309917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67235</xdr:colOff>
      <xdr:row>51</xdr:row>
      <xdr:rowOff>310229</xdr:rowOff>
    </xdr:from>
    <xdr:to>
      <xdr:col>8</xdr:col>
      <xdr:colOff>772277</xdr:colOff>
      <xdr:row>63</xdr:row>
      <xdr:rowOff>201467</xdr:rowOff>
    </xdr:to>
    <xdr:sp macro="" textlink="">
      <xdr:nvSpPr>
        <xdr:cNvPr id="3" name="正方形/長方形 2">
          <a:extLst>
            <a:ext uri="{FF2B5EF4-FFF2-40B4-BE49-F238E27FC236}">
              <a16:creationId xmlns:a16="http://schemas.microsoft.com/office/drawing/2014/main" id="{6055F00F-B73B-43C3-839A-36056D91E41F}"/>
            </a:ext>
          </a:extLst>
        </xdr:cNvPr>
        <xdr:cNvSpPr/>
      </xdr:nvSpPr>
      <xdr:spPr>
        <a:xfrm>
          <a:off x="8394806" y="16121729"/>
          <a:ext cx="5576400" cy="364680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67235</xdr:colOff>
      <xdr:row>68</xdr:row>
      <xdr:rowOff>7076</xdr:rowOff>
    </xdr:from>
    <xdr:to>
      <xdr:col>8</xdr:col>
      <xdr:colOff>772277</xdr:colOff>
      <xdr:row>74</xdr:row>
      <xdr:rowOff>152882</xdr:rowOff>
    </xdr:to>
    <xdr:sp macro="" textlink="">
      <xdr:nvSpPr>
        <xdr:cNvPr id="4" name="正方形/長方形 3">
          <a:extLst>
            <a:ext uri="{FF2B5EF4-FFF2-40B4-BE49-F238E27FC236}">
              <a16:creationId xmlns:a16="http://schemas.microsoft.com/office/drawing/2014/main" id="{A9EB9B37-7B62-47AC-8F90-9C5B9E5417FC}"/>
            </a:ext>
          </a:extLst>
        </xdr:cNvPr>
        <xdr:cNvSpPr/>
      </xdr:nvSpPr>
      <xdr:spPr>
        <a:xfrm>
          <a:off x="8394806" y="21138969"/>
          <a:ext cx="5576400" cy="202359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67235</xdr:colOff>
      <xdr:row>76</xdr:row>
      <xdr:rowOff>201705</xdr:rowOff>
    </xdr:from>
    <xdr:to>
      <xdr:col>8</xdr:col>
      <xdr:colOff>772277</xdr:colOff>
      <xdr:row>80</xdr:row>
      <xdr:rowOff>268940</xdr:rowOff>
    </xdr:to>
    <xdr:sp macro="" textlink="">
      <xdr:nvSpPr>
        <xdr:cNvPr id="5" name="正方形/長方形 4">
          <a:extLst>
            <a:ext uri="{FF2B5EF4-FFF2-40B4-BE49-F238E27FC236}">
              <a16:creationId xmlns:a16="http://schemas.microsoft.com/office/drawing/2014/main" id="{21D02640-0050-45A4-A55E-8FCB99B23FBD}"/>
            </a:ext>
          </a:extLst>
        </xdr:cNvPr>
        <xdr:cNvSpPr/>
      </xdr:nvSpPr>
      <xdr:spPr>
        <a:xfrm>
          <a:off x="8394806" y="23837312"/>
          <a:ext cx="5576400" cy="131909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基準年度について：対象会社（事業）の譲受が完了した年度の前年度における数値を入力してください。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6</xdr:col>
      <xdr:colOff>95435</xdr:colOff>
      <xdr:row>121</xdr:row>
      <xdr:rowOff>307465</xdr:rowOff>
    </xdr:from>
    <xdr:to>
      <xdr:col>8</xdr:col>
      <xdr:colOff>774185</xdr:colOff>
      <xdr:row>127</xdr:row>
      <xdr:rowOff>299357</xdr:rowOff>
    </xdr:to>
    <xdr:sp macro="" textlink="">
      <xdr:nvSpPr>
        <xdr:cNvPr id="6" name="正方形/長方形 5">
          <a:extLst>
            <a:ext uri="{FF2B5EF4-FFF2-40B4-BE49-F238E27FC236}">
              <a16:creationId xmlns:a16="http://schemas.microsoft.com/office/drawing/2014/main" id="{7217E614-257F-416B-A984-7B1EF529B49D}"/>
            </a:ext>
          </a:extLst>
        </xdr:cNvPr>
        <xdr:cNvSpPr/>
      </xdr:nvSpPr>
      <xdr:spPr>
        <a:xfrm>
          <a:off x="10913114" y="37278072"/>
          <a:ext cx="3060000" cy="18696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xdr:txBody>
    </xdr:sp>
    <xdr:clientData/>
  </xdr:twoCellAnchor>
  <xdr:twoCellAnchor>
    <xdr:from>
      <xdr:col>6</xdr:col>
      <xdr:colOff>74501</xdr:colOff>
      <xdr:row>136</xdr:row>
      <xdr:rowOff>20302</xdr:rowOff>
    </xdr:from>
    <xdr:to>
      <xdr:col>8</xdr:col>
      <xdr:colOff>753251</xdr:colOff>
      <xdr:row>141</xdr:row>
      <xdr:rowOff>217714</xdr:rowOff>
    </xdr:to>
    <xdr:sp macro="" textlink="">
      <xdr:nvSpPr>
        <xdr:cNvPr id="7" name="正方形/長方形 6">
          <a:extLst>
            <a:ext uri="{FF2B5EF4-FFF2-40B4-BE49-F238E27FC236}">
              <a16:creationId xmlns:a16="http://schemas.microsoft.com/office/drawing/2014/main" id="{E855812F-299B-4852-BA51-B7F93341748A}"/>
            </a:ext>
          </a:extLst>
        </xdr:cNvPr>
        <xdr:cNvSpPr/>
      </xdr:nvSpPr>
      <xdr:spPr>
        <a:xfrm>
          <a:off x="10892180" y="41685373"/>
          <a:ext cx="3060000" cy="173502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(9,10</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xdr:txBody>
    </xdr:sp>
    <xdr:clientData/>
  </xdr:twoCellAnchor>
  <xdr:twoCellAnchor>
    <xdr:from>
      <xdr:col>4</xdr:col>
      <xdr:colOff>68211</xdr:colOff>
      <xdr:row>101</xdr:row>
      <xdr:rowOff>162279</xdr:rowOff>
    </xdr:from>
    <xdr:to>
      <xdr:col>8</xdr:col>
      <xdr:colOff>773206</xdr:colOff>
      <xdr:row>113</xdr:row>
      <xdr:rowOff>190501</xdr:rowOff>
    </xdr:to>
    <xdr:sp macro="" textlink="">
      <xdr:nvSpPr>
        <xdr:cNvPr id="8" name="正方形/長方形 7">
          <a:extLst>
            <a:ext uri="{FF2B5EF4-FFF2-40B4-BE49-F238E27FC236}">
              <a16:creationId xmlns:a16="http://schemas.microsoft.com/office/drawing/2014/main" id="{FD05FA0C-C17E-4431-B99E-B5056CBDD270}"/>
            </a:ext>
          </a:extLst>
        </xdr:cNvPr>
        <xdr:cNvSpPr/>
      </xdr:nvSpPr>
      <xdr:spPr>
        <a:xfrm>
          <a:off x="8382976" y="31236191"/>
          <a:ext cx="5590759" cy="400631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採用したバリュエーションの手法（該当する項目全てに〇</a:t>
          </a:r>
          <a:r>
            <a:rPr kumimoji="1" lang="en-US" altLang="ja-JP" sz="1200" b="1">
              <a:solidFill>
                <a:schemeClr val="tx1"/>
              </a:solidFill>
            </a:rPr>
            <a:t>,×</a:t>
          </a:r>
          <a:r>
            <a:rPr kumimoji="1" lang="ja-JP" altLang="en-US" sz="1200" b="1">
              <a:solidFill>
                <a:schemeClr val="tx1"/>
              </a:solidFill>
            </a:rPr>
            <a:t>を入力）について</a:t>
          </a:r>
        </a:p>
        <a:p>
          <a:pPr algn="l"/>
          <a:r>
            <a:rPr kumimoji="1" lang="ja-JP" altLang="en-US" sz="1100" b="1">
              <a:solidFill>
                <a:schemeClr val="tx1"/>
              </a:solidFill>
            </a:rPr>
            <a:t>①</a:t>
          </a:r>
          <a:r>
            <a:rPr kumimoji="1" lang="en-US" altLang="ja-JP" sz="1100" b="1">
              <a:solidFill>
                <a:schemeClr val="tx1"/>
              </a:solidFill>
            </a:rPr>
            <a:t>DCF</a:t>
          </a:r>
          <a:r>
            <a:rPr kumimoji="1" lang="ja-JP" altLang="en-US" sz="1100" b="1">
              <a:solidFill>
                <a:schemeClr val="tx1"/>
              </a:solidFill>
            </a:rPr>
            <a:t>法</a:t>
          </a:r>
        </a:p>
        <a:p>
          <a:pPr algn="l"/>
          <a:r>
            <a:rPr kumimoji="1" lang="ja-JP" altLang="en-US" sz="1100" b="0">
              <a:solidFill>
                <a:schemeClr val="tx1"/>
              </a:solidFill>
            </a:rPr>
            <a:t>将来フリーキャッシュフローを現在価値に割引いて企業価値を算出する方法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②マルチプル法</a:t>
          </a:r>
        </a:p>
        <a:p>
          <a:pPr algn="l"/>
          <a:r>
            <a:rPr kumimoji="1" lang="ja-JP" altLang="en-US" sz="1100" b="0">
              <a:solidFill>
                <a:schemeClr val="tx1"/>
              </a:solidFill>
            </a:rPr>
            <a:t>代表例：</a:t>
          </a:r>
          <a:r>
            <a:rPr kumimoji="1" lang="en-US" altLang="ja-JP" sz="1100" b="0">
              <a:solidFill>
                <a:schemeClr val="tx1"/>
              </a:solidFill>
            </a:rPr>
            <a:t>EBITDA×</a:t>
          </a:r>
          <a:r>
            <a:rPr kumimoji="1" lang="ja-JP" altLang="en-US" sz="1100" b="0">
              <a:solidFill>
                <a:schemeClr val="tx1"/>
              </a:solidFill>
            </a:rPr>
            <a:t>マルチプル（その他：売上マルチプル、</a:t>
          </a:r>
          <a:r>
            <a:rPr kumimoji="1" lang="en-US" altLang="ja-JP" sz="1100" b="0">
              <a:solidFill>
                <a:schemeClr val="tx1"/>
              </a:solidFill>
            </a:rPr>
            <a:t>EBIT</a:t>
          </a:r>
          <a:r>
            <a:rPr kumimoji="1" lang="ja-JP" altLang="en-US" sz="1100" b="0">
              <a:solidFill>
                <a:schemeClr val="tx1"/>
              </a:solidFill>
            </a:rPr>
            <a:t>マルチプル）</a:t>
          </a:r>
        </a:p>
        <a:p>
          <a:pPr algn="l"/>
          <a:r>
            <a:rPr kumimoji="1" lang="ja-JP" altLang="en-US" sz="1100" b="0">
              <a:solidFill>
                <a:schemeClr val="tx1"/>
              </a:solidFill>
            </a:rPr>
            <a:t>償却前営業利益等に業界ごとの市場倍率を掛けて企業価値を算出する方法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③修正簿価純資産法</a:t>
          </a:r>
        </a:p>
        <a:p>
          <a:pPr algn="l"/>
          <a:r>
            <a:rPr kumimoji="1" lang="ja-JP" altLang="en-US" sz="1100" b="0">
              <a:solidFill>
                <a:schemeClr val="tx1"/>
              </a:solidFill>
            </a:rPr>
            <a:t>資産負債を時価修正した純資産額で株式価値を算出する方法</a:t>
          </a:r>
        </a:p>
        <a:p>
          <a:pPr algn="l"/>
          <a:r>
            <a:rPr kumimoji="1" lang="en-US" altLang="ja-JP" sz="1100" b="0">
              <a:solidFill>
                <a:schemeClr val="tx1"/>
              </a:solidFill>
            </a:rPr>
            <a:t>※</a:t>
          </a:r>
          <a:r>
            <a:rPr kumimoji="1" lang="ja-JP" altLang="en-US" sz="1100" b="0">
              <a:solidFill>
                <a:schemeClr val="tx1"/>
              </a:solidFill>
            </a:rPr>
            <a:t>事業譲渡の場合は、譲渡対象の時価資産</a:t>
          </a:r>
          <a:r>
            <a:rPr kumimoji="1" lang="en-US" altLang="ja-JP" sz="1100" b="0">
              <a:solidFill>
                <a:schemeClr val="tx1"/>
              </a:solidFill>
            </a:rPr>
            <a:t>-</a:t>
          </a:r>
          <a:r>
            <a:rPr kumimoji="1" lang="ja-JP" altLang="en-US" sz="1100" b="0">
              <a:solidFill>
                <a:schemeClr val="tx1"/>
              </a:solidFill>
            </a:rPr>
            <a:t>譲渡対象の負債</a:t>
          </a:r>
        </a:p>
        <a:p>
          <a:pPr algn="l"/>
          <a:r>
            <a:rPr kumimoji="1" lang="ja-JP" altLang="en-US" sz="1100" b="0">
              <a:solidFill>
                <a:schemeClr val="tx1"/>
              </a:solidFill>
            </a:rPr>
            <a:t> </a:t>
          </a:r>
        </a:p>
        <a:p>
          <a:pPr algn="l"/>
          <a:r>
            <a:rPr kumimoji="1" lang="ja-JP" altLang="en-US" sz="1100" b="1">
              <a:solidFill>
                <a:schemeClr val="tx1"/>
              </a:solidFill>
            </a:rPr>
            <a:t>④年買法</a:t>
          </a:r>
        </a:p>
        <a:p>
          <a:pPr algn="l"/>
          <a:r>
            <a:rPr kumimoji="1" lang="ja-JP" altLang="en-US" sz="1100" b="0">
              <a:solidFill>
                <a:schemeClr val="tx1"/>
              </a:solidFill>
            </a:rPr>
            <a:t>時価純資産に利益の数年分を加算して株式価値を算出する方法</a:t>
          </a:r>
        </a:p>
        <a:p>
          <a:pPr algn="l"/>
          <a:r>
            <a:rPr kumimoji="1" lang="ja-JP" altLang="en-US" sz="1100" b="0">
              <a:solidFill>
                <a:schemeClr val="tx1"/>
              </a:solidFill>
            </a:rPr>
            <a:t>時価純資産＋営業利益</a:t>
          </a:r>
          <a:r>
            <a:rPr kumimoji="1" lang="en-US" altLang="ja-JP" sz="1100" b="0">
              <a:solidFill>
                <a:schemeClr val="tx1"/>
              </a:solidFill>
            </a:rPr>
            <a:t>×</a:t>
          </a:r>
          <a:r>
            <a:rPr kumimoji="1" lang="ja-JP" altLang="en-US" sz="1100" b="0">
              <a:solidFill>
                <a:schemeClr val="tx1"/>
              </a:solidFill>
            </a:rPr>
            <a:t>〇年分 </a:t>
          </a:r>
          <a:endParaRPr kumimoji="1" lang="ja-JP" altLang="en-US" sz="1050" b="0">
            <a:solidFill>
              <a:schemeClr val="tx1"/>
            </a:solidFill>
          </a:endParaRPr>
        </a:p>
      </xdr:txBody>
    </xdr:sp>
    <xdr:clientData/>
  </xdr:twoCellAnchor>
  <xdr:twoCellAnchor>
    <xdr:from>
      <xdr:col>3</xdr:col>
      <xdr:colOff>1629889</xdr:colOff>
      <xdr:row>4</xdr:row>
      <xdr:rowOff>0</xdr:rowOff>
    </xdr:from>
    <xdr:to>
      <xdr:col>3</xdr:col>
      <xdr:colOff>2241889</xdr:colOff>
      <xdr:row>4</xdr:row>
      <xdr:rowOff>252000</xdr:rowOff>
    </xdr:to>
    <xdr:sp macro="" textlink="">
      <xdr:nvSpPr>
        <xdr:cNvPr id="10" name="正方形/長方形 172">
          <a:extLst>
            <a:ext uri="{FF2B5EF4-FFF2-40B4-BE49-F238E27FC236}">
              <a16:creationId xmlns:a16="http://schemas.microsoft.com/office/drawing/2014/main" id="{1EB944A7-A926-4FBF-8362-53852E40A6E8}"/>
            </a:ext>
          </a:extLst>
        </xdr:cNvPr>
        <xdr:cNvSpPr/>
      </xdr:nvSpPr>
      <xdr:spPr>
        <a:xfrm>
          <a:off x="7335364" y="12573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1139787</xdr:colOff>
      <xdr:row>4</xdr:row>
      <xdr:rowOff>0</xdr:rowOff>
    </xdr:from>
    <xdr:to>
      <xdr:col>5</xdr:col>
      <xdr:colOff>1751787</xdr:colOff>
      <xdr:row>4</xdr:row>
      <xdr:rowOff>252000</xdr:rowOff>
    </xdr:to>
    <xdr:sp macro="" textlink="">
      <xdr:nvSpPr>
        <xdr:cNvPr id="11" name="正方形/長方形 10">
          <a:extLst>
            <a:ext uri="{FF2B5EF4-FFF2-40B4-BE49-F238E27FC236}">
              <a16:creationId xmlns:a16="http://schemas.microsoft.com/office/drawing/2014/main" id="{36890F4C-CA91-411F-854A-55C910A601CA}"/>
            </a:ext>
          </a:extLst>
        </xdr:cNvPr>
        <xdr:cNvSpPr/>
      </xdr:nvSpPr>
      <xdr:spPr>
        <a:xfrm>
          <a:off x="10064712" y="12573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1581150</xdr:colOff>
      <xdr:row>4</xdr:row>
      <xdr:rowOff>252000</xdr:rowOff>
    </xdr:to>
    <xdr:sp macro="" textlink="">
      <xdr:nvSpPr>
        <xdr:cNvPr id="12" name="正方形/長方形 172">
          <a:extLst>
            <a:ext uri="{FF2B5EF4-FFF2-40B4-BE49-F238E27FC236}">
              <a16:creationId xmlns:a16="http://schemas.microsoft.com/office/drawing/2014/main" id="{4ABB4191-D68A-4A4B-986C-1BCCB5CAC889}"/>
            </a:ext>
          </a:extLst>
        </xdr:cNvPr>
        <xdr:cNvSpPr/>
      </xdr:nvSpPr>
      <xdr:spPr>
        <a:xfrm>
          <a:off x="5642158" y="1257300"/>
          <a:ext cx="164446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2408139</xdr:colOff>
      <xdr:row>4</xdr:row>
      <xdr:rowOff>0</xdr:rowOff>
    </xdr:from>
    <xdr:to>
      <xdr:col>5</xdr:col>
      <xdr:colOff>1288169</xdr:colOff>
      <xdr:row>4</xdr:row>
      <xdr:rowOff>252000</xdr:rowOff>
    </xdr:to>
    <xdr:sp macro="" textlink="">
      <xdr:nvSpPr>
        <xdr:cNvPr id="13" name="正方形/長方形 172">
          <a:extLst>
            <a:ext uri="{FF2B5EF4-FFF2-40B4-BE49-F238E27FC236}">
              <a16:creationId xmlns:a16="http://schemas.microsoft.com/office/drawing/2014/main" id="{215FBB69-8268-457A-8B1D-9B61DB55788C}"/>
            </a:ext>
          </a:extLst>
        </xdr:cNvPr>
        <xdr:cNvSpPr/>
      </xdr:nvSpPr>
      <xdr:spPr>
        <a:xfrm>
          <a:off x="8113614" y="1257300"/>
          <a:ext cx="20994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690406</xdr:colOff>
      <xdr:row>0</xdr:row>
      <xdr:rowOff>38941</xdr:rowOff>
    </xdr:from>
    <xdr:to>
      <xdr:col>5</xdr:col>
      <xdr:colOff>1770406</xdr:colOff>
      <xdr:row>1</xdr:row>
      <xdr:rowOff>63302</xdr:rowOff>
    </xdr:to>
    <xdr:sp macro="" textlink="">
      <xdr:nvSpPr>
        <xdr:cNvPr id="15" name="正方形/長方形 14">
          <a:extLst>
            <a:ext uri="{FF2B5EF4-FFF2-40B4-BE49-F238E27FC236}">
              <a16:creationId xmlns:a16="http://schemas.microsoft.com/office/drawing/2014/main" id="{2D9CAB63-EEB7-428D-A541-F25C679DCA0E}"/>
            </a:ext>
          </a:extLst>
        </xdr:cNvPr>
        <xdr:cNvSpPr/>
      </xdr:nvSpPr>
      <xdr:spPr>
        <a:xfrm>
          <a:off x="9666318" y="38941"/>
          <a:ext cx="1080000" cy="338126"/>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twoCellAnchor>
    <xdr:from>
      <xdr:col>4</xdr:col>
      <xdr:colOff>67235</xdr:colOff>
      <xdr:row>99</xdr:row>
      <xdr:rowOff>112059</xdr:rowOff>
    </xdr:from>
    <xdr:to>
      <xdr:col>8</xdr:col>
      <xdr:colOff>773207</xdr:colOff>
      <xdr:row>101</xdr:row>
      <xdr:rowOff>65641</xdr:rowOff>
    </xdr:to>
    <xdr:sp macro="" textlink="">
      <xdr:nvSpPr>
        <xdr:cNvPr id="9" name="正方形/長方形 5">
          <a:extLst>
            <a:ext uri="{FF2B5EF4-FFF2-40B4-BE49-F238E27FC236}">
              <a16:creationId xmlns:a16="http://schemas.microsoft.com/office/drawing/2014/main" id="{5433882F-DBBC-48B1-B375-C842034E408A}"/>
            </a:ext>
          </a:extLst>
        </xdr:cNvPr>
        <xdr:cNvSpPr/>
      </xdr:nvSpPr>
      <xdr:spPr>
        <a:xfrm>
          <a:off x="8394806" y="29979738"/>
          <a:ext cx="5577330" cy="57951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0">
              <a:solidFill>
                <a:srgbClr val="FF0000"/>
              </a:solidFill>
            </a:rPr>
            <a:t>※</a:t>
          </a:r>
          <a:r>
            <a:rPr kumimoji="1" lang="ja-JP" altLang="en-US" sz="1100" b="0">
              <a:solidFill>
                <a:srgbClr val="FF0000"/>
              </a:solidFill>
            </a:rPr>
            <a:t>基準年度について：対象会社（事業）の譲受が完了した年度の前年度における数値を入力してください。</a:t>
          </a:r>
          <a:endParaRPr kumimoji="1" lang="en-US" altLang="ja-JP" sz="1100" b="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75240</xdr:colOff>
      <xdr:row>80</xdr:row>
      <xdr:rowOff>220966</xdr:rowOff>
    </xdr:from>
    <xdr:to>
      <xdr:col>8</xdr:col>
      <xdr:colOff>780282</xdr:colOff>
      <xdr:row>90</xdr:row>
      <xdr:rowOff>285750</xdr:rowOff>
    </xdr:to>
    <xdr:sp macro="" textlink="">
      <xdr:nvSpPr>
        <xdr:cNvPr id="2" name="正方形/長方形 1">
          <a:extLst>
            <a:ext uri="{FF2B5EF4-FFF2-40B4-BE49-F238E27FC236}">
              <a16:creationId xmlns:a16="http://schemas.microsoft.com/office/drawing/2014/main" id="{1B63471C-C047-4C3A-99DC-C43034931B09}"/>
            </a:ext>
          </a:extLst>
        </xdr:cNvPr>
        <xdr:cNvSpPr/>
      </xdr:nvSpPr>
      <xdr:spPr>
        <a:xfrm>
          <a:off x="8402811" y="25108430"/>
          <a:ext cx="5576400" cy="319442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75240</xdr:colOff>
      <xdr:row>52</xdr:row>
      <xdr:rowOff>10872</xdr:rowOff>
    </xdr:from>
    <xdr:to>
      <xdr:col>8</xdr:col>
      <xdr:colOff>780282</xdr:colOff>
      <xdr:row>63</xdr:row>
      <xdr:rowOff>215074</xdr:rowOff>
    </xdr:to>
    <xdr:sp macro="" textlink="">
      <xdr:nvSpPr>
        <xdr:cNvPr id="3" name="正方形/長方形 2">
          <a:extLst>
            <a:ext uri="{FF2B5EF4-FFF2-40B4-BE49-F238E27FC236}">
              <a16:creationId xmlns:a16="http://schemas.microsoft.com/office/drawing/2014/main" id="{93F6CE6E-E273-4348-9263-F5B83DDE9368}"/>
            </a:ext>
          </a:extLst>
        </xdr:cNvPr>
        <xdr:cNvSpPr/>
      </xdr:nvSpPr>
      <xdr:spPr>
        <a:xfrm>
          <a:off x="8402811" y="16135336"/>
          <a:ext cx="5576400" cy="364680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75240</xdr:colOff>
      <xdr:row>68</xdr:row>
      <xdr:rowOff>7076</xdr:rowOff>
    </xdr:from>
    <xdr:to>
      <xdr:col>8</xdr:col>
      <xdr:colOff>780282</xdr:colOff>
      <xdr:row>74</xdr:row>
      <xdr:rowOff>152882</xdr:rowOff>
    </xdr:to>
    <xdr:sp macro="" textlink="">
      <xdr:nvSpPr>
        <xdr:cNvPr id="4" name="正方形/長方形 3">
          <a:extLst>
            <a:ext uri="{FF2B5EF4-FFF2-40B4-BE49-F238E27FC236}">
              <a16:creationId xmlns:a16="http://schemas.microsoft.com/office/drawing/2014/main" id="{21E3E8DB-BE70-42B0-8455-DE9D809BB2BA}"/>
            </a:ext>
          </a:extLst>
        </xdr:cNvPr>
        <xdr:cNvSpPr/>
      </xdr:nvSpPr>
      <xdr:spPr>
        <a:xfrm>
          <a:off x="8402811" y="21138969"/>
          <a:ext cx="5576400" cy="202359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75240</xdr:colOff>
      <xdr:row>77</xdr:row>
      <xdr:rowOff>231322</xdr:rowOff>
    </xdr:from>
    <xdr:to>
      <xdr:col>8</xdr:col>
      <xdr:colOff>780282</xdr:colOff>
      <xdr:row>80</xdr:row>
      <xdr:rowOff>136072</xdr:rowOff>
    </xdr:to>
    <xdr:sp macro="" textlink="">
      <xdr:nvSpPr>
        <xdr:cNvPr id="5" name="正方形/長方形 4">
          <a:extLst>
            <a:ext uri="{FF2B5EF4-FFF2-40B4-BE49-F238E27FC236}">
              <a16:creationId xmlns:a16="http://schemas.microsoft.com/office/drawing/2014/main" id="{4B3256DB-7A3F-4B57-ADB0-4912B01FEACF}"/>
            </a:ext>
          </a:extLst>
        </xdr:cNvPr>
        <xdr:cNvSpPr/>
      </xdr:nvSpPr>
      <xdr:spPr>
        <a:xfrm>
          <a:off x="8402811" y="24179893"/>
          <a:ext cx="5576400" cy="8436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3</xdr:col>
      <xdr:colOff>1590425</xdr:colOff>
      <xdr:row>4</xdr:row>
      <xdr:rowOff>0</xdr:rowOff>
    </xdr:from>
    <xdr:to>
      <xdr:col>3</xdr:col>
      <xdr:colOff>2202425</xdr:colOff>
      <xdr:row>4</xdr:row>
      <xdr:rowOff>252000</xdr:rowOff>
    </xdr:to>
    <xdr:sp macro="" textlink="">
      <xdr:nvSpPr>
        <xdr:cNvPr id="9" name="正方形/長方形 172">
          <a:extLst>
            <a:ext uri="{FF2B5EF4-FFF2-40B4-BE49-F238E27FC236}">
              <a16:creationId xmlns:a16="http://schemas.microsoft.com/office/drawing/2014/main" id="{518FD2DE-D394-4D81-A1F9-199FF9D9DB67}"/>
            </a:ext>
          </a:extLst>
        </xdr:cNvPr>
        <xdr:cNvSpPr/>
      </xdr:nvSpPr>
      <xdr:spPr>
        <a:xfrm>
          <a:off x="7291818" y="1251857"/>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1100323</xdr:colOff>
      <xdr:row>4</xdr:row>
      <xdr:rowOff>0</xdr:rowOff>
    </xdr:from>
    <xdr:to>
      <xdr:col>5</xdr:col>
      <xdr:colOff>1712323</xdr:colOff>
      <xdr:row>4</xdr:row>
      <xdr:rowOff>252000</xdr:rowOff>
    </xdr:to>
    <xdr:sp macro="" textlink="">
      <xdr:nvSpPr>
        <xdr:cNvPr id="10" name="正方形/長方形 9">
          <a:extLst>
            <a:ext uri="{FF2B5EF4-FFF2-40B4-BE49-F238E27FC236}">
              <a16:creationId xmlns:a16="http://schemas.microsoft.com/office/drawing/2014/main" id="{3DCDD771-498A-454D-B1A4-204E5BA1FDEE}"/>
            </a:ext>
          </a:extLst>
        </xdr:cNvPr>
        <xdr:cNvSpPr/>
      </xdr:nvSpPr>
      <xdr:spPr>
        <a:xfrm>
          <a:off x="10013002" y="1251857"/>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1619250</xdr:colOff>
      <xdr:row>4</xdr:row>
      <xdr:rowOff>252000</xdr:rowOff>
    </xdr:to>
    <xdr:sp macro="" textlink="">
      <xdr:nvSpPr>
        <xdr:cNvPr id="11" name="正方形/長方形 172">
          <a:extLst>
            <a:ext uri="{FF2B5EF4-FFF2-40B4-BE49-F238E27FC236}">
              <a16:creationId xmlns:a16="http://schemas.microsoft.com/office/drawing/2014/main" id="{70AC972C-4C4E-4518-ACAB-6E665EF55083}"/>
            </a:ext>
          </a:extLst>
        </xdr:cNvPr>
        <xdr:cNvSpPr/>
      </xdr:nvSpPr>
      <xdr:spPr>
        <a:xfrm>
          <a:off x="5642158" y="1257300"/>
          <a:ext cx="168256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2406775</xdr:colOff>
      <xdr:row>4</xdr:row>
      <xdr:rowOff>0</xdr:rowOff>
    </xdr:from>
    <xdr:to>
      <xdr:col>5</xdr:col>
      <xdr:colOff>1286805</xdr:colOff>
      <xdr:row>4</xdr:row>
      <xdr:rowOff>252000</xdr:rowOff>
    </xdr:to>
    <xdr:sp macro="" textlink="">
      <xdr:nvSpPr>
        <xdr:cNvPr id="12" name="正方形/長方形 172">
          <a:extLst>
            <a:ext uri="{FF2B5EF4-FFF2-40B4-BE49-F238E27FC236}">
              <a16:creationId xmlns:a16="http://schemas.microsoft.com/office/drawing/2014/main" id="{C7298BA0-A1BF-43E6-A8A4-7469818A968B}"/>
            </a:ext>
          </a:extLst>
        </xdr:cNvPr>
        <xdr:cNvSpPr/>
      </xdr:nvSpPr>
      <xdr:spPr>
        <a:xfrm>
          <a:off x="8112250" y="1257300"/>
          <a:ext cx="20994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704016</xdr:colOff>
      <xdr:row>0</xdr:row>
      <xdr:rowOff>25334</xdr:rowOff>
    </xdr:from>
    <xdr:to>
      <xdr:col>5</xdr:col>
      <xdr:colOff>1784016</xdr:colOff>
      <xdr:row>1</xdr:row>
      <xdr:rowOff>49695</xdr:rowOff>
    </xdr:to>
    <xdr:sp macro="" textlink="">
      <xdr:nvSpPr>
        <xdr:cNvPr id="13" name="正方形/長方形 12">
          <a:extLst>
            <a:ext uri="{FF2B5EF4-FFF2-40B4-BE49-F238E27FC236}">
              <a16:creationId xmlns:a16="http://schemas.microsoft.com/office/drawing/2014/main" id="{727C8688-0115-4E1D-9418-02A452FC41DC}"/>
            </a:ext>
          </a:extLst>
        </xdr:cNvPr>
        <xdr:cNvSpPr/>
      </xdr:nvSpPr>
      <xdr:spPr>
        <a:xfrm>
          <a:off x="9684730" y="25334"/>
          <a:ext cx="1080000" cy="337325"/>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75240</xdr:colOff>
      <xdr:row>80</xdr:row>
      <xdr:rowOff>220966</xdr:rowOff>
    </xdr:from>
    <xdr:to>
      <xdr:col>8</xdr:col>
      <xdr:colOff>780282</xdr:colOff>
      <xdr:row>90</xdr:row>
      <xdr:rowOff>285750</xdr:rowOff>
    </xdr:to>
    <xdr:sp macro="" textlink="">
      <xdr:nvSpPr>
        <xdr:cNvPr id="2" name="正方形/長方形 1">
          <a:extLst>
            <a:ext uri="{FF2B5EF4-FFF2-40B4-BE49-F238E27FC236}">
              <a16:creationId xmlns:a16="http://schemas.microsoft.com/office/drawing/2014/main" id="{150E28DC-A4A3-4698-B731-BECE94CB0A6B}"/>
            </a:ext>
          </a:extLst>
        </xdr:cNvPr>
        <xdr:cNvSpPr/>
      </xdr:nvSpPr>
      <xdr:spPr>
        <a:xfrm>
          <a:off x="8400090" y="25214566"/>
          <a:ext cx="5581842" cy="320803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75240</xdr:colOff>
      <xdr:row>52</xdr:row>
      <xdr:rowOff>10872</xdr:rowOff>
    </xdr:from>
    <xdr:to>
      <xdr:col>8</xdr:col>
      <xdr:colOff>780282</xdr:colOff>
      <xdr:row>63</xdr:row>
      <xdr:rowOff>215074</xdr:rowOff>
    </xdr:to>
    <xdr:sp macro="" textlink="">
      <xdr:nvSpPr>
        <xdr:cNvPr id="3" name="正方形/長方形 2">
          <a:extLst>
            <a:ext uri="{FF2B5EF4-FFF2-40B4-BE49-F238E27FC236}">
              <a16:creationId xmlns:a16="http://schemas.microsoft.com/office/drawing/2014/main" id="{010FB1E5-CBD9-4EFF-A46F-5765A6C98E32}"/>
            </a:ext>
          </a:extLst>
        </xdr:cNvPr>
        <xdr:cNvSpPr/>
      </xdr:nvSpPr>
      <xdr:spPr>
        <a:xfrm>
          <a:off x="8400090" y="16203372"/>
          <a:ext cx="5581842" cy="366177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75240</xdr:colOff>
      <xdr:row>68</xdr:row>
      <xdr:rowOff>7076</xdr:rowOff>
    </xdr:from>
    <xdr:to>
      <xdr:col>8</xdr:col>
      <xdr:colOff>780282</xdr:colOff>
      <xdr:row>74</xdr:row>
      <xdr:rowOff>152882</xdr:rowOff>
    </xdr:to>
    <xdr:sp macro="" textlink="">
      <xdr:nvSpPr>
        <xdr:cNvPr id="4" name="正方形/長方形 3">
          <a:extLst>
            <a:ext uri="{FF2B5EF4-FFF2-40B4-BE49-F238E27FC236}">
              <a16:creationId xmlns:a16="http://schemas.microsoft.com/office/drawing/2014/main" id="{20D1C66C-C70A-4736-ADEB-619C177FFB00}"/>
            </a:ext>
          </a:extLst>
        </xdr:cNvPr>
        <xdr:cNvSpPr/>
      </xdr:nvSpPr>
      <xdr:spPr>
        <a:xfrm>
          <a:off x="8400090" y="21228776"/>
          <a:ext cx="5581842" cy="203175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75240</xdr:colOff>
      <xdr:row>77</xdr:row>
      <xdr:rowOff>231322</xdr:rowOff>
    </xdr:from>
    <xdr:to>
      <xdr:col>8</xdr:col>
      <xdr:colOff>780282</xdr:colOff>
      <xdr:row>80</xdr:row>
      <xdr:rowOff>136072</xdr:rowOff>
    </xdr:to>
    <xdr:sp macro="" textlink="">
      <xdr:nvSpPr>
        <xdr:cNvPr id="5" name="正方形/長方形 4">
          <a:extLst>
            <a:ext uri="{FF2B5EF4-FFF2-40B4-BE49-F238E27FC236}">
              <a16:creationId xmlns:a16="http://schemas.microsoft.com/office/drawing/2014/main" id="{370FC7BE-97E0-488D-B563-FD6E9031D5B4}"/>
            </a:ext>
          </a:extLst>
        </xdr:cNvPr>
        <xdr:cNvSpPr/>
      </xdr:nvSpPr>
      <xdr:spPr>
        <a:xfrm>
          <a:off x="8400090" y="24281947"/>
          <a:ext cx="5581842" cy="84772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3</xdr:col>
      <xdr:colOff>1617639</xdr:colOff>
      <xdr:row>4</xdr:row>
      <xdr:rowOff>0</xdr:rowOff>
    </xdr:from>
    <xdr:to>
      <xdr:col>3</xdr:col>
      <xdr:colOff>2229639</xdr:colOff>
      <xdr:row>4</xdr:row>
      <xdr:rowOff>252000</xdr:rowOff>
    </xdr:to>
    <xdr:sp macro="" textlink="">
      <xdr:nvSpPr>
        <xdr:cNvPr id="6" name="正方形/長方形 172">
          <a:extLst>
            <a:ext uri="{FF2B5EF4-FFF2-40B4-BE49-F238E27FC236}">
              <a16:creationId xmlns:a16="http://schemas.microsoft.com/office/drawing/2014/main" id="{1FB21D66-0136-4501-9746-2A3642E2B249}"/>
            </a:ext>
          </a:extLst>
        </xdr:cNvPr>
        <xdr:cNvSpPr/>
      </xdr:nvSpPr>
      <xdr:spPr>
        <a:xfrm>
          <a:off x="7319032" y="1251857"/>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1127537</xdr:colOff>
      <xdr:row>4</xdr:row>
      <xdr:rowOff>0</xdr:rowOff>
    </xdr:from>
    <xdr:to>
      <xdr:col>5</xdr:col>
      <xdr:colOff>1739537</xdr:colOff>
      <xdr:row>4</xdr:row>
      <xdr:rowOff>252000</xdr:rowOff>
    </xdr:to>
    <xdr:sp macro="" textlink="">
      <xdr:nvSpPr>
        <xdr:cNvPr id="7" name="正方形/長方形 6">
          <a:extLst>
            <a:ext uri="{FF2B5EF4-FFF2-40B4-BE49-F238E27FC236}">
              <a16:creationId xmlns:a16="http://schemas.microsoft.com/office/drawing/2014/main" id="{C0C96290-7A3C-45DD-8370-11416B2CDA28}"/>
            </a:ext>
          </a:extLst>
        </xdr:cNvPr>
        <xdr:cNvSpPr/>
      </xdr:nvSpPr>
      <xdr:spPr>
        <a:xfrm>
          <a:off x="10040216" y="1251857"/>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1562100</xdr:colOff>
      <xdr:row>4</xdr:row>
      <xdr:rowOff>252000</xdr:rowOff>
    </xdr:to>
    <xdr:sp macro="" textlink="">
      <xdr:nvSpPr>
        <xdr:cNvPr id="8" name="正方形/長方形 172">
          <a:extLst>
            <a:ext uri="{FF2B5EF4-FFF2-40B4-BE49-F238E27FC236}">
              <a16:creationId xmlns:a16="http://schemas.microsoft.com/office/drawing/2014/main" id="{E195C765-418F-4AF3-8C9F-F7682B1797D2}"/>
            </a:ext>
          </a:extLst>
        </xdr:cNvPr>
        <xdr:cNvSpPr/>
      </xdr:nvSpPr>
      <xdr:spPr>
        <a:xfrm>
          <a:off x="5642158" y="1257300"/>
          <a:ext cx="162541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2405414</xdr:colOff>
      <xdr:row>4</xdr:row>
      <xdr:rowOff>0</xdr:rowOff>
    </xdr:from>
    <xdr:to>
      <xdr:col>5</xdr:col>
      <xdr:colOff>1285444</xdr:colOff>
      <xdr:row>4</xdr:row>
      <xdr:rowOff>252000</xdr:rowOff>
    </xdr:to>
    <xdr:sp macro="" textlink="">
      <xdr:nvSpPr>
        <xdr:cNvPr id="9" name="正方形/長方形 172">
          <a:extLst>
            <a:ext uri="{FF2B5EF4-FFF2-40B4-BE49-F238E27FC236}">
              <a16:creationId xmlns:a16="http://schemas.microsoft.com/office/drawing/2014/main" id="{5F8A3435-20F1-4121-9986-358079EC8BB6}"/>
            </a:ext>
          </a:extLst>
        </xdr:cNvPr>
        <xdr:cNvSpPr/>
      </xdr:nvSpPr>
      <xdr:spPr>
        <a:xfrm>
          <a:off x="8110889" y="1257300"/>
          <a:ext cx="20994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717623</xdr:colOff>
      <xdr:row>0</xdr:row>
      <xdr:rowOff>25334</xdr:rowOff>
    </xdr:from>
    <xdr:to>
      <xdr:col>5</xdr:col>
      <xdr:colOff>1797623</xdr:colOff>
      <xdr:row>1</xdr:row>
      <xdr:rowOff>49695</xdr:rowOff>
    </xdr:to>
    <xdr:sp macro="" textlink="">
      <xdr:nvSpPr>
        <xdr:cNvPr id="10" name="正方形/長方形 9">
          <a:extLst>
            <a:ext uri="{FF2B5EF4-FFF2-40B4-BE49-F238E27FC236}">
              <a16:creationId xmlns:a16="http://schemas.microsoft.com/office/drawing/2014/main" id="{5DF7A2F2-1811-45D2-AC32-ECF4DEDE3136}"/>
            </a:ext>
          </a:extLst>
        </xdr:cNvPr>
        <xdr:cNvSpPr/>
      </xdr:nvSpPr>
      <xdr:spPr>
        <a:xfrm>
          <a:off x="9698337" y="25334"/>
          <a:ext cx="1080000" cy="337325"/>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F5D62-6E77-4A62-BFC3-2636BFB3A6A7}">
  <dimension ref="A1:Q42"/>
  <sheetViews>
    <sheetView showGridLines="0" workbookViewId="0">
      <selection activeCell="G21" sqref="G21"/>
    </sheetView>
  </sheetViews>
  <sheetFormatPr defaultRowHeight="12" x14ac:dyDescent="0.4"/>
  <cols>
    <col min="1" max="1" width="1.625" style="94" customWidth="1"/>
    <col min="2" max="16384" width="9" style="94"/>
  </cols>
  <sheetData>
    <row r="1" spans="1:17" ht="3.75" customHeight="1" x14ac:dyDescent="0.4">
      <c r="B1" s="131"/>
      <c r="C1" s="131"/>
      <c r="D1" s="131"/>
      <c r="E1" s="131"/>
      <c r="F1" s="131"/>
      <c r="G1" s="131"/>
      <c r="H1" s="131"/>
      <c r="I1" s="131"/>
      <c r="J1" s="131"/>
      <c r="K1" s="131"/>
      <c r="L1" s="131"/>
      <c r="M1" s="131"/>
      <c r="N1" s="131"/>
      <c r="O1" s="131"/>
      <c r="P1" s="131"/>
      <c r="Q1" s="131"/>
    </row>
    <row r="2" spans="1:17" ht="26.25" x14ac:dyDescent="0.4">
      <c r="B2" s="133" t="s">
        <v>178</v>
      </c>
      <c r="C2" s="131"/>
      <c r="D2" s="131"/>
      <c r="E2" s="131"/>
      <c r="F2" s="131"/>
      <c r="G2" s="131"/>
      <c r="H2" s="131"/>
      <c r="I2" s="131"/>
      <c r="J2" s="131"/>
      <c r="K2" s="131"/>
      <c r="L2" s="131"/>
      <c r="M2" s="131"/>
      <c r="N2" s="131"/>
      <c r="O2" s="131"/>
      <c r="P2" s="131"/>
      <c r="Q2" s="131"/>
    </row>
    <row r="3" spans="1:17" x14ac:dyDescent="0.4">
      <c r="A3" s="136"/>
      <c r="B3" s="136"/>
      <c r="C3" s="136"/>
      <c r="D3" s="136"/>
      <c r="E3" s="136"/>
      <c r="F3" s="136"/>
      <c r="G3" s="136"/>
      <c r="H3" s="136"/>
      <c r="I3" s="136"/>
      <c r="J3" s="136"/>
      <c r="K3" s="136"/>
      <c r="L3" s="136"/>
      <c r="M3" s="136"/>
      <c r="N3" s="136"/>
      <c r="O3" s="136"/>
      <c r="P3" s="136"/>
      <c r="Q3" s="136"/>
    </row>
    <row r="4" spans="1:17" x14ac:dyDescent="0.4">
      <c r="A4" s="136"/>
      <c r="B4" s="135"/>
      <c r="C4" s="135"/>
      <c r="D4" s="135"/>
      <c r="E4" s="135"/>
      <c r="F4" s="135"/>
      <c r="G4" s="135"/>
      <c r="H4" s="135"/>
      <c r="I4" s="135"/>
      <c r="J4" s="135"/>
      <c r="K4" s="135"/>
      <c r="L4" s="135"/>
      <c r="M4" s="135"/>
      <c r="N4" s="135"/>
      <c r="O4" s="135"/>
      <c r="P4" s="135"/>
      <c r="Q4" s="135"/>
    </row>
    <row r="5" spans="1:17" ht="16.5" x14ac:dyDescent="0.4">
      <c r="A5" s="136"/>
      <c r="B5" s="134" t="s">
        <v>202</v>
      </c>
      <c r="C5" s="132"/>
      <c r="D5" s="132"/>
      <c r="E5" s="132"/>
      <c r="F5" s="132"/>
      <c r="G5" s="132"/>
      <c r="H5" s="132"/>
      <c r="I5" s="132"/>
      <c r="J5" s="132"/>
      <c r="K5" s="132"/>
      <c r="L5" s="132"/>
      <c r="M5" s="132"/>
      <c r="N5" s="132"/>
      <c r="O5" s="132"/>
      <c r="P5" s="132"/>
      <c r="Q5" s="132"/>
    </row>
    <row r="6" spans="1:17" ht="16.5" x14ac:dyDescent="0.4">
      <c r="A6" s="136"/>
      <c r="B6" s="137" t="s">
        <v>192</v>
      </c>
      <c r="C6" s="188" t="s">
        <v>193</v>
      </c>
      <c r="D6" s="189"/>
      <c r="E6" s="190"/>
      <c r="F6" s="188" t="s">
        <v>194</v>
      </c>
      <c r="G6" s="189"/>
      <c r="H6" s="190"/>
      <c r="I6" s="188" t="s">
        <v>195</v>
      </c>
      <c r="J6" s="189"/>
      <c r="K6" s="190"/>
      <c r="L6" s="188" t="s">
        <v>196</v>
      </c>
      <c r="M6" s="189"/>
      <c r="N6" s="190"/>
      <c r="O6" s="188" t="s">
        <v>197</v>
      </c>
      <c r="P6" s="189"/>
      <c r="Q6" s="190"/>
    </row>
    <row r="7" spans="1:17" ht="16.5" x14ac:dyDescent="0.4">
      <c r="A7" s="136"/>
      <c r="B7" s="138" t="s">
        <v>198</v>
      </c>
      <c r="C7" s="139">
        <v>2026</v>
      </c>
      <c r="D7" s="140" t="s">
        <v>179</v>
      </c>
      <c r="E7" s="141"/>
      <c r="F7" s="155">
        <v>2027</v>
      </c>
      <c r="G7" s="156" t="s">
        <v>179</v>
      </c>
      <c r="H7" s="157"/>
      <c r="I7" s="161">
        <v>2028</v>
      </c>
      <c r="J7" s="162" t="s">
        <v>179</v>
      </c>
      <c r="K7" s="163"/>
      <c r="L7" s="170">
        <v>2029</v>
      </c>
      <c r="M7" s="171" t="s">
        <v>179</v>
      </c>
      <c r="N7" s="172"/>
      <c r="O7" s="142">
        <v>2030</v>
      </c>
      <c r="P7" s="143" t="s">
        <v>179</v>
      </c>
      <c r="Q7" s="144"/>
    </row>
    <row r="8" spans="1:17" ht="16.5" x14ac:dyDescent="0.4">
      <c r="A8" s="136"/>
      <c r="B8" s="138" t="s">
        <v>199</v>
      </c>
      <c r="C8" s="155">
        <v>2027</v>
      </c>
      <c r="D8" s="156" t="s">
        <v>179</v>
      </c>
      <c r="E8" s="157"/>
      <c r="F8" s="161">
        <v>2028</v>
      </c>
      <c r="G8" s="162" t="s">
        <v>179</v>
      </c>
      <c r="H8" s="163"/>
      <c r="I8" s="170">
        <v>2029</v>
      </c>
      <c r="J8" s="171" t="s">
        <v>179</v>
      </c>
      <c r="K8" s="172"/>
      <c r="L8" s="142">
        <v>2030</v>
      </c>
      <c r="M8" s="143" t="s">
        <v>179</v>
      </c>
      <c r="N8" s="144"/>
      <c r="O8" s="145">
        <v>2031</v>
      </c>
      <c r="P8" s="146" t="s">
        <v>179</v>
      </c>
      <c r="Q8" s="147"/>
    </row>
    <row r="9" spans="1:17" ht="16.5" x14ac:dyDescent="0.4">
      <c r="A9" s="136"/>
      <c r="B9" s="148"/>
      <c r="C9" s="148"/>
      <c r="D9" s="148"/>
      <c r="E9" s="148"/>
      <c r="F9" s="148"/>
      <c r="G9" s="148"/>
      <c r="H9" s="148"/>
      <c r="I9" s="148"/>
      <c r="J9" s="148"/>
      <c r="K9" s="148"/>
      <c r="L9" s="148"/>
      <c r="M9" s="148"/>
      <c r="N9" s="148"/>
      <c r="O9" s="148"/>
      <c r="P9" s="148"/>
      <c r="Q9" s="148"/>
    </row>
    <row r="10" spans="1:17" ht="16.5" x14ac:dyDescent="0.4">
      <c r="B10" s="137" t="s">
        <v>200</v>
      </c>
      <c r="C10" s="191" t="s">
        <v>193</v>
      </c>
      <c r="D10" s="191"/>
      <c r="E10" s="191"/>
      <c r="F10" s="191" t="s">
        <v>194</v>
      </c>
      <c r="G10" s="191"/>
      <c r="H10" s="191"/>
      <c r="I10" s="191" t="s">
        <v>195</v>
      </c>
      <c r="J10" s="191"/>
      <c r="K10" s="191"/>
      <c r="L10" s="188" t="s">
        <v>196</v>
      </c>
      <c r="M10" s="189"/>
      <c r="N10" s="190"/>
      <c r="O10" s="188" t="s">
        <v>197</v>
      </c>
      <c r="P10" s="189"/>
      <c r="Q10" s="190"/>
    </row>
    <row r="11" spans="1:17" ht="16.5" x14ac:dyDescent="0.4">
      <c r="B11" s="138" t="s">
        <v>201</v>
      </c>
      <c r="C11" s="167">
        <v>45689</v>
      </c>
      <c r="D11" s="168" t="s">
        <v>180</v>
      </c>
      <c r="E11" s="169">
        <v>46023</v>
      </c>
      <c r="F11" s="158">
        <v>46054</v>
      </c>
      <c r="G11" s="159" t="s">
        <v>180</v>
      </c>
      <c r="H11" s="160">
        <v>46388</v>
      </c>
      <c r="I11" s="164">
        <v>46419</v>
      </c>
      <c r="J11" s="165" t="s">
        <v>180</v>
      </c>
      <c r="K11" s="166">
        <v>46753</v>
      </c>
      <c r="L11" s="173">
        <v>46784</v>
      </c>
      <c r="M11" s="174" t="s">
        <v>180</v>
      </c>
      <c r="N11" s="175">
        <v>47119</v>
      </c>
      <c r="O11" s="149">
        <v>47150</v>
      </c>
      <c r="P11" s="150" t="s">
        <v>180</v>
      </c>
      <c r="Q11" s="151">
        <v>47484</v>
      </c>
    </row>
    <row r="12" spans="1:17" ht="16.5" x14ac:dyDescent="0.4">
      <c r="B12" s="138" t="s">
        <v>181</v>
      </c>
      <c r="C12" s="167">
        <v>45717</v>
      </c>
      <c r="D12" s="168" t="s">
        <v>180</v>
      </c>
      <c r="E12" s="169">
        <v>46054</v>
      </c>
      <c r="F12" s="158">
        <v>46082</v>
      </c>
      <c r="G12" s="159" t="s">
        <v>180</v>
      </c>
      <c r="H12" s="160">
        <v>46419</v>
      </c>
      <c r="I12" s="164">
        <v>46447</v>
      </c>
      <c r="J12" s="165" t="s">
        <v>180</v>
      </c>
      <c r="K12" s="166">
        <v>46784</v>
      </c>
      <c r="L12" s="173">
        <v>46813</v>
      </c>
      <c r="M12" s="174" t="s">
        <v>180</v>
      </c>
      <c r="N12" s="175">
        <v>47150</v>
      </c>
      <c r="O12" s="149">
        <v>47178</v>
      </c>
      <c r="P12" s="150" t="s">
        <v>180</v>
      </c>
      <c r="Q12" s="151">
        <v>47515</v>
      </c>
    </row>
    <row r="13" spans="1:17" ht="16.5" x14ac:dyDescent="0.4">
      <c r="B13" s="138" t="s">
        <v>182</v>
      </c>
      <c r="C13" s="167">
        <v>45748</v>
      </c>
      <c r="D13" s="168" t="s">
        <v>180</v>
      </c>
      <c r="E13" s="169">
        <v>46082</v>
      </c>
      <c r="F13" s="158">
        <v>46113</v>
      </c>
      <c r="G13" s="159" t="s">
        <v>180</v>
      </c>
      <c r="H13" s="160">
        <v>46447</v>
      </c>
      <c r="I13" s="164">
        <v>46478</v>
      </c>
      <c r="J13" s="165" t="s">
        <v>180</v>
      </c>
      <c r="K13" s="166">
        <v>46813</v>
      </c>
      <c r="L13" s="173">
        <v>46844</v>
      </c>
      <c r="M13" s="174" t="s">
        <v>180</v>
      </c>
      <c r="N13" s="175">
        <v>47178</v>
      </c>
      <c r="O13" s="149">
        <v>47209</v>
      </c>
      <c r="P13" s="150" t="s">
        <v>180</v>
      </c>
      <c r="Q13" s="151">
        <v>47543</v>
      </c>
    </row>
    <row r="14" spans="1:17" ht="16.5" x14ac:dyDescent="0.4">
      <c r="B14" s="138" t="s">
        <v>183</v>
      </c>
      <c r="C14" s="158">
        <v>45778</v>
      </c>
      <c r="D14" s="159" t="s">
        <v>180</v>
      </c>
      <c r="E14" s="160">
        <v>46113</v>
      </c>
      <c r="F14" s="164">
        <v>46143</v>
      </c>
      <c r="G14" s="165" t="s">
        <v>180</v>
      </c>
      <c r="H14" s="166">
        <v>46478</v>
      </c>
      <c r="I14" s="173">
        <v>46508</v>
      </c>
      <c r="J14" s="174" t="s">
        <v>180</v>
      </c>
      <c r="K14" s="175">
        <v>46844</v>
      </c>
      <c r="L14" s="149">
        <v>46874</v>
      </c>
      <c r="M14" s="150" t="s">
        <v>180</v>
      </c>
      <c r="N14" s="151">
        <v>47209</v>
      </c>
      <c r="O14" s="152">
        <v>47239</v>
      </c>
      <c r="P14" s="153" t="s">
        <v>180</v>
      </c>
      <c r="Q14" s="154">
        <v>47574</v>
      </c>
    </row>
    <row r="15" spans="1:17" ht="16.5" x14ac:dyDescent="0.4">
      <c r="B15" s="138" t="s">
        <v>184</v>
      </c>
      <c r="C15" s="158">
        <v>45809</v>
      </c>
      <c r="D15" s="159" t="s">
        <v>180</v>
      </c>
      <c r="E15" s="160">
        <v>46143</v>
      </c>
      <c r="F15" s="164">
        <v>46174</v>
      </c>
      <c r="G15" s="165" t="s">
        <v>180</v>
      </c>
      <c r="H15" s="166">
        <v>46508</v>
      </c>
      <c r="I15" s="173">
        <v>46539</v>
      </c>
      <c r="J15" s="174" t="s">
        <v>180</v>
      </c>
      <c r="K15" s="175">
        <v>46874</v>
      </c>
      <c r="L15" s="149">
        <v>46905</v>
      </c>
      <c r="M15" s="150" t="s">
        <v>180</v>
      </c>
      <c r="N15" s="151">
        <v>47239</v>
      </c>
      <c r="O15" s="152">
        <v>47270</v>
      </c>
      <c r="P15" s="153" t="s">
        <v>180</v>
      </c>
      <c r="Q15" s="154">
        <v>47604</v>
      </c>
    </row>
    <row r="16" spans="1:17" ht="16.5" x14ac:dyDescent="0.4">
      <c r="B16" s="138" t="s">
        <v>185</v>
      </c>
      <c r="C16" s="158">
        <v>45839</v>
      </c>
      <c r="D16" s="159" t="s">
        <v>180</v>
      </c>
      <c r="E16" s="160">
        <v>46174</v>
      </c>
      <c r="F16" s="164">
        <v>46204</v>
      </c>
      <c r="G16" s="165" t="s">
        <v>180</v>
      </c>
      <c r="H16" s="166">
        <v>46539</v>
      </c>
      <c r="I16" s="173">
        <v>46569</v>
      </c>
      <c r="J16" s="174" t="s">
        <v>180</v>
      </c>
      <c r="K16" s="175">
        <v>46905</v>
      </c>
      <c r="L16" s="149">
        <v>46935</v>
      </c>
      <c r="M16" s="150" t="s">
        <v>180</v>
      </c>
      <c r="N16" s="151">
        <v>47270</v>
      </c>
      <c r="O16" s="152">
        <v>47300</v>
      </c>
      <c r="P16" s="153" t="s">
        <v>180</v>
      </c>
      <c r="Q16" s="154">
        <v>47635</v>
      </c>
    </row>
    <row r="17" spans="2:17" ht="16.5" x14ac:dyDescent="0.4">
      <c r="B17" s="138" t="s">
        <v>186</v>
      </c>
      <c r="C17" s="158">
        <v>45870</v>
      </c>
      <c r="D17" s="159" t="s">
        <v>180</v>
      </c>
      <c r="E17" s="160">
        <v>46204</v>
      </c>
      <c r="F17" s="164">
        <v>46235</v>
      </c>
      <c r="G17" s="165" t="s">
        <v>180</v>
      </c>
      <c r="H17" s="166">
        <v>46569</v>
      </c>
      <c r="I17" s="173">
        <v>46600</v>
      </c>
      <c r="J17" s="174" t="s">
        <v>180</v>
      </c>
      <c r="K17" s="175">
        <v>46935</v>
      </c>
      <c r="L17" s="149">
        <v>46966</v>
      </c>
      <c r="M17" s="150" t="s">
        <v>180</v>
      </c>
      <c r="N17" s="151">
        <v>47300</v>
      </c>
      <c r="O17" s="152">
        <v>47331</v>
      </c>
      <c r="P17" s="153" t="s">
        <v>180</v>
      </c>
      <c r="Q17" s="154">
        <v>47665</v>
      </c>
    </row>
    <row r="18" spans="2:17" ht="16.5" x14ac:dyDescent="0.4">
      <c r="B18" s="138" t="s">
        <v>187</v>
      </c>
      <c r="C18" s="158">
        <v>45901</v>
      </c>
      <c r="D18" s="159" t="s">
        <v>180</v>
      </c>
      <c r="E18" s="160">
        <v>46235</v>
      </c>
      <c r="F18" s="164">
        <v>46266</v>
      </c>
      <c r="G18" s="165" t="s">
        <v>180</v>
      </c>
      <c r="H18" s="166">
        <v>46600</v>
      </c>
      <c r="I18" s="173">
        <v>46631</v>
      </c>
      <c r="J18" s="174" t="s">
        <v>180</v>
      </c>
      <c r="K18" s="175">
        <v>46966</v>
      </c>
      <c r="L18" s="149">
        <v>46997</v>
      </c>
      <c r="M18" s="150" t="s">
        <v>180</v>
      </c>
      <c r="N18" s="151">
        <v>47331</v>
      </c>
      <c r="O18" s="152">
        <v>47362</v>
      </c>
      <c r="P18" s="153" t="s">
        <v>180</v>
      </c>
      <c r="Q18" s="154">
        <v>47696</v>
      </c>
    </row>
    <row r="19" spans="2:17" ht="16.5" x14ac:dyDescent="0.4">
      <c r="B19" s="138" t="s">
        <v>188</v>
      </c>
      <c r="C19" s="167">
        <v>45566</v>
      </c>
      <c r="D19" s="168" t="s">
        <v>180</v>
      </c>
      <c r="E19" s="169">
        <v>45901</v>
      </c>
      <c r="F19" s="158">
        <v>45931</v>
      </c>
      <c r="G19" s="159" t="s">
        <v>180</v>
      </c>
      <c r="H19" s="160">
        <v>46266</v>
      </c>
      <c r="I19" s="164">
        <v>46296</v>
      </c>
      <c r="J19" s="165" t="s">
        <v>180</v>
      </c>
      <c r="K19" s="166">
        <v>46631</v>
      </c>
      <c r="L19" s="173">
        <v>46661</v>
      </c>
      <c r="M19" s="174" t="s">
        <v>180</v>
      </c>
      <c r="N19" s="175">
        <v>46997</v>
      </c>
      <c r="O19" s="149">
        <v>47027</v>
      </c>
      <c r="P19" s="150" t="s">
        <v>180</v>
      </c>
      <c r="Q19" s="151">
        <v>47362</v>
      </c>
    </row>
    <row r="20" spans="2:17" ht="16.5" x14ac:dyDescent="0.4">
      <c r="B20" s="138" t="s">
        <v>189</v>
      </c>
      <c r="C20" s="167">
        <v>45597</v>
      </c>
      <c r="D20" s="168" t="s">
        <v>180</v>
      </c>
      <c r="E20" s="169">
        <v>45931</v>
      </c>
      <c r="F20" s="158">
        <v>45962</v>
      </c>
      <c r="G20" s="159" t="s">
        <v>180</v>
      </c>
      <c r="H20" s="160">
        <v>46296</v>
      </c>
      <c r="I20" s="164">
        <v>46327</v>
      </c>
      <c r="J20" s="165" t="s">
        <v>180</v>
      </c>
      <c r="K20" s="166">
        <v>46661</v>
      </c>
      <c r="L20" s="173">
        <v>46692</v>
      </c>
      <c r="M20" s="174" t="s">
        <v>180</v>
      </c>
      <c r="N20" s="175">
        <v>47027</v>
      </c>
      <c r="O20" s="149">
        <v>47058</v>
      </c>
      <c r="P20" s="150" t="s">
        <v>180</v>
      </c>
      <c r="Q20" s="151">
        <v>47392</v>
      </c>
    </row>
    <row r="21" spans="2:17" ht="16.5" x14ac:dyDescent="0.4">
      <c r="B21" s="138" t="s">
        <v>190</v>
      </c>
      <c r="C21" s="167">
        <v>45627</v>
      </c>
      <c r="D21" s="168" t="s">
        <v>180</v>
      </c>
      <c r="E21" s="169">
        <v>45962</v>
      </c>
      <c r="F21" s="158">
        <v>45992</v>
      </c>
      <c r="G21" s="159" t="s">
        <v>180</v>
      </c>
      <c r="H21" s="160">
        <v>46327</v>
      </c>
      <c r="I21" s="164">
        <v>46357</v>
      </c>
      <c r="J21" s="165" t="s">
        <v>180</v>
      </c>
      <c r="K21" s="166">
        <v>46692</v>
      </c>
      <c r="L21" s="173">
        <v>46722</v>
      </c>
      <c r="M21" s="174" t="s">
        <v>180</v>
      </c>
      <c r="N21" s="175">
        <v>47058</v>
      </c>
      <c r="O21" s="149">
        <v>47088</v>
      </c>
      <c r="P21" s="150" t="s">
        <v>180</v>
      </c>
      <c r="Q21" s="151">
        <v>47423</v>
      </c>
    </row>
    <row r="22" spans="2:17" ht="16.5" x14ac:dyDescent="0.4">
      <c r="B22" s="138" t="s">
        <v>191</v>
      </c>
      <c r="C22" s="167">
        <v>45658</v>
      </c>
      <c r="D22" s="168" t="s">
        <v>180</v>
      </c>
      <c r="E22" s="169">
        <v>45992</v>
      </c>
      <c r="F22" s="158">
        <v>46023</v>
      </c>
      <c r="G22" s="159" t="s">
        <v>180</v>
      </c>
      <c r="H22" s="160">
        <v>46357</v>
      </c>
      <c r="I22" s="164">
        <v>46388</v>
      </c>
      <c r="J22" s="165" t="s">
        <v>180</v>
      </c>
      <c r="K22" s="166">
        <v>46722</v>
      </c>
      <c r="L22" s="173">
        <v>46753</v>
      </c>
      <c r="M22" s="174" t="s">
        <v>180</v>
      </c>
      <c r="N22" s="175">
        <v>47088</v>
      </c>
      <c r="O22" s="149">
        <v>47119</v>
      </c>
      <c r="P22" s="150" t="s">
        <v>180</v>
      </c>
      <c r="Q22" s="151">
        <v>47453</v>
      </c>
    </row>
    <row r="23" spans="2:17" x14ac:dyDescent="0.4">
      <c r="B23" s="136"/>
      <c r="C23" s="136"/>
      <c r="D23" s="136"/>
      <c r="E23" s="136"/>
      <c r="F23" s="136"/>
      <c r="G23" s="136"/>
      <c r="H23" s="136"/>
      <c r="I23" s="136"/>
      <c r="J23" s="136"/>
      <c r="K23" s="136"/>
      <c r="L23" s="136"/>
      <c r="M23" s="136"/>
      <c r="N23" s="136"/>
      <c r="O23" s="136"/>
      <c r="P23" s="136"/>
      <c r="Q23" s="136"/>
    </row>
    <row r="24" spans="2:17" x14ac:dyDescent="0.4">
      <c r="B24" s="135"/>
      <c r="C24" s="135"/>
      <c r="D24" s="135"/>
      <c r="E24" s="135"/>
      <c r="F24" s="135"/>
      <c r="G24" s="135"/>
      <c r="H24" s="135"/>
      <c r="I24" s="135"/>
      <c r="J24" s="135"/>
      <c r="K24" s="135"/>
      <c r="L24" s="135"/>
      <c r="M24" s="135"/>
      <c r="N24" s="135"/>
      <c r="O24" s="135"/>
      <c r="P24" s="135"/>
      <c r="Q24" s="135"/>
    </row>
    <row r="25" spans="2:17" ht="16.5" x14ac:dyDescent="0.4">
      <c r="B25" s="134" t="s">
        <v>203</v>
      </c>
      <c r="C25" s="132"/>
      <c r="D25" s="132"/>
      <c r="E25" s="132"/>
      <c r="F25" s="132"/>
      <c r="G25" s="132"/>
      <c r="H25" s="132"/>
      <c r="I25" s="132"/>
      <c r="J25" s="132"/>
      <c r="K25" s="132"/>
      <c r="L25" s="132"/>
      <c r="M25" s="132"/>
      <c r="N25" s="132"/>
      <c r="O25" s="132"/>
      <c r="P25" s="132"/>
      <c r="Q25" s="132"/>
    </row>
    <row r="26" spans="2:17" ht="16.5" x14ac:dyDescent="0.4">
      <c r="B26" s="137" t="s">
        <v>192</v>
      </c>
      <c r="C26" s="188" t="s">
        <v>193</v>
      </c>
      <c r="D26" s="189"/>
      <c r="E26" s="190"/>
      <c r="F26" s="188" t="s">
        <v>194</v>
      </c>
      <c r="G26" s="189"/>
      <c r="H26" s="190"/>
      <c r="I26" s="188" t="s">
        <v>195</v>
      </c>
      <c r="J26" s="189"/>
      <c r="K26" s="190"/>
      <c r="L26" s="188" t="s">
        <v>196</v>
      </c>
      <c r="M26" s="189"/>
      <c r="N26" s="190"/>
      <c r="O26" s="188" t="s">
        <v>197</v>
      </c>
      <c r="P26" s="189"/>
      <c r="Q26" s="190"/>
    </row>
    <row r="27" spans="2:17" ht="16.5" x14ac:dyDescent="0.4">
      <c r="B27" s="138" t="s">
        <v>198</v>
      </c>
      <c r="C27" s="139">
        <v>2026</v>
      </c>
      <c r="D27" s="140" t="s">
        <v>179</v>
      </c>
      <c r="E27" s="141"/>
      <c r="F27" s="155">
        <v>2027</v>
      </c>
      <c r="G27" s="156" t="s">
        <v>179</v>
      </c>
      <c r="H27" s="157"/>
      <c r="I27" s="161">
        <v>2028</v>
      </c>
      <c r="J27" s="162" t="s">
        <v>179</v>
      </c>
      <c r="K27" s="163"/>
      <c r="L27" s="170">
        <v>2029</v>
      </c>
      <c r="M27" s="171" t="s">
        <v>179</v>
      </c>
      <c r="N27" s="172"/>
      <c r="O27" s="142">
        <v>2030</v>
      </c>
      <c r="P27" s="143" t="s">
        <v>179</v>
      </c>
      <c r="Q27" s="144"/>
    </row>
    <row r="28" spans="2:17" ht="16.5" x14ac:dyDescent="0.4">
      <c r="B28" s="138" t="s">
        <v>199</v>
      </c>
      <c r="C28" s="155">
        <v>2027</v>
      </c>
      <c r="D28" s="156" t="s">
        <v>179</v>
      </c>
      <c r="E28" s="157"/>
      <c r="F28" s="161">
        <v>2028</v>
      </c>
      <c r="G28" s="162" t="s">
        <v>179</v>
      </c>
      <c r="H28" s="163"/>
      <c r="I28" s="170">
        <v>2029</v>
      </c>
      <c r="J28" s="171" t="s">
        <v>179</v>
      </c>
      <c r="K28" s="172"/>
      <c r="L28" s="142">
        <v>2030</v>
      </c>
      <c r="M28" s="143" t="s">
        <v>179</v>
      </c>
      <c r="N28" s="144"/>
      <c r="O28" s="145">
        <v>2031</v>
      </c>
      <c r="P28" s="146" t="s">
        <v>179</v>
      </c>
      <c r="Q28" s="147"/>
    </row>
    <row r="29" spans="2:17" ht="16.5" x14ac:dyDescent="0.4">
      <c r="B29" s="148"/>
      <c r="C29" s="148"/>
      <c r="D29" s="148"/>
      <c r="E29" s="148"/>
      <c r="F29" s="148"/>
      <c r="G29" s="148"/>
      <c r="H29" s="148"/>
      <c r="I29" s="148"/>
      <c r="J29" s="148"/>
      <c r="K29" s="148"/>
      <c r="L29" s="148"/>
      <c r="M29" s="148"/>
      <c r="N29" s="148"/>
      <c r="O29" s="148"/>
      <c r="P29" s="148"/>
      <c r="Q29" s="148"/>
    </row>
    <row r="30" spans="2:17" ht="16.5" x14ac:dyDescent="0.4">
      <c r="B30" s="137" t="s">
        <v>200</v>
      </c>
      <c r="C30" s="191" t="s">
        <v>193</v>
      </c>
      <c r="D30" s="191"/>
      <c r="E30" s="191"/>
      <c r="F30" s="191" t="s">
        <v>194</v>
      </c>
      <c r="G30" s="191"/>
      <c r="H30" s="191"/>
      <c r="I30" s="191" t="s">
        <v>195</v>
      </c>
      <c r="J30" s="191"/>
      <c r="K30" s="191"/>
      <c r="L30" s="188" t="s">
        <v>196</v>
      </c>
      <c r="M30" s="189"/>
      <c r="N30" s="190"/>
      <c r="O30" s="188" t="s">
        <v>197</v>
      </c>
      <c r="P30" s="189"/>
      <c r="Q30" s="190"/>
    </row>
    <row r="31" spans="2:17" ht="16.5" x14ac:dyDescent="0.4">
      <c r="B31" s="138" t="s">
        <v>201</v>
      </c>
      <c r="C31" s="167">
        <v>45689</v>
      </c>
      <c r="D31" s="168" t="s">
        <v>180</v>
      </c>
      <c r="E31" s="169">
        <v>46023</v>
      </c>
      <c r="F31" s="158">
        <v>46054</v>
      </c>
      <c r="G31" s="159" t="s">
        <v>180</v>
      </c>
      <c r="H31" s="160">
        <v>46388</v>
      </c>
      <c r="I31" s="164">
        <v>46419</v>
      </c>
      <c r="J31" s="165" t="s">
        <v>180</v>
      </c>
      <c r="K31" s="166">
        <v>46753</v>
      </c>
      <c r="L31" s="173">
        <v>46784</v>
      </c>
      <c r="M31" s="174" t="s">
        <v>180</v>
      </c>
      <c r="N31" s="175">
        <v>47119</v>
      </c>
      <c r="O31" s="149">
        <v>47150</v>
      </c>
      <c r="P31" s="150" t="s">
        <v>180</v>
      </c>
      <c r="Q31" s="151">
        <v>47484</v>
      </c>
    </row>
    <row r="32" spans="2:17" ht="16.5" x14ac:dyDescent="0.4">
      <c r="B32" s="138" t="s">
        <v>181</v>
      </c>
      <c r="C32" s="167">
        <v>45717</v>
      </c>
      <c r="D32" s="168" t="s">
        <v>180</v>
      </c>
      <c r="E32" s="169">
        <v>46054</v>
      </c>
      <c r="F32" s="158">
        <v>46082</v>
      </c>
      <c r="G32" s="159" t="s">
        <v>180</v>
      </c>
      <c r="H32" s="160">
        <v>46419</v>
      </c>
      <c r="I32" s="164">
        <v>46447</v>
      </c>
      <c r="J32" s="165" t="s">
        <v>180</v>
      </c>
      <c r="K32" s="166">
        <v>46784</v>
      </c>
      <c r="L32" s="173">
        <v>46813</v>
      </c>
      <c r="M32" s="174" t="s">
        <v>180</v>
      </c>
      <c r="N32" s="175">
        <v>47150</v>
      </c>
      <c r="O32" s="149">
        <v>47178</v>
      </c>
      <c r="P32" s="150" t="s">
        <v>180</v>
      </c>
      <c r="Q32" s="151">
        <v>47515</v>
      </c>
    </row>
    <row r="33" spans="2:17" ht="16.5" x14ac:dyDescent="0.4">
      <c r="B33" s="138" t="s">
        <v>182</v>
      </c>
      <c r="C33" s="167">
        <v>45748</v>
      </c>
      <c r="D33" s="168" t="s">
        <v>180</v>
      </c>
      <c r="E33" s="169">
        <v>46082</v>
      </c>
      <c r="F33" s="158">
        <v>46113</v>
      </c>
      <c r="G33" s="159" t="s">
        <v>180</v>
      </c>
      <c r="H33" s="160">
        <v>46447</v>
      </c>
      <c r="I33" s="164">
        <v>46478</v>
      </c>
      <c r="J33" s="165" t="s">
        <v>180</v>
      </c>
      <c r="K33" s="166">
        <v>46813</v>
      </c>
      <c r="L33" s="173">
        <v>46844</v>
      </c>
      <c r="M33" s="174" t="s">
        <v>180</v>
      </c>
      <c r="N33" s="175">
        <v>47178</v>
      </c>
      <c r="O33" s="149">
        <v>47209</v>
      </c>
      <c r="P33" s="150" t="s">
        <v>180</v>
      </c>
      <c r="Q33" s="151">
        <v>47543</v>
      </c>
    </row>
    <row r="34" spans="2:17" ht="16.5" x14ac:dyDescent="0.4">
      <c r="B34" s="138" t="s">
        <v>183</v>
      </c>
      <c r="C34" s="158">
        <v>45778</v>
      </c>
      <c r="D34" s="159" t="s">
        <v>180</v>
      </c>
      <c r="E34" s="160">
        <v>46113</v>
      </c>
      <c r="F34" s="164">
        <v>46143</v>
      </c>
      <c r="G34" s="165" t="s">
        <v>180</v>
      </c>
      <c r="H34" s="166">
        <v>46478</v>
      </c>
      <c r="I34" s="173">
        <v>46508</v>
      </c>
      <c r="J34" s="174" t="s">
        <v>180</v>
      </c>
      <c r="K34" s="175">
        <v>46844</v>
      </c>
      <c r="L34" s="149">
        <v>46874</v>
      </c>
      <c r="M34" s="150" t="s">
        <v>180</v>
      </c>
      <c r="N34" s="151">
        <v>47209</v>
      </c>
      <c r="O34" s="152">
        <v>47239</v>
      </c>
      <c r="P34" s="153" t="s">
        <v>180</v>
      </c>
      <c r="Q34" s="154">
        <v>47574</v>
      </c>
    </row>
    <row r="35" spans="2:17" ht="16.5" x14ac:dyDescent="0.4">
      <c r="B35" s="138" t="s">
        <v>184</v>
      </c>
      <c r="C35" s="158">
        <v>45809</v>
      </c>
      <c r="D35" s="159" t="s">
        <v>180</v>
      </c>
      <c r="E35" s="160">
        <v>46143</v>
      </c>
      <c r="F35" s="164">
        <v>46174</v>
      </c>
      <c r="G35" s="165" t="s">
        <v>180</v>
      </c>
      <c r="H35" s="166">
        <v>46508</v>
      </c>
      <c r="I35" s="173">
        <v>46539</v>
      </c>
      <c r="J35" s="174" t="s">
        <v>180</v>
      </c>
      <c r="K35" s="175">
        <v>46874</v>
      </c>
      <c r="L35" s="149">
        <v>46905</v>
      </c>
      <c r="M35" s="150" t="s">
        <v>180</v>
      </c>
      <c r="N35" s="151">
        <v>47239</v>
      </c>
      <c r="O35" s="152">
        <v>47270</v>
      </c>
      <c r="P35" s="153" t="s">
        <v>180</v>
      </c>
      <c r="Q35" s="154">
        <v>47604</v>
      </c>
    </row>
    <row r="36" spans="2:17" ht="16.5" x14ac:dyDescent="0.4">
      <c r="B36" s="138" t="s">
        <v>185</v>
      </c>
      <c r="C36" s="158">
        <v>45839</v>
      </c>
      <c r="D36" s="159" t="s">
        <v>180</v>
      </c>
      <c r="E36" s="160">
        <v>46174</v>
      </c>
      <c r="F36" s="164">
        <v>46204</v>
      </c>
      <c r="G36" s="165" t="s">
        <v>180</v>
      </c>
      <c r="H36" s="166">
        <v>46539</v>
      </c>
      <c r="I36" s="173">
        <v>46569</v>
      </c>
      <c r="J36" s="174" t="s">
        <v>180</v>
      </c>
      <c r="K36" s="175">
        <v>46905</v>
      </c>
      <c r="L36" s="149">
        <v>46935</v>
      </c>
      <c r="M36" s="150" t="s">
        <v>180</v>
      </c>
      <c r="N36" s="151">
        <v>47270</v>
      </c>
      <c r="O36" s="152">
        <v>47300</v>
      </c>
      <c r="P36" s="153" t="s">
        <v>180</v>
      </c>
      <c r="Q36" s="154">
        <v>47635</v>
      </c>
    </row>
    <row r="37" spans="2:17" ht="16.5" x14ac:dyDescent="0.4">
      <c r="B37" s="138" t="s">
        <v>186</v>
      </c>
      <c r="C37" s="158">
        <v>45870</v>
      </c>
      <c r="D37" s="159" t="s">
        <v>180</v>
      </c>
      <c r="E37" s="160">
        <v>46204</v>
      </c>
      <c r="F37" s="164">
        <v>46235</v>
      </c>
      <c r="G37" s="165" t="s">
        <v>180</v>
      </c>
      <c r="H37" s="166">
        <v>46569</v>
      </c>
      <c r="I37" s="173">
        <v>46600</v>
      </c>
      <c r="J37" s="174" t="s">
        <v>180</v>
      </c>
      <c r="K37" s="175">
        <v>46935</v>
      </c>
      <c r="L37" s="149">
        <v>46966</v>
      </c>
      <c r="M37" s="150" t="s">
        <v>180</v>
      </c>
      <c r="N37" s="151">
        <v>47300</v>
      </c>
      <c r="O37" s="152">
        <v>47331</v>
      </c>
      <c r="P37" s="153" t="s">
        <v>180</v>
      </c>
      <c r="Q37" s="154">
        <v>47665</v>
      </c>
    </row>
    <row r="38" spans="2:17" ht="16.5" x14ac:dyDescent="0.4">
      <c r="B38" s="138" t="s">
        <v>187</v>
      </c>
      <c r="C38" s="158">
        <v>45901</v>
      </c>
      <c r="D38" s="159" t="s">
        <v>180</v>
      </c>
      <c r="E38" s="160">
        <v>46235</v>
      </c>
      <c r="F38" s="164">
        <v>46266</v>
      </c>
      <c r="G38" s="165" t="s">
        <v>180</v>
      </c>
      <c r="H38" s="166">
        <v>46600</v>
      </c>
      <c r="I38" s="173">
        <v>46631</v>
      </c>
      <c r="J38" s="174" t="s">
        <v>180</v>
      </c>
      <c r="K38" s="175">
        <v>46966</v>
      </c>
      <c r="L38" s="149">
        <v>46997</v>
      </c>
      <c r="M38" s="150" t="s">
        <v>180</v>
      </c>
      <c r="N38" s="151">
        <v>47331</v>
      </c>
      <c r="O38" s="152">
        <v>47362</v>
      </c>
      <c r="P38" s="153" t="s">
        <v>180</v>
      </c>
      <c r="Q38" s="154">
        <v>47696</v>
      </c>
    </row>
    <row r="39" spans="2:17" ht="16.5" x14ac:dyDescent="0.4">
      <c r="B39" s="138" t="s">
        <v>188</v>
      </c>
      <c r="C39" s="158">
        <v>45931</v>
      </c>
      <c r="D39" s="159" t="s">
        <v>180</v>
      </c>
      <c r="E39" s="160">
        <v>46266</v>
      </c>
      <c r="F39" s="164">
        <v>46296</v>
      </c>
      <c r="G39" s="165" t="s">
        <v>180</v>
      </c>
      <c r="H39" s="166">
        <v>46631</v>
      </c>
      <c r="I39" s="173">
        <v>46661</v>
      </c>
      <c r="J39" s="174" t="s">
        <v>180</v>
      </c>
      <c r="K39" s="175">
        <v>46997</v>
      </c>
      <c r="L39" s="149">
        <v>47027</v>
      </c>
      <c r="M39" s="150" t="s">
        <v>180</v>
      </c>
      <c r="N39" s="151">
        <v>47362</v>
      </c>
      <c r="O39" s="152">
        <v>47392</v>
      </c>
      <c r="P39" s="153" t="s">
        <v>180</v>
      </c>
      <c r="Q39" s="154">
        <v>47727</v>
      </c>
    </row>
    <row r="40" spans="2:17" ht="16.5" x14ac:dyDescent="0.4">
      <c r="B40" s="138" t="s">
        <v>189</v>
      </c>
      <c r="C40" s="158">
        <v>45962</v>
      </c>
      <c r="D40" s="159" t="s">
        <v>180</v>
      </c>
      <c r="E40" s="160">
        <v>46296</v>
      </c>
      <c r="F40" s="164">
        <v>46327</v>
      </c>
      <c r="G40" s="165" t="s">
        <v>180</v>
      </c>
      <c r="H40" s="166">
        <v>46661</v>
      </c>
      <c r="I40" s="173">
        <v>46692</v>
      </c>
      <c r="J40" s="174" t="s">
        <v>180</v>
      </c>
      <c r="K40" s="175">
        <v>47027</v>
      </c>
      <c r="L40" s="149">
        <v>47058</v>
      </c>
      <c r="M40" s="150" t="s">
        <v>180</v>
      </c>
      <c r="N40" s="151">
        <v>47392</v>
      </c>
      <c r="O40" s="152">
        <v>47423</v>
      </c>
      <c r="P40" s="153" t="s">
        <v>180</v>
      </c>
      <c r="Q40" s="154">
        <v>47757</v>
      </c>
    </row>
    <row r="41" spans="2:17" ht="16.5" x14ac:dyDescent="0.4">
      <c r="B41" s="138" t="s">
        <v>190</v>
      </c>
      <c r="C41" s="167">
        <v>45627</v>
      </c>
      <c r="D41" s="168" t="s">
        <v>180</v>
      </c>
      <c r="E41" s="169">
        <v>45962</v>
      </c>
      <c r="F41" s="158">
        <v>45992</v>
      </c>
      <c r="G41" s="159" t="s">
        <v>180</v>
      </c>
      <c r="H41" s="160">
        <v>46327</v>
      </c>
      <c r="I41" s="164">
        <v>46357</v>
      </c>
      <c r="J41" s="165" t="s">
        <v>180</v>
      </c>
      <c r="K41" s="166">
        <v>46692</v>
      </c>
      <c r="L41" s="173">
        <v>46722</v>
      </c>
      <c r="M41" s="174" t="s">
        <v>180</v>
      </c>
      <c r="N41" s="175">
        <v>47058</v>
      </c>
      <c r="O41" s="149">
        <v>47088</v>
      </c>
      <c r="P41" s="150" t="s">
        <v>180</v>
      </c>
      <c r="Q41" s="151">
        <v>47423</v>
      </c>
    </row>
    <row r="42" spans="2:17" ht="16.5" x14ac:dyDescent="0.4">
      <c r="B42" s="138" t="s">
        <v>191</v>
      </c>
      <c r="C42" s="167">
        <v>45658</v>
      </c>
      <c r="D42" s="168" t="s">
        <v>180</v>
      </c>
      <c r="E42" s="169">
        <v>45992</v>
      </c>
      <c r="F42" s="158">
        <v>46023</v>
      </c>
      <c r="G42" s="159" t="s">
        <v>180</v>
      </c>
      <c r="H42" s="160">
        <v>46357</v>
      </c>
      <c r="I42" s="164">
        <v>46388</v>
      </c>
      <c r="J42" s="165" t="s">
        <v>180</v>
      </c>
      <c r="K42" s="166">
        <v>46722</v>
      </c>
      <c r="L42" s="173">
        <v>46753</v>
      </c>
      <c r="M42" s="174" t="s">
        <v>180</v>
      </c>
      <c r="N42" s="175">
        <v>47088</v>
      </c>
      <c r="O42" s="149">
        <v>47119</v>
      </c>
      <c r="P42" s="150" t="s">
        <v>180</v>
      </c>
      <c r="Q42" s="151">
        <v>47453</v>
      </c>
    </row>
  </sheetData>
  <sheetProtection algorithmName="SHA-512" hashValue="K4YR4Gsz1r3/UZukJJBnAkxzxqjlQHlvK9BOUCEnsyeU8vKDSf1BOHzQd4+k3KJWmEkRrciwobHOd4T6ThYMQA==" saltValue="mu25ZpX/GidWX2oUDun8Vw==" spinCount="100000" sheet="1" objects="1" scenarios="1" selectLockedCells="1"/>
  <mergeCells count="20">
    <mergeCell ref="C10:E10"/>
    <mergeCell ref="F10:H10"/>
    <mergeCell ref="I10:K10"/>
    <mergeCell ref="L10:N10"/>
    <mergeCell ref="O10:Q10"/>
    <mergeCell ref="C6:E6"/>
    <mergeCell ref="F6:H6"/>
    <mergeCell ref="I6:K6"/>
    <mergeCell ref="L6:N6"/>
    <mergeCell ref="O6:Q6"/>
    <mergeCell ref="C30:E30"/>
    <mergeCell ref="F30:H30"/>
    <mergeCell ref="I30:K30"/>
    <mergeCell ref="L30:N30"/>
    <mergeCell ref="O30:Q30"/>
    <mergeCell ref="C26:E26"/>
    <mergeCell ref="F26:H26"/>
    <mergeCell ref="I26:K26"/>
    <mergeCell ref="L26:N26"/>
    <mergeCell ref="O26:Q26"/>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87677-8E5E-4322-B9A8-3C3DAA6C6D73}">
  <sheetPr>
    <tabColor rgb="FFFF0000"/>
  </sheetPr>
  <dimension ref="A1:R145"/>
  <sheetViews>
    <sheetView showGridLines="0" tabSelected="1" view="pageBreakPreview" zoomScaleNormal="85" zoomScaleSheetLayoutView="100" workbookViewId="0">
      <pane ySplit="9" topLeftCell="A10" activePane="bottomLeft" state="frozen"/>
      <selection activeCell="C17" sqref="C17"/>
      <selection pane="bottomLeft" activeCell="C13" sqref="C13:D13"/>
    </sheetView>
  </sheetViews>
  <sheetFormatPr defaultRowHeight="24.95" customHeight="1" x14ac:dyDescent="0.4"/>
  <cols>
    <col min="1" max="1" width="3" style="22" customWidth="1"/>
    <col min="2" max="2" width="38.25" style="22" customWidth="1"/>
    <col min="3" max="4" width="33.625" style="22" customWidth="1"/>
    <col min="5" max="5" width="8.625" style="22" customWidth="1"/>
    <col min="6" max="6" width="25.625" style="22" customWidth="1"/>
    <col min="7" max="7" width="8.625" style="22" customWidth="1"/>
    <col min="8" max="8" width="22.625" style="22" customWidth="1"/>
    <col min="9" max="9" width="11" style="22" customWidth="1"/>
    <col min="10" max="10" width="9" style="22"/>
    <col min="11" max="11" width="22.5" style="22" hidden="1" customWidth="1"/>
    <col min="12" max="18" width="9" style="22" hidden="1" customWidth="1"/>
    <col min="19" max="16384" width="9" style="22"/>
  </cols>
  <sheetData>
    <row r="1" spans="1:14" ht="24.95" customHeight="1" x14ac:dyDescent="0.4">
      <c r="A1" s="20" t="s">
        <v>208</v>
      </c>
      <c r="G1" s="97" t="str">
        <f>+IF(COUNTIF(I2:I6,"未入力あり")&gt;0,"※未入力の項目があります","")</f>
        <v>※未入力の項目があります</v>
      </c>
      <c r="H1" s="98"/>
      <c r="I1" s="98"/>
    </row>
    <row r="2" spans="1:14" ht="20.100000000000001" customHeight="1" x14ac:dyDescent="0.4">
      <c r="B2" s="23" t="s">
        <v>0</v>
      </c>
      <c r="G2" s="99" t="s">
        <v>3</v>
      </c>
      <c r="H2" s="100"/>
      <c r="I2" s="101" t="str">
        <f>+I10</f>
        <v>未入力あり</v>
      </c>
    </row>
    <row r="3" spans="1:14" ht="20.100000000000001" customHeight="1" x14ac:dyDescent="0.4">
      <c r="B3" s="22" t="s">
        <v>147</v>
      </c>
      <c r="G3" s="99" t="s">
        <v>148</v>
      </c>
      <c r="H3" s="100"/>
      <c r="I3" s="101" t="str">
        <f>+IF(OR(C23=L49,AND(C20=L37,OR(C21=_1,C21=_2,C21=_3))),"―",I27)</f>
        <v>未入力あり</v>
      </c>
      <c r="N3" s="34"/>
    </row>
    <row r="4" spans="1:14" ht="20.100000000000001" customHeight="1" x14ac:dyDescent="0.4">
      <c r="B4" s="24" t="s">
        <v>149</v>
      </c>
      <c r="G4" s="99" t="s">
        <v>50</v>
      </c>
      <c r="H4" s="100"/>
      <c r="I4" s="101" t="str">
        <f>+IF(OR(C23=L49,AND(C20=L37,OR(C21=_1,C21=_2,C21=_3))),"―",I51)</f>
        <v>未入力あり</v>
      </c>
    </row>
    <row r="5" spans="1:14" ht="20.100000000000001" customHeight="1" x14ac:dyDescent="0.4">
      <c r="B5" s="25" t="s">
        <v>1</v>
      </c>
      <c r="D5" s="95"/>
      <c r="E5" s="21"/>
      <c r="F5" s="95"/>
      <c r="G5" s="99" t="s">
        <v>150</v>
      </c>
      <c r="H5" s="100"/>
      <c r="I5" s="101" t="str">
        <f>+IF(C20=L37,"―",IF(OR(C21=_4,C21=_5,C21=_6),"―",I99))</f>
        <v>未入力あり</v>
      </c>
    </row>
    <row r="6" spans="1:14" ht="20.100000000000001" customHeight="1" x14ac:dyDescent="0.4">
      <c r="B6" s="26" t="s">
        <v>2</v>
      </c>
      <c r="G6" s="99" t="s">
        <v>151</v>
      </c>
      <c r="H6" s="100"/>
      <c r="I6" s="101" t="str" cm="1">
        <f t="array" ref="I6">+IFERROR(IF(C19="該当なし","―",_xlfn.IFS(AND(C13=K22,C19=M30),N30,AND(C13=K23,C19=M32),N32,AND(C13=K24,C19=M34),N34)),"―")</f>
        <v>―</v>
      </c>
    </row>
    <row r="7" spans="1:14" ht="20.100000000000001" customHeight="1" x14ac:dyDescent="0.4">
      <c r="B7" s="26" t="s">
        <v>140</v>
      </c>
    </row>
    <row r="8" spans="1:14" ht="20.100000000000001" customHeight="1" x14ac:dyDescent="0.4">
      <c r="B8" s="26" t="s">
        <v>146</v>
      </c>
    </row>
    <row r="9" spans="1:14" ht="20.100000000000001" customHeight="1" x14ac:dyDescent="0.4">
      <c r="B9" s="26" t="s">
        <v>159</v>
      </c>
    </row>
    <row r="10" spans="1:14" ht="24.95" customHeight="1" x14ac:dyDescent="0.4">
      <c r="B10" s="27" t="s">
        <v>3</v>
      </c>
      <c r="C10" s="28"/>
      <c r="D10" s="28"/>
      <c r="E10" s="28"/>
      <c r="F10" s="28"/>
      <c r="G10" s="28"/>
      <c r="H10" s="28"/>
      <c r="I10" s="102" t="str">
        <f>+IF(COUNTBLANK(C13:C21)+IF(OR(C21=_3,C21=_6),COUNTBLANK(C22))+IF(OR(AND(C20=L36,C21=_4),AND(C20=L36,C21=_5),AND(C20=L36,C21=_6)),COUNTBLANK(C23))+IF(C23=L49,COUNTBLANK(C24))&gt;0,"未入力あり","入力完了")</f>
        <v>未入力あり</v>
      </c>
    </row>
    <row r="11" spans="1:14" ht="24.95" customHeight="1" x14ac:dyDescent="0.4">
      <c r="B11" s="23" t="s">
        <v>4</v>
      </c>
    </row>
    <row r="12" spans="1:14" ht="24.95" customHeight="1" x14ac:dyDescent="0.4">
      <c r="B12" s="93" t="s">
        <v>5</v>
      </c>
      <c r="C12" s="93"/>
      <c r="D12" s="93"/>
      <c r="E12" s="93"/>
      <c r="F12" s="93"/>
      <c r="G12" s="93"/>
      <c r="H12" s="93"/>
      <c r="K12" s="22" t="s">
        <v>6</v>
      </c>
    </row>
    <row r="13" spans="1:14" ht="24.95" customHeight="1" x14ac:dyDescent="0.4">
      <c r="B13" s="29" t="s">
        <v>7</v>
      </c>
      <c r="C13" s="223"/>
      <c r="D13" s="224"/>
      <c r="E13" s="30" t="s">
        <v>8</v>
      </c>
      <c r="F13" s="30"/>
      <c r="G13" s="24"/>
      <c r="K13" s="22" t="s">
        <v>9</v>
      </c>
    </row>
    <row r="14" spans="1:14" ht="24.95" customHeight="1" x14ac:dyDescent="0.4">
      <c r="B14" s="29" t="s">
        <v>10</v>
      </c>
      <c r="C14" s="223"/>
      <c r="D14" s="224"/>
      <c r="E14" s="22" t="s">
        <v>11</v>
      </c>
      <c r="K14" s="22" t="s">
        <v>12</v>
      </c>
    </row>
    <row r="15" spans="1:14" ht="24.95" customHeight="1" x14ac:dyDescent="0.4">
      <c r="B15" s="29" t="s">
        <v>13</v>
      </c>
      <c r="C15" s="92"/>
      <c r="D15" s="31" t="s">
        <v>14</v>
      </c>
      <c r="K15" s="22" t="s">
        <v>15</v>
      </c>
    </row>
    <row r="16" spans="1:14" ht="24.75" customHeight="1" x14ac:dyDescent="0.4">
      <c r="B16" s="29" t="s">
        <v>16</v>
      </c>
      <c r="C16" s="119"/>
      <c r="D16" s="122" t="str">
        <f>IFERROR(VLOOKUP($C$13,データ用!$B2:$C15,2,FALSE),"")</f>
        <v/>
      </c>
      <c r="E16" s="32" t="s">
        <v>17</v>
      </c>
      <c r="F16" s="31"/>
      <c r="G16" s="33"/>
      <c r="H16" s="33"/>
      <c r="K16" s="22" t="s">
        <v>18</v>
      </c>
    </row>
    <row r="17" spans="2:14" ht="24.95" customHeight="1" x14ac:dyDescent="0.4">
      <c r="B17" s="29" t="s">
        <v>19</v>
      </c>
      <c r="C17" s="120"/>
      <c r="D17" s="187" t="s">
        <v>213</v>
      </c>
      <c r="E17" s="93"/>
      <c r="F17" s="93"/>
      <c r="G17" s="93"/>
      <c r="H17" s="93"/>
      <c r="K17" s="22" t="s">
        <v>20</v>
      </c>
    </row>
    <row r="18" spans="2:14" ht="24.95" customHeight="1" x14ac:dyDescent="0.4">
      <c r="B18" s="29" t="s">
        <v>21</v>
      </c>
      <c r="C18" s="121"/>
      <c r="D18" s="187" t="s">
        <v>214</v>
      </c>
      <c r="E18" s="93"/>
      <c r="F18" s="93"/>
      <c r="G18" s="93"/>
      <c r="H18" s="93"/>
      <c r="K18" s="22" t="s">
        <v>22</v>
      </c>
    </row>
    <row r="19" spans="2:14" ht="24.95" customHeight="1" x14ac:dyDescent="0.4">
      <c r="B19" s="29" t="s">
        <v>109</v>
      </c>
      <c r="C19" s="19"/>
      <c r="D19" s="34" t="s">
        <v>110</v>
      </c>
      <c r="E19" s="34"/>
      <c r="F19" s="34"/>
      <c r="G19" s="34"/>
      <c r="H19" s="34"/>
      <c r="I19" s="34"/>
      <c r="J19" s="34"/>
      <c r="K19" s="22" t="s">
        <v>23</v>
      </c>
      <c r="L19" s="34"/>
      <c r="M19" s="34"/>
    </row>
    <row r="20" spans="2:14" ht="24.75" customHeight="1" x14ac:dyDescent="0.4">
      <c r="B20" s="29" t="s">
        <v>95</v>
      </c>
      <c r="C20" s="19"/>
      <c r="D20" s="82" t="s">
        <v>115</v>
      </c>
      <c r="E20" s="34"/>
      <c r="F20" s="34"/>
      <c r="G20" s="34"/>
      <c r="H20" s="34"/>
      <c r="I20" s="34"/>
      <c r="J20" s="34"/>
      <c r="K20" s="34" t="s">
        <v>86</v>
      </c>
      <c r="L20" s="34"/>
      <c r="M20" s="34"/>
    </row>
    <row r="21" spans="2:14" ht="24.75" customHeight="1" x14ac:dyDescent="0.4">
      <c r="B21" s="29" t="s">
        <v>111</v>
      </c>
      <c r="C21" s="225"/>
      <c r="D21" s="226"/>
      <c r="E21" s="226"/>
      <c r="F21" s="227"/>
      <c r="G21" s="34"/>
      <c r="H21" s="34"/>
      <c r="I21" s="34"/>
      <c r="J21" s="34"/>
      <c r="K21" s="34" t="s">
        <v>87</v>
      </c>
      <c r="L21" s="34"/>
      <c r="M21" s="34"/>
    </row>
    <row r="22" spans="2:14" ht="24.75" customHeight="1" x14ac:dyDescent="0.4">
      <c r="B22" s="29" t="s">
        <v>167</v>
      </c>
      <c r="C22" s="228"/>
      <c r="D22" s="229"/>
      <c r="E22" s="229"/>
      <c r="F22" s="230"/>
      <c r="G22" s="34"/>
      <c r="H22" s="34"/>
      <c r="I22" s="34"/>
      <c r="J22" s="34"/>
      <c r="K22" s="34" t="s">
        <v>88</v>
      </c>
      <c r="L22" s="34"/>
      <c r="M22" s="34"/>
    </row>
    <row r="23" spans="2:14" ht="37.5" x14ac:dyDescent="0.4">
      <c r="B23" s="86" t="s">
        <v>134</v>
      </c>
      <c r="C23" s="228"/>
      <c r="D23" s="229"/>
      <c r="E23" s="229"/>
      <c r="F23" s="230"/>
      <c r="G23" s="34"/>
      <c r="H23" s="34"/>
      <c r="I23" s="34"/>
      <c r="J23" s="34"/>
      <c r="K23" s="34" t="s">
        <v>89</v>
      </c>
      <c r="L23" s="34"/>
      <c r="M23" s="34"/>
    </row>
    <row r="24" spans="2:14" ht="24.75" customHeight="1" x14ac:dyDescent="0.4">
      <c r="B24" s="231" t="s">
        <v>103</v>
      </c>
      <c r="C24" s="233"/>
      <c r="D24" s="233"/>
      <c r="E24" s="233"/>
      <c r="F24" s="233"/>
      <c r="G24" s="34"/>
      <c r="H24" s="34"/>
      <c r="I24" s="34"/>
      <c r="J24" s="34"/>
      <c r="K24" s="34" t="s">
        <v>94</v>
      </c>
      <c r="L24" s="34"/>
      <c r="M24" s="34"/>
    </row>
    <row r="25" spans="2:14" ht="24.75" customHeight="1" x14ac:dyDescent="0.4">
      <c r="B25" s="232"/>
      <c r="C25" s="234"/>
      <c r="D25" s="234"/>
      <c r="E25" s="234"/>
      <c r="F25" s="234"/>
      <c r="G25" s="34"/>
      <c r="H25" s="34"/>
      <c r="I25" s="34"/>
      <c r="J25" s="34"/>
      <c r="K25" s="34"/>
      <c r="L25" s="34"/>
      <c r="M25" s="34"/>
    </row>
    <row r="26" spans="2:14" ht="24.75" customHeight="1" x14ac:dyDescent="0.4">
      <c r="B26" s="35"/>
      <c r="C26" s="34"/>
      <c r="D26" s="34"/>
      <c r="E26" s="34"/>
      <c r="F26" s="34"/>
      <c r="G26" s="34"/>
      <c r="H26" s="34"/>
      <c r="I26" s="34"/>
      <c r="J26" s="34"/>
      <c r="K26" s="34"/>
      <c r="L26" s="34"/>
      <c r="M26" s="34"/>
    </row>
    <row r="27" spans="2:14" ht="24.75" customHeight="1" x14ac:dyDescent="0.4">
      <c r="B27" s="27" t="s">
        <v>24</v>
      </c>
      <c r="C27" s="28"/>
      <c r="D27" s="28"/>
      <c r="E27" s="28"/>
      <c r="F27" s="28"/>
      <c r="G27" s="28"/>
      <c r="H27" s="28"/>
      <c r="I27" s="103" t="str">
        <f>+IF(COUNTBLANK(C36:D45)+COUNTBLANK(C49:D49)&gt;0,"未入力あり","入力完了")</f>
        <v>未入力あり</v>
      </c>
      <c r="J27" s="34"/>
      <c r="L27" s="34"/>
      <c r="M27" s="34"/>
    </row>
    <row r="28" spans="2:14" ht="24.95" customHeight="1" x14ac:dyDescent="0.4">
      <c r="B28" s="23" t="s">
        <v>25</v>
      </c>
      <c r="C28" s="34"/>
      <c r="D28" s="34"/>
      <c r="E28" s="34"/>
      <c r="F28" s="34"/>
      <c r="G28" s="34"/>
      <c r="H28" s="34"/>
      <c r="I28" s="34"/>
      <c r="J28" s="34"/>
      <c r="K28" s="34"/>
      <c r="L28" s="34"/>
      <c r="M28" s="34"/>
    </row>
    <row r="29" spans="2:14" ht="24.75" customHeight="1" x14ac:dyDescent="0.4">
      <c r="B29" s="235" t="s">
        <v>26</v>
      </c>
      <c r="C29" s="235"/>
      <c r="D29" s="235"/>
      <c r="E29" s="235"/>
      <c r="F29" s="235"/>
      <c r="G29" s="235"/>
      <c r="H29" s="235"/>
      <c r="I29" s="34"/>
      <c r="J29" s="34"/>
      <c r="K29" s="34"/>
      <c r="L29" s="34"/>
      <c r="M29" s="34"/>
    </row>
    <row r="30" spans="2:14" ht="24.75" customHeight="1" x14ac:dyDescent="0.4">
      <c r="B30" s="236" t="s">
        <v>27</v>
      </c>
      <c r="C30" s="236"/>
      <c r="D30" s="236"/>
      <c r="E30" s="236"/>
      <c r="F30" s="236"/>
      <c r="G30" s="236"/>
      <c r="H30" s="236"/>
      <c r="J30" s="34"/>
      <c r="K30" s="34" t="s">
        <v>171</v>
      </c>
      <c r="L30" s="34" t="s">
        <v>172</v>
      </c>
      <c r="M30" s="34" t="s">
        <v>177</v>
      </c>
      <c r="N30" s="22" t="str">
        <f>+IF(COUNTBLANK(C119:C121)+COUNTBLANK(C125:E126)&gt;0,"未入力あり","入力完了")</f>
        <v>未入力あり</v>
      </c>
    </row>
    <row r="31" spans="2:14" ht="24.75" customHeight="1" x14ac:dyDescent="0.4">
      <c r="B31" s="186" t="s">
        <v>211</v>
      </c>
      <c r="C31" s="186"/>
      <c r="D31" s="186"/>
      <c r="E31" s="186"/>
      <c r="F31" s="186"/>
      <c r="G31" s="186"/>
      <c r="H31" s="186"/>
      <c r="J31" s="34"/>
      <c r="K31" s="34"/>
      <c r="L31" s="34"/>
      <c r="M31" s="34" t="s">
        <v>174</v>
      </c>
    </row>
    <row r="32" spans="2:14" ht="24.75" customHeight="1" x14ac:dyDescent="0.4">
      <c r="B32" s="237" t="s">
        <v>141</v>
      </c>
      <c r="C32" s="237"/>
      <c r="D32" s="237"/>
      <c r="E32" s="237"/>
      <c r="F32" s="237"/>
      <c r="G32" s="237"/>
      <c r="H32" s="237"/>
      <c r="J32" s="34"/>
      <c r="K32" s="34"/>
      <c r="L32" s="34" t="s">
        <v>175</v>
      </c>
      <c r="M32" s="34" t="s">
        <v>173</v>
      </c>
      <c r="N32" s="22" t="str">
        <f>+IF(COUNTBLANK(C133:C135)+COUNTBLANK(C139:E140)&gt;0,"未入力あり","入力完了")</f>
        <v>未入力あり</v>
      </c>
    </row>
    <row r="33" spans="1:14" ht="24.75" customHeight="1" x14ac:dyDescent="0.4">
      <c r="B33" s="238" t="s">
        <v>28</v>
      </c>
      <c r="C33" s="239" t="s">
        <v>29</v>
      </c>
      <c r="D33" s="240" t="s">
        <v>30</v>
      </c>
      <c r="E33" s="240"/>
      <c r="F33" s="240"/>
      <c r="G33" s="240"/>
      <c r="H33" s="240"/>
      <c r="J33" s="34"/>
      <c r="K33" s="34"/>
      <c r="L33" s="34"/>
      <c r="M33" s="104" t="s">
        <v>174</v>
      </c>
    </row>
    <row r="34" spans="1:14" ht="24.75" customHeight="1" x14ac:dyDescent="0.4">
      <c r="B34" s="238"/>
      <c r="C34" s="239"/>
      <c r="D34" s="241" t="s">
        <v>125</v>
      </c>
      <c r="E34" s="242" t="s">
        <v>31</v>
      </c>
      <c r="F34" s="242"/>
      <c r="G34" s="242"/>
      <c r="H34" s="240"/>
      <c r="J34" s="34"/>
      <c r="K34" s="34"/>
      <c r="L34" s="34" t="s">
        <v>176</v>
      </c>
      <c r="M34" s="104" t="s">
        <v>173</v>
      </c>
      <c r="N34" s="22" t="str">
        <f>+IF(COUNTBLANK(C133:C135)+COUNTBLANK(C139:E140)&gt;0,"未入力あり","入力完了")</f>
        <v>未入力あり</v>
      </c>
    </row>
    <row r="35" spans="1:14" ht="24.75" customHeight="1" x14ac:dyDescent="0.4">
      <c r="B35" s="238"/>
      <c r="C35" s="239"/>
      <c r="D35" s="241"/>
      <c r="E35" s="89" t="s">
        <v>32</v>
      </c>
      <c r="F35" s="6"/>
      <c r="G35" s="89" t="s">
        <v>32</v>
      </c>
      <c r="H35" s="6"/>
      <c r="J35" s="34"/>
      <c r="K35" s="34"/>
      <c r="L35" s="34"/>
      <c r="M35" s="34" t="s">
        <v>174</v>
      </c>
    </row>
    <row r="36" spans="1:14" ht="24.75" customHeight="1" x14ac:dyDescent="0.4">
      <c r="B36" s="36" t="s">
        <v>33</v>
      </c>
      <c r="C36" s="5"/>
      <c r="D36" s="5"/>
      <c r="E36" s="213"/>
      <c r="F36" s="213"/>
      <c r="G36" s="214"/>
      <c r="H36" s="215"/>
      <c r="J36" s="34"/>
      <c r="K36" s="34" t="s">
        <v>145</v>
      </c>
      <c r="L36" s="34" t="s">
        <v>96</v>
      </c>
      <c r="M36" s="34"/>
    </row>
    <row r="37" spans="1:14" ht="24.75" customHeight="1" x14ac:dyDescent="0.4">
      <c r="B37" s="36" t="s">
        <v>34</v>
      </c>
      <c r="C37" s="5"/>
      <c r="D37" s="5"/>
      <c r="E37" s="213"/>
      <c r="F37" s="213"/>
      <c r="G37" s="214"/>
      <c r="H37" s="215"/>
      <c r="J37" s="34"/>
      <c r="K37" s="34"/>
      <c r="L37" s="34" t="s">
        <v>97</v>
      </c>
      <c r="M37" s="34"/>
    </row>
    <row r="38" spans="1:14" ht="24.75" customHeight="1" x14ac:dyDescent="0.4">
      <c r="B38" s="36" t="s">
        <v>35</v>
      </c>
      <c r="C38" s="15">
        <f>C36-C37</f>
        <v>0</v>
      </c>
      <c r="D38" s="15">
        <f>D36-D37</f>
        <v>0</v>
      </c>
      <c r="E38" s="218">
        <f>E36-E37</f>
        <v>0</v>
      </c>
      <c r="F38" s="218"/>
      <c r="G38" s="219">
        <f>G36-G37</f>
        <v>0</v>
      </c>
      <c r="H38" s="220"/>
      <c r="J38" s="34"/>
      <c r="K38" s="34"/>
      <c r="L38" s="34"/>
      <c r="M38" s="34"/>
    </row>
    <row r="39" spans="1:14" ht="24.75" customHeight="1" x14ac:dyDescent="0.4">
      <c r="B39" s="36" t="s">
        <v>36</v>
      </c>
      <c r="C39" s="5"/>
      <c r="D39" s="5"/>
      <c r="E39" s="213"/>
      <c r="F39" s="213"/>
      <c r="G39" s="214"/>
      <c r="H39" s="215"/>
      <c r="J39" s="34"/>
      <c r="K39" s="34" t="s">
        <v>161</v>
      </c>
      <c r="L39" s="34" t="s">
        <v>104</v>
      </c>
      <c r="M39" s="34"/>
    </row>
    <row r="40" spans="1:14" ht="24.75" customHeight="1" x14ac:dyDescent="0.4">
      <c r="B40" s="36" t="s">
        <v>37</v>
      </c>
      <c r="C40" s="15">
        <f>C38-C39</f>
        <v>0</v>
      </c>
      <c r="D40" s="15">
        <f>D38-D39</f>
        <v>0</v>
      </c>
      <c r="E40" s="218">
        <f>E38-E39</f>
        <v>0</v>
      </c>
      <c r="F40" s="218"/>
      <c r="G40" s="219">
        <f>G38-G39</f>
        <v>0</v>
      </c>
      <c r="H40" s="220"/>
      <c r="J40" s="34"/>
      <c r="K40" s="34" t="s">
        <v>162</v>
      </c>
      <c r="L40" s="34" t="s">
        <v>105</v>
      </c>
      <c r="M40" s="34"/>
    </row>
    <row r="41" spans="1:14" ht="24.95" customHeight="1" x14ac:dyDescent="0.4">
      <c r="B41" s="36" t="s">
        <v>38</v>
      </c>
      <c r="C41" s="5"/>
      <c r="D41" s="5"/>
      <c r="E41" s="213"/>
      <c r="F41" s="213"/>
      <c r="G41" s="214"/>
      <c r="H41" s="215"/>
      <c r="J41" s="34"/>
      <c r="K41" s="34" t="s">
        <v>163</v>
      </c>
      <c r="L41" s="34" t="s">
        <v>106</v>
      </c>
      <c r="M41" s="34"/>
    </row>
    <row r="42" spans="1:14" ht="24.95" customHeight="1" x14ac:dyDescent="0.4">
      <c r="B42" s="36" t="s">
        <v>39</v>
      </c>
      <c r="C42" s="5"/>
      <c r="D42" s="5"/>
      <c r="E42" s="213"/>
      <c r="F42" s="213"/>
      <c r="G42" s="214"/>
      <c r="H42" s="215"/>
      <c r="J42" s="34"/>
      <c r="K42" s="34" t="s">
        <v>164</v>
      </c>
      <c r="L42" s="34" t="s">
        <v>107</v>
      </c>
      <c r="M42" s="34"/>
    </row>
    <row r="43" spans="1:14" ht="24.95" customHeight="1" x14ac:dyDescent="0.4">
      <c r="B43" s="36" t="s">
        <v>40</v>
      </c>
      <c r="C43" s="15">
        <f>C40+C41-C42</f>
        <v>0</v>
      </c>
      <c r="D43" s="15">
        <f>D40+D41-D42</f>
        <v>0</v>
      </c>
      <c r="E43" s="218">
        <f>E40+E41-E42</f>
        <v>0</v>
      </c>
      <c r="F43" s="218"/>
      <c r="G43" s="219">
        <f>G40+G41-G42</f>
        <v>0</v>
      </c>
      <c r="H43" s="220"/>
      <c r="K43" s="34" t="s">
        <v>165</v>
      </c>
      <c r="L43" s="34" t="s">
        <v>108</v>
      </c>
    </row>
    <row r="44" spans="1:14" ht="24.95" customHeight="1" x14ac:dyDescent="0.4">
      <c r="B44" s="37" t="s">
        <v>41</v>
      </c>
      <c r="C44" s="7"/>
      <c r="D44" s="7"/>
      <c r="E44" s="214"/>
      <c r="F44" s="214"/>
      <c r="G44" s="214"/>
      <c r="H44" s="215"/>
      <c r="K44" s="34" t="s">
        <v>166</v>
      </c>
      <c r="L44" s="34" t="s">
        <v>121</v>
      </c>
    </row>
    <row r="45" spans="1:14" ht="24.95" customHeight="1" x14ac:dyDescent="0.4">
      <c r="B45" s="36" t="s">
        <v>42</v>
      </c>
      <c r="C45" s="5"/>
      <c r="D45" s="5"/>
      <c r="E45" s="214"/>
      <c r="F45" s="214"/>
      <c r="G45" s="214"/>
      <c r="H45" s="215"/>
      <c r="L45" s="34"/>
    </row>
    <row r="46" spans="1:14" s="104" customFormat="1" ht="24.95" customHeight="1" x14ac:dyDescent="0.4">
      <c r="A46" s="22"/>
      <c r="B46" s="36" t="s">
        <v>43</v>
      </c>
      <c r="C46" s="15">
        <f>C43+C44-C45</f>
        <v>0</v>
      </c>
      <c r="D46" s="15">
        <f>D43+D44-D45</f>
        <v>0</v>
      </c>
      <c r="E46" s="219">
        <f>E43+E44-E45</f>
        <v>0</v>
      </c>
      <c r="F46" s="219"/>
      <c r="G46" s="219">
        <f>G43+G44-G45</f>
        <v>0</v>
      </c>
      <c r="H46" s="220"/>
      <c r="I46" s="22"/>
      <c r="L46" s="34"/>
    </row>
    <row r="47" spans="1:14" ht="24.95" customHeight="1" x14ac:dyDescent="0.4">
      <c r="A47" s="104"/>
      <c r="B47" s="21" t="s">
        <v>44</v>
      </c>
      <c r="C47" s="105"/>
      <c r="D47" s="105"/>
      <c r="E47" s="106"/>
      <c r="F47" s="107"/>
      <c r="G47" s="106"/>
      <c r="H47" s="108"/>
      <c r="I47" s="104"/>
    </row>
    <row r="48" spans="1:14" ht="24.95" customHeight="1" x14ac:dyDescent="0.4">
      <c r="B48" s="38"/>
      <c r="C48" s="39" t="s">
        <v>45</v>
      </c>
      <c r="D48" s="39" t="s">
        <v>126</v>
      </c>
      <c r="E48" s="221" t="s">
        <v>46</v>
      </c>
      <c r="F48" s="221"/>
      <c r="G48" s="221"/>
      <c r="H48" s="222"/>
      <c r="K48" s="22" t="s">
        <v>100</v>
      </c>
      <c r="L48" s="22" t="s">
        <v>101</v>
      </c>
    </row>
    <row r="49" spans="2:12" ht="24.95" customHeight="1" x14ac:dyDescent="0.4">
      <c r="B49" s="40" t="s">
        <v>47</v>
      </c>
      <c r="C49" s="8"/>
      <c r="D49" s="8"/>
      <c r="E49" s="216">
        <f>C49-D49</f>
        <v>0</v>
      </c>
      <c r="F49" s="216"/>
      <c r="G49" s="216"/>
      <c r="H49" s="217"/>
      <c r="L49" s="22" t="s">
        <v>102</v>
      </c>
    </row>
    <row r="51" spans="2:12" ht="24.95" customHeight="1" x14ac:dyDescent="0.4">
      <c r="B51" s="27" t="s">
        <v>50</v>
      </c>
      <c r="C51" s="41"/>
      <c r="D51" s="41"/>
      <c r="E51" s="41"/>
      <c r="F51" s="41"/>
      <c r="G51" s="41"/>
      <c r="H51" s="41"/>
      <c r="I51" s="102" t="str">
        <f>+IF(COUNTBLANK(C54:D65)+COUNTBLANK(C70:D75)+COUNTBLANK(C80:C90)+COUNTBLANK(D90)&gt;0,"未入力あり","入力完了")</f>
        <v>未入力あり</v>
      </c>
      <c r="K51" s="22" t="s">
        <v>117</v>
      </c>
      <c r="L51" s="85" t="s">
        <v>130</v>
      </c>
    </row>
    <row r="52" spans="2:12" ht="24.95" customHeight="1" x14ac:dyDescent="0.4">
      <c r="B52" s="47" t="s">
        <v>112</v>
      </c>
      <c r="C52" s="48"/>
      <c r="D52" s="48"/>
      <c r="L52" s="22" t="s">
        <v>131</v>
      </c>
    </row>
    <row r="53" spans="2:12" ht="24.95" customHeight="1" x14ac:dyDescent="0.4">
      <c r="B53" s="43" t="s">
        <v>28</v>
      </c>
      <c r="C53" s="44" t="s">
        <v>45</v>
      </c>
      <c r="D53" s="44" t="s">
        <v>126</v>
      </c>
      <c r="E53" s="25"/>
      <c r="F53" s="25"/>
    </row>
    <row r="54" spans="2:12" ht="24.95" customHeight="1" x14ac:dyDescent="0.4">
      <c r="B54" s="57" t="s">
        <v>51</v>
      </c>
      <c r="C54" s="9"/>
      <c r="D54" s="9"/>
    </row>
    <row r="55" spans="2:12" ht="24.95" customHeight="1" x14ac:dyDescent="0.4">
      <c r="B55" s="57" t="s">
        <v>52</v>
      </c>
      <c r="C55" s="9"/>
      <c r="D55" s="9"/>
    </row>
    <row r="56" spans="2:12" ht="24.95" customHeight="1" x14ac:dyDescent="0.4">
      <c r="B56" s="57" t="s">
        <v>53</v>
      </c>
      <c r="C56" s="9"/>
      <c r="D56" s="9"/>
    </row>
    <row r="57" spans="2:12" ht="24.95" customHeight="1" x14ac:dyDescent="0.4">
      <c r="B57" s="57" t="s">
        <v>54</v>
      </c>
      <c r="C57" s="10"/>
      <c r="D57" s="10"/>
      <c r="E57" s="35"/>
    </row>
    <row r="58" spans="2:12" ht="24.95" customHeight="1" x14ac:dyDescent="0.4">
      <c r="B58" s="57" t="s">
        <v>55</v>
      </c>
      <c r="C58" s="10"/>
      <c r="D58" s="10"/>
    </row>
    <row r="59" spans="2:12" ht="24.95" customHeight="1" x14ac:dyDescent="0.4">
      <c r="B59" s="57" t="s">
        <v>56</v>
      </c>
      <c r="C59" s="9"/>
      <c r="D59" s="9"/>
    </row>
    <row r="60" spans="2:12" ht="24.95" customHeight="1" x14ac:dyDescent="0.4">
      <c r="B60" s="57" t="s">
        <v>57</v>
      </c>
      <c r="C60" s="10"/>
      <c r="D60" s="10"/>
    </row>
    <row r="61" spans="2:12" ht="24.95" customHeight="1" x14ac:dyDescent="0.4">
      <c r="B61" s="57" t="s">
        <v>212</v>
      </c>
      <c r="C61" s="10"/>
      <c r="D61" s="10"/>
    </row>
    <row r="62" spans="2:12" ht="24.95" customHeight="1" x14ac:dyDescent="0.4">
      <c r="B62" s="57" t="s">
        <v>58</v>
      </c>
      <c r="C62" s="10"/>
      <c r="D62" s="10"/>
    </row>
    <row r="63" spans="2:12" ht="24.95" customHeight="1" x14ac:dyDescent="0.4">
      <c r="B63" s="57" t="s">
        <v>59</v>
      </c>
      <c r="C63" s="9"/>
      <c r="D63" s="9"/>
    </row>
    <row r="64" spans="2:12" ht="24.95" customHeight="1" x14ac:dyDescent="0.4">
      <c r="B64" s="57" t="s">
        <v>60</v>
      </c>
      <c r="C64" s="10"/>
      <c r="D64" s="10"/>
    </row>
    <row r="65" spans="2:6" ht="24.95" customHeight="1" thickBot="1" x14ac:dyDescent="0.45">
      <c r="B65" s="79" t="s">
        <v>61</v>
      </c>
      <c r="C65" s="11"/>
      <c r="D65" s="11"/>
    </row>
    <row r="66" spans="2:6" ht="24.95" customHeight="1" thickTop="1" x14ac:dyDescent="0.4">
      <c r="B66" s="49" t="s">
        <v>62</v>
      </c>
      <c r="C66" s="17">
        <f>SUM(C54:C65)</f>
        <v>0</v>
      </c>
      <c r="D66" s="17">
        <f>SUM(D54:D65)</f>
        <v>0</v>
      </c>
    </row>
    <row r="67" spans="2:6" ht="24.95" customHeight="1" x14ac:dyDescent="0.4">
      <c r="B67" s="50"/>
    </row>
    <row r="68" spans="2:6" ht="24.95" customHeight="1" x14ac:dyDescent="0.4">
      <c r="B68" s="47" t="s">
        <v>113</v>
      </c>
      <c r="C68" s="42"/>
      <c r="D68" s="42"/>
    </row>
    <row r="69" spans="2:6" ht="24.95" customHeight="1" x14ac:dyDescent="0.4">
      <c r="B69" s="51" t="s">
        <v>28</v>
      </c>
      <c r="C69" s="44" t="s">
        <v>45</v>
      </c>
      <c r="D69" s="44" t="s">
        <v>124</v>
      </c>
      <c r="E69" s="25"/>
      <c r="F69" s="25"/>
    </row>
    <row r="70" spans="2:6" ht="24.95" customHeight="1" x14ac:dyDescent="0.4">
      <c r="B70" s="45" t="s">
        <v>63</v>
      </c>
      <c r="C70" s="10"/>
      <c r="D70" s="10"/>
    </row>
    <row r="71" spans="2:6" ht="24.95" customHeight="1" x14ac:dyDescent="0.4">
      <c r="B71" s="45" t="s">
        <v>64</v>
      </c>
      <c r="C71" s="10"/>
      <c r="D71" s="10"/>
    </row>
    <row r="72" spans="2:6" ht="24.95" customHeight="1" x14ac:dyDescent="0.4">
      <c r="B72" s="45" t="s">
        <v>65</v>
      </c>
      <c r="C72" s="10"/>
      <c r="D72" s="10"/>
    </row>
    <row r="73" spans="2:6" ht="24.95" customHeight="1" thickBot="1" x14ac:dyDescent="0.45">
      <c r="B73" s="46" t="s">
        <v>61</v>
      </c>
      <c r="C73" s="12"/>
      <c r="D73" s="12"/>
    </row>
    <row r="74" spans="2:6" ht="24.95" customHeight="1" thickTop="1" thickBot="1" x14ac:dyDescent="0.45">
      <c r="B74" s="52" t="s">
        <v>66</v>
      </c>
      <c r="C74" s="18">
        <f>SUM(C70:C73)</f>
        <v>0</v>
      </c>
      <c r="D74" s="18">
        <f>SUM(D70:D73)</f>
        <v>0</v>
      </c>
    </row>
    <row r="75" spans="2:6" ht="24.95" customHeight="1" thickTop="1" thickBot="1" x14ac:dyDescent="0.45">
      <c r="B75" s="53" t="s">
        <v>67</v>
      </c>
      <c r="C75" s="13"/>
      <c r="D75" s="13"/>
    </row>
    <row r="76" spans="2:6" ht="24.95" customHeight="1" thickTop="1" x14ac:dyDescent="0.4">
      <c r="B76" s="49" t="s">
        <v>62</v>
      </c>
      <c r="C76" s="17">
        <f>C70+C71+C72+C73+C75</f>
        <v>0</v>
      </c>
      <c r="D76" s="17">
        <f>D70+D71+D72+D73+D75</f>
        <v>0</v>
      </c>
    </row>
    <row r="77" spans="2:6" ht="24.95" customHeight="1" x14ac:dyDescent="0.4">
      <c r="B77" s="50"/>
      <c r="C77" s="54"/>
      <c r="D77" s="54"/>
    </row>
    <row r="78" spans="2:6" ht="24.95" customHeight="1" x14ac:dyDescent="0.4">
      <c r="B78" s="47" t="s">
        <v>114</v>
      </c>
    </row>
    <row r="79" spans="2:6" ht="24.95" customHeight="1" x14ac:dyDescent="0.4">
      <c r="B79" s="51" t="s">
        <v>28</v>
      </c>
      <c r="C79" s="56" t="s">
        <v>68</v>
      </c>
      <c r="D79" s="44" t="s">
        <v>69</v>
      </c>
      <c r="E79" s="55"/>
    </row>
    <row r="80" spans="2:6" ht="24.95" customHeight="1" x14ac:dyDescent="0.4">
      <c r="B80" s="45" t="s">
        <v>48</v>
      </c>
      <c r="C80" s="10"/>
      <c r="D80" s="16">
        <f>D36</f>
        <v>0</v>
      </c>
    </row>
    <row r="81" spans="2:6" ht="24.95" customHeight="1" x14ac:dyDescent="0.4">
      <c r="B81" s="45" t="s">
        <v>49</v>
      </c>
      <c r="C81" s="10"/>
      <c r="D81" s="16">
        <f>D37</f>
        <v>0</v>
      </c>
    </row>
    <row r="82" spans="2:6" ht="24.95" customHeight="1" x14ac:dyDescent="0.4">
      <c r="B82" s="45" t="s">
        <v>70</v>
      </c>
      <c r="C82" s="16">
        <f>C80-C81</f>
        <v>0</v>
      </c>
      <c r="D82" s="16">
        <f>D38</f>
        <v>0</v>
      </c>
    </row>
    <row r="83" spans="2:6" ht="24.95" customHeight="1" x14ac:dyDescent="0.4">
      <c r="B83" s="45" t="s">
        <v>135</v>
      </c>
      <c r="C83" s="10"/>
      <c r="D83" s="16">
        <f>D39</f>
        <v>0</v>
      </c>
    </row>
    <row r="84" spans="2:6" ht="24.95" customHeight="1" x14ac:dyDescent="0.4">
      <c r="B84" s="45" t="s">
        <v>71</v>
      </c>
      <c r="C84" s="16">
        <f>C80-C81-C83</f>
        <v>0</v>
      </c>
      <c r="D84" s="16">
        <f>D38-D39</f>
        <v>0</v>
      </c>
    </row>
    <row r="85" spans="2:6" ht="24.95" customHeight="1" x14ac:dyDescent="0.4">
      <c r="B85" s="45" t="s">
        <v>138</v>
      </c>
      <c r="C85" s="10"/>
      <c r="D85" s="16">
        <f>D66</f>
        <v>0</v>
      </c>
    </row>
    <row r="86" spans="2:6" ht="24.95" customHeight="1" x14ac:dyDescent="0.4">
      <c r="B86" s="45" t="s">
        <v>139</v>
      </c>
      <c r="C86" s="10"/>
      <c r="D86" s="16">
        <f>D76</f>
        <v>0</v>
      </c>
      <c r="E86" s="55"/>
      <c r="F86" s="55"/>
    </row>
    <row r="87" spans="2:6" ht="24.95" customHeight="1" x14ac:dyDescent="0.4">
      <c r="B87" s="45" t="s">
        <v>72</v>
      </c>
      <c r="C87" s="10"/>
      <c r="D87" s="16">
        <f>D74</f>
        <v>0</v>
      </c>
    </row>
    <row r="88" spans="2:6" ht="24.95" customHeight="1" x14ac:dyDescent="0.4">
      <c r="B88" s="45" t="s">
        <v>73</v>
      </c>
      <c r="C88" s="10"/>
      <c r="D88" s="16">
        <f>D75</f>
        <v>0</v>
      </c>
    </row>
    <row r="89" spans="2:6" ht="24.95" customHeight="1" x14ac:dyDescent="0.4">
      <c r="B89" s="80" t="s">
        <v>142</v>
      </c>
      <c r="C89" s="16">
        <f>C84+C85+C86</f>
        <v>0</v>
      </c>
      <c r="D89" s="16">
        <f>D84+D85+D86</f>
        <v>0</v>
      </c>
    </row>
    <row r="90" spans="2:6" ht="24.95" customHeight="1" x14ac:dyDescent="0.4">
      <c r="B90" s="45" t="s">
        <v>136</v>
      </c>
      <c r="C90" s="184"/>
      <c r="D90" s="183"/>
    </row>
    <row r="91" spans="2:6" ht="18.75" customHeight="1" x14ac:dyDescent="0.4">
      <c r="B91" s="45" t="s">
        <v>137</v>
      </c>
      <c r="C91" s="16">
        <f>IFERROR(C89/C90,)</f>
        <v>0</v>
      </c>
      <c r="D91" s="16">
        <f>IFERROR(D89/D90,)</f>
        <v>0</v>
      </c>
    </row>
    <row r="92" spans="2:6" ht="18.75" customHeight="1" x14ac:dyDescent="0.4">
      <c r="B92" s="176" t="str">
        <f>+IF(OR(SUM(C80:C86)=0),"※基準年度において、「①売上高」∼「⑦減価償却額」の全ての項目が0になることは基本的にはございません。各項目が正しく入力されているか、ご確認をお願いします。","")</f>
        <v>※基準年度において、「①売上高」∼「⑦減価償却額」の全ての項目が0になることは基本的にはございません。各項目が正しく入力されているか、ご確認をお願いします。</v>
      </c>
      <c r="C92" s="176"/>
      <c r="D92" s="176"/>
    </row>
    <row r="93" spans="2:6" ht="18.75" customHeight="1" x14ac:dyDescent="0.4">
      <c r="B93" s="177"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3" s="177"/>
      <c r="D93" s="177"/>
    </row>
    <row r="94" spans="2:6" ht="18.75" x14ac:dyDescent="0.4">
      <c r="B94" s="177" t="str">
        <f>IF(OR(C90&lt;0.1,D90&lt;0.1),"※基準年度及び今回報告において、「⑬従業員数」が0になることは基本的にはございません。各項目が0.1以上の数字で正しく入力されているか、ご確認をお願いします。","")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94" s="177"/>
      <c r="D94" s="177"/>
    </row>
    <row r="95" spans="2:6" ht="18.75" x14ac:dyDescent="0.4">
      <c r="B95" s="177"/>
      <c r="C95" s="177"/>
      <c r="D95" s="177"/>
    </row>
    <row r="96" spans="2:6" ht="18.75" x14ac:dyDescent="0.4">
      <c r="B96" s="177"/>
      <c r="C96" s="177"/>
      <c r="D96" s="177"/>
    </row>
    <row r="97" spans="2:18" ht="18.75" x14ac:dyDescent="0.4">
      <c r="B97" s="177"/>
      <c r="C97" s="177"/>
      <c r="D97" s="177"/>
    </row>
    <row r="98" spans="2:18" ht="24.95" customHeight="1" x14ac:dyDescent="0.4">
      <c r="B98" s="115"/>
      <c r="C98" s="115"/>
      <c r="D98" s="115"/>
    </row>
    <row r="99" spans="2:18" ht="24.95" customHeight="1" x14ac:dyDescent="0.4">
      <c r="B99" s="27" t="s">
        <v>127</v>
      </c>
      <c r="C99" s="41"/>
      <c r="D99" s="41"/>
      <c r="E99" s="41"/>
      <c r="F99" s="41"/>
      <c r="G99" s="41"/>
      <c r="H99" s="41"/>
      <c r="I99" s="102" t="str">
        <f>IF(COUNTBLANK(D102:D106)+IF(D106="〇",COUNTBLANK(C107))+COUNTBLANK(C112)+COUNTBLANK(C108)&gt;0,"未入力あり","入力完了")</f>
        <v>未入力あり</v>
      </c>
    </row>
    <row r="100" spans="2:18" ht="24.95" customHeight="1" x14ac:dyDescent="0.4">
      <c r="B100" s="35" t="s">
        <v>123</v>
      </c>
      <c r="C100" s="48"/>
      <c r="D100" s="48"/>
    </row>
    <row r="101" spans="2:18" ht="24.95" customHeight="1" x14ac:dyDescent="0.4">
      <c r="B101" s="43"/>
      <c r="C101" s="200" t="s">
        <v>68</v>
      </c>
      <c r="D101" s="201"/>
      <c r="E101" s="25"/>
      <c r="F101" s="25"/>
    </row>
    <row r="102" spans="2:18" ht="24.95" customHeight="1" x14ac:dyDescent="0.4">
      <c r="B102" s="202" t="s">
        <v>132</v>
      </c>
      <c r="C102" s="109" t="s">
        <v>119</v>
      </c>
      <c r="D102" s="84"/>
    </row>
    <row r="103" spans="2:18" ht="24.95" customHeight="1" x14ac:dyDescent="0.4">
      <c r="B103" s="203"/>
      <c r="C103" s="109" t="s">
        <v>129</v>
      </c>
      <c r="D103" s="84"/>
    </row>
    <row r="104" spans="2:18" ht="24.95" customHeight="1" x14ac:dyDescent="0.4">
      <c r="B104" s="203"/>
      <c r="C104" s="109" t="s">
        <v>128</v>
      </c>
      <c r="D104" s="84"/>
    </row>
    <row r="105" spans="2:18" ht="24.95" customHeight="1" x14ac:dyDescent="0.4">
      <c r="B105" s="203"/>
      <c r="C105" s="109" t="s">
        <v>118</v>
      </c>
      <c r="D105" s="84"/>
    </row>
    <row r="106" spans="2:18" ht="24.95" customHeight="1" x14ac:dyDescent="0.4">
      <c r="B106" s="204"/>
      <c r="C106" s="109" t="s">
        <v>120</v>
      </c>
      <c r="D106" s="84"/>
    </row>
    <row r="107" spans="2:18" ht="37.5" x14ac:dyDescent="0.4">
      <c r="B107" s="83" t="s">
        <v>133</v>
      </c>
      <c r="C107" s="205"/>
      <c r="D107" s="206"/>
    </row>
    <row r="108" spans="2:18" ht="24.95" customHeight="1" x14ac:dyDescent="0.4">
      <c r="B108" s="57" t="s">
        <v>143</v>
      </c>
      <c r="C108" s="207"/>
      <c r="D108" s="208"/>
    </row>
    <row r="109" spans="2:18" ht="24.95" customHeight="1" x14ac:dyDescent="0.4">
      <c r="B109" s="57" t="s">
        <v>209</v>
      </c>
      <c r="C109" s="207"/>
      <c r="D109" s="208"/>
    </row>
    <row r="110" spans="2:18" ht="24.95" customHeight="1" x14ac:dyDescent="0.4">
      <c r="B110" s="57" t="s">
        <v>210</v>
      </c>
      <c r="C110" s="207"/>
      <c r="D110" s="208"/>
    </row>
    <row r="111" spans="2:18" ht="24.95" customHeight="1" x14ac:dyDescent="0.4">
      <c r="B111" s="57" t="s">
        <v>215</v>
      </c>
      <c r="C111" s="209">
        <f>C84+C86</f>
        <v>0</v>
      </c>
      <c r="D111" s="210"/>
      <c r="O111" s="104"/>
      <c r="P111" s="104"/>
      <c r="Q111" s="104"/>
      <c r="R111" s="104"/>
    </row>
    <row r="112" spans="2:18" ht="24.95" customHeight="1" x14ac:dyDescent="0.4">
      <c r="B112" s="57" t="s">
        <v>216</v>
      </c>
      <c r="C112" s="207"/>
      <c r="D112" s="208"/>
      <c r="O112" s="104"/>
      <c r="P112" s="104"/>
      <c r="Q112" s="104"/>
      <c r="R112" s="104"/>
    </row>
    <row r="113" spans="1:18" ht="24.95" customHeight="1" x14ac:dyDescent="0.4">
      <c r="B113" s="57" t="s">
        <v>217</v>
      </c>
      <c r="C113" s="211">
        <f>IFERROR((C108-C109+C110)/(C111+C112),)</f>
        <v>0</v>
      </c>
      <c r="D113" s="212"/>
      <c r="E113" s="35"/>
      <c r="O113" s="104"/>
      <c r="P113" s="104"/>
      <c r="Q113" s="104"/>
      <c r="R113" s="104"/>
    </row>
    <row r="114" spans="1:18" ht="24.95" customHeight="1" x14ac:dyDescent="0.4">
      <c r="B114" s="81"/>
      <c r="O114" s="104"/>
      <c r="P114" s="104"/>
      <c r="Q114" s="104"/>
      <c r="R114" s="104"/>
    </row>
    <row r="115" spans="1:18" ht="24.95" customHeight="1" x14ac:dyDescent="0.4">
      <c r="B115" s="27" t="s">
        <v>116</v>
      </c>
      <c r="C115" s="41"/>
      <c r="D115" s="41"/>
      <c r="E115" s="41"/>
      <c r="F115" s="41"/>
      <c r="G115" s="41"/>
      <c r="H115" s="41"/>
      <c r="I115" s="102"/>
    </row>
    <row r="116" spans="1:18" ht="24.95" customHeight="1" x14ac:dyDescent="0.4">
      <c r="B116" s="35" t="s">
        <v>77</v>
      </c>
    </row>
    <row r="117" spans="1:18" ht="24.95" customHeight="1" x14ac:dyDescent="0.4">
      <c r="B117" s="26" t="s">
        <v>122</v>
      </c>
    </row>
    <row r="118" spans="1:18" ht="24.95" customHeight="1" x14ac:dyDescent="0.4">
      <c r="B118" s="58" t="s">
        <v>98</v>
      </c>
      <c r="J118" s="104"/>
      <c r="K118" s="104"/>
      <c r="L118" s="104"/>
      <c r="M118" s="104"/>
    </row>
    <row r="119" spans="1:18" ht="24.95" customHeight="1" x14ac:dyDescent="0.4">
      <c r="A119" s="104"/>
      <c r="B119" s="110" t="s">
        <v>154</v>
      </c>
      <c r="C119" s="113"/>
      <c r="D119" s="104" t="s">
        <v>155</v>
      </c>
      <c r="E119" s="104"/>
      <c r="F119" s="104"/>
      <c r="G119" s="104"/>
      <c r="H119" s="104"/>
      <c r="I119" s="104"/>
      <c r="J119" s="104"/>
      <c r="K119" s="104"/>
      <c r="L119" s="104"/>
      <c r="M119" s="104"/>
    </row>
    <row r="120" spans="1:18" ht="24.95" customHeight="1" x14ac:dyDescent="0.4">
      <c r="A120" s="104"/>
      <c r="B120" s="110" t="s">
        <v>156</v>
      </c>
      <c r="C120" s="114"/>
      <c r="D120" s="104" t="s">
        <v>157</v>
      </c>
      <c r="E120" s="104"/>
      <c r="F120" s="104"/>
      <c r="G120" s="104"/>
      <c r="H120" s="104"/>
      <c r="I120" s="104"/>
      <c r="J120" s="104"/>
      <c r="K120" s="104"/>
      <c r="L120" s="104"/>
      <c r="M120" s="104"/>
    </row>
    <row r="121" spans="1:18" s="35" customFormat="1" ht="24.95" customHeight="1" x14ac:dyDescent="0.4">
      <c r="A121" s="104"/>
      <c r="B121" s="110" t="s">
        <v>158</v>
      </c>
      <c r="C121" s="114"/>
      <c r="D121" s="104" t="s">
        <v>157</v>
      </c>
      <c r="E121" s="104"/>
      <c r="F121" s="104"/>
      <c r="G121" s="104"/>
      <c r="H121" s="104"/>
      <c r="I121" s="104"/>
      <c r="J121" s="111"/>
      <c r="K121" s="111"/>
      <c r="L121" s="111"/>
      <c r="M121" s="111"/>
    </row>
    <row r="122" spans="1:18" ht="24.95" customHeight="1" x14ac:dyDescent="0.4">
      <c r="A122" s="111"/>
      <c r="B122" s="112"/>
      <c r="C122" s="112"/>
      <c r="D122" s="111"/>
      <c r="E122" s="111"/>
      <c r="F122" s="111"/>
      <c r="G122" s="111"/>
      <c r="H122" s="111"/>
      <c r="I122" s="111"/>
    </row>
    <row r="123" spans="1:18" ht="24.95" customHeight="1" x14ac:dyDescent="0.4">
      <c r="B123" s="51" t="s">
        <v>28</v>
      </c>
      <c r="C123" s="129" t="s">
        <v>78</v>
      </c>
      <c r="D123" s="130" t="s">
        <v>91</v>
      </c>
      <c r="E123" s="196" t="s">
        <v>153</v>
      </c>
      <c r="F123" s="197"/>
    </row>
    <row r="124" spans="1:18" ht="24.95" customHeight="1" x14ac:dyDescent="0.4">
      <c r="B124" s="91" t="s">
        <v>152</v>
      </c>
      <c r="C124" s="14" t="s">
        <v>168</v>
      </c>
      <c r="D124" s="96">
        <f>+C119</f>
        <v>0</v>
      </c>
      <c r="E124" s="192" t="s">
        <v>207</v>
      </c>
      <c r="F124" s="193"/>
    </row>
    <row r="125" spans="1:18" ht="24.95" customHeight="1" x14ac:dyDescent="0.4">
      <c r="B125" s="91" t="s">
        <v>79</v>
      </c>
      <c r="C125" s="64"/>
      <c r="D125" s="64"/>
      <c r="E125" s="192"/>
      <c r="F125" s="193"/>
    </row>
    <row r="126" spans="1:18" ht="24.95" customHeight="1" x14ac:dyDescent="0.4">
      <c r="B126" s="91" t="s">
        <v>80</v>
      </c>
      <c r="C126" s="64"/>
      <c r="D126" s="65"/>
      <c r="E126" s="192"/>
      <c r="F126" s="193"/>
    </row>
    <row r="127" spans="1:18" ht="24.95" customHeight="1" thickBot="1" x14ac:dyDescent="0.45">
      <c r="B127" s="60"/>
      <c r="C127" s="61"/>
      <c r="D127" s="59"/>
      <c r="E127" s="194"/>
      <c r="F127" s="195"/>
      <c r="G127" s="63"/>
      <c r="H127" s="31"/>
    </row>
    <row r="128" spans="1:18" ht="24.95" customHeight="1" thickTop="1" x14ac:dyDescent="0.4">
      <c r="B128" s="69" t="s">
        <v>90</v>
      </c>
      <c r="C128" s="66" t="str">
        <f>IF($C$125="","",IF(C126-C125&gt;=30,"交付申請時に、事業場内最低賃金が地域別最低賃金＋30円以上となる賃上げを既に達成している","交付申請時に、事業場内最低賃金が地域別最低賃金＋30円以上となる賃上げを達成していない"))</f>
        <v/>
      </c>
      <c r="D128" s="67"/>
      <c r="E128" s="67"/>
      <c r="F128" s="68"/>
      <c r="G128" s="62"/>
      <c r="H128" s="90"/>
    </row>
    <row r="129" spans="1:13" ht="24.95" customHeight="1" x14ac:dyDescent="0.4">
      <c r="B129" s="74" t="s">
        <v>92</v>
      </c>
      <c r="C129" s="75" t="str">
        <f>IF($D$126="","",IF($C$128="交付申請時に、事業場内最低賃金が地域別最低賃金＋30円以上となる賃上げを達成していない","-",IF(D126-C126&gt;=30,"〇","×")))</f>
        <v/>
      </c>
      <c r="D129" s="76"/>
      <c r="E129" s="76"/>
      <c r="F129" s="77"/>
      <c r="G129" s="62"/>
      <c r="H129" s="90"/>
    </row>
    <row r="130" spans="1:13" ht="24.95" customHeight="1" thickBot="1" x14ac:dyDescent="0.45">
      <c r="B130" s="70" t="s">
        <v>93</v>
      </c>
      <c r="C130" s="71" t="str">
        <f>IF($D$126="","",IF($C$128="交付申請時に、事業場内最低賃金が地域別最低賃金＋30円以上となる賃上げを既に達成している","-",IF(D126-C125&gt;=30,"〇","×")))</f>
        <v/>
      </c>
      <c r="D130" s="72"/>
      <c r="E130" s="72"/>
      <c r="F130" s="73"/>
      <c r="G130" s="62"/>
      <c r="H130" s="90"/>
    </row>
    <row r="131" spans="1:13" ht="24.95" customHeight="1" thickTop="1" x14ac:dyDescent="0.4">
      <c r="B131" s="35"/>
      <c r="C131" s="78"/>
      <c r="D131" s="78"/>
      <c r="E131" s="78"/>
      <c r="F131" s="78"/>
      <c r="G131" s="62"/>
      <c r="H131" s="90"/>
    </row>
    <row r="132" spans="1:13" ht="24.95" customHeight="1" x14ac:dyDescent="0.4">
      <c r="B132" s="58" t="s">
        <v>99</v>
      </c>
      <c r="J132" s="104"/>
      <c r="K132" s="104"/>
      <c r="L132" s="104"/>
      <c r="M132" s="104"/>
    </row>
    <row r="133" spans="1:13" ht="24.95" customHeight="1" x14ac:dyDescent="0.4">
      <c r="A133" s="104"/>
      <c r="B133" s="110" t="s">
        <v>154</v>
      </c>
      <c r="C133" s="113"/>
      <c r="D133" s="104" t="s">
        <v>160</v>
      </c>
      <c r="E133" s="104"/>
      <c r="F133" s="104"/>
      <c r="G133" s="104"/>
      <c r="H133" s="104"/>
      <c r="I133" s="104"/>
      <c r="J133" s="104"/>
      <c r="K133" s="104"/>
      <c r="L133" s="104"/>
      <c r="M133" s="104"/>
    </row>
    <row r="134" spans="1:13" ht="24.95" customHeight="1" x14ac:dyDescent="0.4">
      <c r="A134" s="104"/>
      <c r="B134" s="110" t="s">
        <v>156</v>
      </c>
      <c r="C134" s="114"/>
      <c r="D134" s="104" t="s">
        <v>157</v>
      </c>
      <c r="E134" s="104"/>
      <c r="F134" s="104"/>
      <c r="G134" s="104"/>
      <c r="H134" s="104"/>
      <c r="I134" s="104"/>
      <c r="J134" s="104"/>
      <c r="K134" s="104"/>
      <c r="L134" s="104"/>
      <c r="M134" s="104"/>
    </row>
    <row r="135" spans="1:13" ht="24.95" customHeight="1" x14ac:dyDescent="0.4">
      <c r="A135" s="104"/>
      <c r="B135" s="110" t="s">
        <v>158</v>
      </c>
      <c r="C135" s="114"/>
      <c r="D135" s="104" t="s">
        <v>157</v>
      </c>
      <c r="E135" s="104"/>
      <c r="F135" s="104"/>
      <c r="G135" s="104"/>
      <c r="H135" s="104"/>
      <c r="I135" s="104"/>
    </row>
    <row r="136" spans="1:13" ht="24.95" customHeight="1" x14ac:dyDescent="0.4">
      <c r="B136" s="58"/>
    </row>
    <row r="137" spans="1:13" ht="24" customHeight="1" x14ac:dyDescent="0.4">
      <c r="B137" s="51" t="s">
        <v>28</v>
      </c>
      <c r="C137" s="129" t="s">
        <v>78</v>
      </c>
      <c r="D137" s="130" t="s">
        <v>91</v>
      </c>
      <c r="E137" s="196" t="s">
        <v>153</v>
      </c>
      <c r="F137" s="197"/>
    </row>
    <row r="138" spans="1:13" ht="24.95" customHeight="1" x14ac:dyDescent="0.4">
      <c r="B138" s="91" t="s">
        <v>152</v>
      </c>
      <c r="C138" s="14" t="s">
        <v>168</v>
      </c>
      <c r="D138" s="14" t="s">
        <v>168</v>
      </c>
      <c r="E138" s="198">
        <f>+C133</f>
        <v>0</v>
      </c>
      <c r="F138" s="199"/>
    </row>
    <row r="139" spans="1:13" ht="24" customHeight="1" x14ac:dyDescent="0.4">
      <c r="B139" s="91" t="s">
        <v>79</v>
      </c>
      <c r="C139" s="64"/>
      <c r="D139" s="64"/>
      <c r="E139" s="192"/>
      <c r="F139" s="193"/>
    </row>
    <row r="140" spans="1:13" ht="24.95" customHeight="1" x14ac:dyDescent="0.4">
      <c r="B140" s="91" t="s">
        <v>80</v>
      </c>
      <c r="C140" s="64"/>
      <c r="D140" s="65"/>
      <c r="E140" s="192"/>
      <c r="F140" s="193"/>
    </row>
    <row r="141" spans="1:13" ht="24.95" customHeight="1" thickBot="1" x14ac:dyDescent="0.45">
      <c r="B141" s="60"/>
      <c r="C141" s="61"/>
      <c r="D141" s="59"/>
      <c r="E141" s="194"/>
      <c r="F141" s="195"/>
      <c r="G141" s="63"/>
      <c r="H141" s="31"/>
    </row>
    <row r="142" spans="1:13" ht="24.95" customHeight="1" thickTop="1" x14ac:dyDescent="0.4">
      <c r="B142" s="69" t="s">
        <v>90</v>
      </c>
      <c r="C142" s="66" t="str">
        <f>IF($C$139="","",IF(C140-C139&gt;=30,"交付申請時に、事業場内最低賃金が地域別最低賃金＋30円以上となる賃上げを既に達成している","交付申請時に、事業場内最低賃金が地域別最低賃金＋30円以上となる賃上げを達成していない"))</f>
        <v/>
      </c>
      <c r="D142" s="67"/>
      <c r="E142" s="67"/>
      <c r="F142" s="68"/>
      <c r="G142" s="62"/>
      <c r="H142" s="90"/>
    </row>
    <row r="143" spans="1:13" ht="24.95" customHeight="1" x14ac:dyDescent="0.4">
      <c r="B143" s="74" t="s">
        <v>92</v>
      </c>
      <c r="C143" s="75" t="str">
        <f>IF($E$140="","",IF($C$142="交付申請時に、事業場内最低賃金が地域別最低賃金＋30円以上となる賃上げを達成していない","-",IF(E140-C140&gt;=30,"〇","×")))</f>
        <v/>
      </c>
      <c r="D143" s="76"/>
      <c r="E143" s="76"/>
      <c r="F143" s="77"/>
      <c r="G143" s="62"/>
      <c r="H143" s="90"/>
    </row>
    <row r="144" spans="1:13" ht="24.95" customHeight="1" thickBot="1" x14ac:dyDescent="0.45">
      <c r="B144" s="70" t="s">
        <v>93</v>
      </c>
      <c r="C144" s="71" t="str">
        <f>IF($E$140="","",IF($C$142="交付申請時に、事業場内最低賃金が地域別最低賃金＋30円以上となる賃上げを既に達成している","-",IF(E140-C139&gt;=30,"〇","×")))</f>
        <v/>
      </c>
      <c r="D144" s="72"/>
      <c r="E144" s="72"/>
      <c r="F144" s="73"/>
      <c r="G144" s="62"/>
      <c r="H144" s="90"/>
    </row>
    <row r="145" spans="2:2" ht="24.95" customHeight="1" thickTop="1" x14ac:dyDescent="0.4">
      <c r="B145" s="22" t="s">
        <v>81</v>
      </c>
    </row>
  </sheetData>
  <sheetProtection algorithmName="SHA-512" hashValue="uipPeLm4BOUZlxA+K2AD/cWu8pqMWJlqP35vSjPywCn/N4TesATASBlediQnoBlt5zznt+yPaq+XTziKw3tYcA==" saltValue="jfS8wWM9xhLTi58izwoQJA==" spinCount="100000" sheet="1" objects="1" scenarios="1" selectLockedCells="1"/>
  <mergeCells count="58">
    <mergeCell ref="E36:F36"/>
    <mergeCell ref="G36:H36"/>
    <mergeCell ref="E37:F37"/>
    <mergeCell ref="B33:B35"/>
    <mergeCell ref="C33:C35"/>
    <mergeCell ref="D33:H33"/>
    <mergeCell ref="D34:D35"/>
    <mergeCell ref="E34:H34"/>
    <mergeCell ref="G37:H37"/>
    <mergeCell ref="B24:B25"/>
    <mergeCell ref="C24:F25"/>
    <mergeCell ref="B29:H29"/>
    <mergeCell ref="B30:H30"/>
    <mergeCell ref="B32:H32"/>
    <mergeCell ref="C13:D13"/>
    <mergeCell ref="C14:D14"/>
    <mergeCell ref="C21:F21"/>
    <mergeCell ref="C22:F22"/>
    <mergeCell ref="C23:F23"/>
    <mergeCell ref="E38:F38"/>
    <mergeCell ref="G38:H38"/>
    <mergeCell ref="E39:F39"/>
    <mergeCell ref="G39:H39"/>
    <mergeCell ref="E40:F40"/>
    <mergeCell ref="G40:H40"/>
    <mergeCell ref="E41:F41"/>
    <mergeCell ref="G41:H41"/>
    <mergeCell ref="E49:H49"/>
    <mergeCell ref="E42:F42"/>
    <mergeCell ref="G42:H42"/>
    <mergeCell ref="E43:F43"/>
    <mergeCell ref="G43:H43"/>
    <mergeCell ref="E44:F44"/>
    <mergeCell ref="G44:H44"/>
    <mergeCell ref="E45:F45"/>
    <mergeCell ref="G45:H45"/>
    <mergeCell ref="E46:F46"/>
    <mergeCell ref="G46:H46"/>
    <mergeCell ref="E48:H48"/>
    <mergeCell ref="E125:F125"/>
    <mergeCell ref="C101:D101"/>
    <mergeCell ref="B102:B106"/>
    <mergeCell ref="C107:D107"/>
    <mergeCell ref="C108:D108"/>
    <mergeCell ref="C109:D109"/>
    <mergeCell ref="C110:D110"/>
    <mergeCell ref="C111:D111"/>
    <mergeCell ref="C112:D112"/>
    <mergeCell ref="C113:D113"/>
    <mergeCell ref="E123:F123"/>
    <mergeCell ref="E124:F124"/>
    <mergeCell ref="E140:F140"/>
    <mergeCell ref="E141:F141"/>
    <mergeCell ref="E126:F126"/>
    <mergeCell ref="E127:F127"/>
    <mergeCell ref="E137:F137"/>
    <mergeCell ref="E138:F138"/>
    <mergeCell ref="E139:F139"/>
  </mergeCells>
  <phoneticPr fontId="2"/>
  <conditionalFormatting sqref="B28:H49 B52:H94">
    <cfRule type="expression" dxfId="54" priority="12">
      <formula>$C$23="回答不可"</formula>
    </cfRule>
    <cfRule type="expression" dxfId="53" priority="48">
      <formula>AND($C$20=$L$37,OR($C$21=$L$39,$C$21=$L$40,$C$21=$L$41))</formula>
    </cfRule>
  </conditionalFormatting>
  <conditionalFormatting sqref="B100:H113">
    <cfRule type="expression" dxfId="52" priority="55">
      <formula>$C$21=$L$42</formula>
    </cfRule>
    <cfRule type="expression" dxfId="51" priority="56">
      <formula>$C$21=$L$43</formula>
    </cfRule>
    <cfRule type="expression" dxfId="50" priority="57">
      <formula>$C$21=$L$44</formula>
    </cfRule>
  </conditionalFormatting>
  <conditionalFormatting sqref="B118:H130">
    <cfRule type="expression" dxfId="49" priority="23">
      <formula>$C$13=$K$23</formula>
    </cfRule>
    <cfRule type="expression" dxfId="48" priority="32">
      <formula>$C$13=$K$24</formula>
    </cfRule>
  </conditionalFormatting>
  <conditionalFormatting sqref="B118:H144">
    <cfRule type="expression" dxfId="47" priority="46">
      <formula>$C$19=$M$31</formula>
    </cfRule>
  </conditionalFormatting>
  <conditionalFormatting sqref="B132:H144">
    <cfRule type="expression" dxfId="46" priority="17">
      <formula>$C$13=$K$22</formula>
    </cfRule>
  </conditionalFormatting>
  <conditionalFormatting sqref="C107:D107">
    <cfRule type="expression" dxfId="45" priority="3">
      <formula>$D$106="×"</formula>
    </cfRule>
  </conditionalFormatting>
  <conditionalFormatting sqref="C22:F22">
    <cfRule type="expression" dxfId="44" priority="15">
      <formula>OR($C$21=_1,$C$21=_2,$C$21=_4,$C$21=_5)</formula>
    </cfRule>
  </conditionalFormatting>
  <conditionalFormatting sqref="C23:F25 B100:H113">
    <cfRule type="expression" dxfId="43" priority="50">
      <formula>$C$20=$L$37</formula>
    </cfRule>
  </conditionalFormatting>
  <conditionalFormatting sqref="C23:F25">
    <cfRule type="expression" dxfId="42" priority="16">
      <formula>OR($C$21=_1,$C$21=_2,$C$21=_3)</formula>
    </cfRule>
  </conditionalFormatting>
  <conditionalFormatting sqref="C24:F25">
    <cfRule type="expression" dxfId="41" priority="5">
      <formula>$C$23="回答可能"</formula>
    </cfRule>
  </conditionalFormatting>
  <conditionalFormatting sqref="D102:D106 C107:D108 C112 C21:F25 C36:D37 C39:D39 C41:D42 C44:D45 C49:D49 C54:D65 C70:D73 C75:D75 C80:C81 C83 C85:C88 C90:D90 C119:C121 C125:F126 C133:C135 C139:F140 C13:D14 C15:C20">
    <cfRule type="containsBlanks" dxfId="40" priority="108">
      <formula>LEN(TRIM(C13))=0</formula>
    </cfRule>
  </conditionalFormatting>
  <conditionalFormatting sqref="G1:I1">
    <cfRule type="expression" dxfId="39" priority="2">
      <formula>LEN($G$1)&gt;1</formula>
    </cfRule>
  </conditionalFormatting>
  <conditionalFormatting sqref="I2:I6">
    <cfRule type="expression" dxfId="38" priority="1">
      <formula>$I2="未入力あり"</formula>
    </cfRule>
  </conditionalFormatting>
  <dataValidations count="12">
    <dataValidation type="whole" operator="greaterThanOrEqual" allowBlank="1" showInputMessage="1" showErrorMessage="1" sqref="C108:C110" xr:uid="{2A8C4145-7097-469C-8AD6-2526B1938242}">
      <formula1>0</formula1>
    </dataValidation>
    <dataValidation type="list" allowBlank="1" showInputMessage="1" showErrorMessage="1" sqref="D102:D106" xr:uid="{DBD58349-1C92-489C-97BD-F709739075F7}">
      <formula1>$L$51:$L$52</formula1>
    </dataValidation>
    <dataValidation type="list" allowBlank="1" showInputMessage="1" showErrorMessage="1" sqref="C21" xr:uid="{3ABF791C-AA6D-4CAA-82CC-79F1E36BFCD0}">
      <formula1>$L$39:$L$44</formula1>
    </dataValidation>
    <dataValidation type="list" allowBlank="1" showInputMessage="1" showErrorMessage="1" sqref="C20" xr:uid="{AC30DE4A-D14D-4EAD-91CE-B72243B5DD2C}">
      <formula1>$L$36:$L$37</formula1>
    </dataValidation>
    <dataValidation type="list" allowBlank="1" showInputMessage="1" showErrorMessage="1" sqref="C19" xr:uid="{1BA9C024-E385-4382-AE8F-E86367A400AC}">
      <formula1>$M$30:$M$31</formula1>
    </dataValidation>
    <dataValidation imeMode="disabled" allowBlank="1" showInputMessage="1" showErrorMessage="1" prompt="交付決定通知書の記載を参考に記入してください。_x000a_事前着手の届出により、補助事業期間前から事業を開始している場合は、当該開始日を記入してください。" sqref="C16" xr:uid="{E6E23577-A4EB-4025-B0A4-9AB746C17CE3}"/>
    <dataValidation type="decimal" allowBlank="1" showInputMessage="1" showErrorMessage="1" error="半角数字で入力してください。" sqref="C36:D37 C39:D39 C41:D42 C44:D45 C49:D49 C54:D65 C70:D73 C75:D75 C80:C81 C83 C85:C88 C139:F140 C125:F126" xr:uid="{2F7016DE-6BE4-401D-99BB-0CAD31C4C181}">
      <formula1>-1E+99</formula1>
      <formula2>1E+99</formula2>
    </dataValidation>
    <dataValidation type="date" allowBlank="1" showInputMessage="1" showErrorMessage="1" sqref="C119:C121 C133:C135" xr:uid="{5F61BCAC-A223-48CE-8EEE-7CCE0797A54D}">
      <formula1>1</formula1>
      <formula2>73051</formula2>
    </dataValidation>
    <dataValidation imeMode="disabled" allowBlank="1" showInputMessage="1" showErrorMessage="1" sqref="C15" xr:uid="{7B00F95C-F09A-4465-9A2E-76C68AFFF2F3}"/>
    <dataValidation type="decimal" errorStyle="warning" allowBlank="1" showInputMessage="1" showErrorMessage="1" error="0.1名以上で入力してください。また、0名になることは基本的にはございません。_x000a_正しく入力されているか、ご確認をお願いします。" sqref="C90:D90" xr:uid="{CD11B04E-7F2E-4373-852D-AFD6CD98CB9F}">
      <formula1>0.1</formula1>
      <formula2>1E+99</formula2>
    </dataValidation>
    <dataValidation type="list" allowBlank="1" showInputMessage="1" showErrorMessage="1" sqref="C23:F23" xr:uid="{90BF7510-503B-4842-A15A-FA488B7B034A}">
      <formula1>IF(OR($C$20=$L$37,$C$21=_1,$C$21=_2,$C$21=_3),"",$L$48:$L$49)</formula1>
    </dataValidation>
    <dataValidation type="date" imeMode="disabled" allowBlank="1" showInputMessage="1" showErrorMessage="1" error="「yyyy/m/d」の形式で入力してください。" sqref="C17:C18" xr:uid="{5E33EAB6-5D43-4AA2-AD41-63B473BC5308}">
      <formula1>1</formula1>
      <formula2>73051</formula2>
    </dataValidation>
  </dataValidations>
  <pageMargins left="0.7" right="0.7" top="0.75" bottom="0.75" header="0.3" footer="0.3"/>
  <pageSetup paperSize="9" scale="16"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2A4B58C-ED88-43D9-BA47-02140E493234}">
          <x14:formula1>
            <xm:f>データ用!$B$13:$B$15</xm:f>
          </x14:formula1>
          <xm:sqref>C13:D13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EC663-CD66-4BD0-ACE6-B78823665CBA}">
  <sheetPr>
    <tabColor rgb="FFFF0000"/>
  </sheetPr>
  <dimension ref="A1:R121"/>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RowHeight="24.95" customHeight="1" x14ac:dyDescent="0.4"/>
  <cols>
    <col min="1" max="1" width="3" style="22" customWidth="1"/>
    <col min="2" max="2" width="38.25" style="22" customWidth="1"/>
    <col min="3" max="4" width="33.625" style="22" customWidth="1"/>
    <col min="5" max="5" width="8.625" style="22" customWidth="1"/>
    <col min="6" max="6" width="25.625" style="22" customWidth="1"/>
    <col min="7" max="7" width="8.625" style="22" customWidth="1"/>
    <col min="8" max="8" width="22.625" style="22" customWidth="1"/>
    <col min="9" max="9" width="11" style="22" customWidth="1"/>
    <col min="10" max="10" width="9" style="22"/>
    <col min="11" max="11" width="22.5" style="22" hidden="1" customWidth="1"/>
    <col min="12" max="18" width="9" style="22" hidden="1" customWidth="1"/>
    <col min="19" max="16384" width="9" style="22"/>
  </cols>
  <sheetData>
    <row r="1" spans="1:14" ht="24.95" customHeight="1" x14ac:dyDescent="0.4">
      <c r="A1" s="20" t="s">
        <v>208</v>
      </c>
      <c r="G1" s="97" t="str">
        <f>+IF(COUNTIF(I2:I5,"未入力あり")&gt;0,"※未入力の項目があります","")</f>
        <v>※未入力の項目があります</v>
      </c>
      <c r="H1" s="98"/>
      <c r="I1" s="98"/>
    </row>
    <row r="2" spans="1:14" ht="20.100000000000001" customHeight="1" x14ac:dyDescent="0.4">
      <c r="B2" s="23" t="s">
        <v>0</v>
      </c>
      <c r="G2" s="99" t="s">
        <v>3</v>
      </c>
      <c r="H2" s="100"/>
      <c r="I2" s="101" t="str">
        <f>+I10</f>
        <v>未入力あり</v>
      </c>
    </row>
    <row r="3" spans="1:14" ht="20.100000000000001" customHeight="1" x14ac:dyDescent="0.4">
      <c r="B3" s="22" t="s">
        <v>147</v>
      </c>
      <c r="G3" s="99" t="s">
        <v>148</v>
      </c>
      <c r="H3" s="100"/>
      <c r="I3" s="101" t="str">
        <f>+IF(OR(C23=L49,AND(C20=L37,OR(C21=_1,C21=_2,C21=_3))),"―",I27)</f>
        <v>未入力あり</v>
      </c>
      <c r="N3" s="34"/>
    </row>
    <row r="4" spans="1:14" ht="20.100000000000001" customHeight="1" x14ac:dyDescent="0.4">
      <c r="B4" s="24" t="s">
        <v>149</v>
      </c>
      <c r="G4" s="99" t="s">
        <v>50</v>
      </c>
      <c r="H4" s="100"/>
      <c r="I4" s="101" t="str">
        <f>+IF(OR(C23=L49,AND(C20=L37,OR(C21=_1,C21=_2,C21=_3))),"―",I51)</f>
        <v>未入力あり</v>
      </c>
    </row>
    <row r="5" spans="1:14" ht="20.100000000000001" customHeight="1" x14ac:dyDescent="0.4">
      <c r="B5" s="25" t="s">
        <v>1</v>
      </c>
      <c r="D5" s="95"/>
      <c r="E5" s="21"/>
      <c r="F5" s="95"/>
      <c r="G5" s="99" t="s">
        <v>170</v>
      </c>
      <c r="H5" s="100"/>
      <c r="I5" s="101" t="str" cm="1">
        <f t="array" ref="I5">+IFERROR(IF(C19="該当なし","―",_xlfn.IFS(AND(C13=K22,C19=M30),N30,AND(C13=K23,C19=M32),N32,AND(C13=K24,C19=M34),N34)),"―")</f>
        <v>―</v>
      </c>
    </row>
    <row r="6" spans="1:14" ht="20.100000000000001" customHeight="1" x14ac:dyDescent="0.4">
      <c r="B6" s="26" t="s">
        <v>2</v>
      </c>
      <c r="I6" s="182"/>
    </row>
    <row r="7" spans="1:14" ht="20.100000000000001" customHeight="1" x14ac:dyDescent="0.4">
      <c r="B7" s="26" t="s">
        <v>140</v>
      </c>
    </row>
    <row r="8" spans="1:14" ht="20.100000000000001" customHeight="1" x14ac:dyDescent="0.4">
      <c r="B8" s="26" t="s">
        <v>146</v>
      </c>
    </row>
    <row r="9" spans="1:14" ht="20.100000000000001" customHeight="1" x14ac:dyDescent="0.4">
      <c r="B9" s="26" t="s">
        <v>159</v>
      </c>
    </row>
    <row r="10" spans="1:14" ht="24.95" customHeight="1" x14ac:dyDescent="0.4">
      <c r="B10" s="27" t="s">
        <v>3</v>
      </c>
      <c r="C10" s="28"/>
      <c r="D10" s="28"/>
      <c r="E10" s="28"/>
      <c r="F10" s="28"/>
      <c r="G10" s="28"/>
      <c r="H10" s="28"/>
      <c r="I10" s="102" t="str">
        <f>+IF(COUNTBLANK(C13:C21)+IF(OR(C21=_3,C21=_6),COUNTBLANK(C22))+IF(OR(AND(C20=L36,C21=_4),AND(C20=L36,C21=_5),AND(C20=L36,C21=_6)),COUNTBLANK(C23))+IF(C23=L49,COUNTBLANK(C24))&gt;0,"未入力あり","入力完了")</f>
        <v>未入力あり</v>
      </c>
    </row>
    <row r="11" spans="1:14" ht="24.95" customHeight="1" x14ac:dyDescent="0.4">
      <c r="B11" s="23" t="s">
        <v>4</v>
      </c>
    </row>
    <row r="12" spans="1:14" ht="24.95" customHeight="1" x14ac:dyDescent="0.4">
      <c r="B12" s="116" t="s">
        <v>5</v>
      </c>
      <c r="C12" s="116"/>
      <c r="D12" s="116"/>
      <c r="E12" s="116"/>
      <c r="F12" s="116"/>
      <c r="G12" s="116"/>
      <c r="H12" s="116"/>
      <c r="K12" s="22" t="s">
        <v>6</v>
      </c>
    </row>
    <row r="13" spans="1:14" ht="24.95" customHeight="1" x14ac:dyDescent="0.4">
      <c r="B13" s="29" t="s">
        <v>7</v>
      </c>
      <c r="C13" s="243">
        <f>+'【法人】1回目＞計算用シート'!C13</f>
        <v>0</v>
      </c>
      <c r="D13" s="244"/>
      <c r="E13" s="30" t="s">
        <v>8</v>
      </c>
      <c r="F13" s="30"/>
      <c r="G13" s="24"/>
      <c r="K13" s="22" t="s">
        <v>9</v>
      </c>
    </row>
    <row r="14" spans="1:14" ht="24.95" customHeight="1" x14ac:dyDescent="0.4">
      <c r="B14" s="29" t="s">
        <v>10</v>
      </c>
      <c r="C14" s="243">
        <f>+'【法人】1回目＞計算用シート'!C14</f>
        <v>0</v>
      </c>
      <c r="D14" s="244"/>
      <c r="E14" s="22" t="s">
        <v>11</v>
      </c>
      <c r="K14" s="22" t="s">
        <v>12</v>
      </c>
    </row>
    <row r="15" spans="1:14" ht="24.95" customHeight="1" x14ac:dyDescent="0.4">
      <c r="B15" s="29" t="s">
        <v>13</v>
      </c>
      <c r="C15" s="125">
        <f>+'【法人】1回目＞計算用シート'!C15</f>
        <v>0</v>
      </c>
      <c r="D15" s="31" t="s">
        <v>14</v>
      </c>
      <c r="K15" s="22" t="s">
        <v>15</v>
      </c>
    </row>
    <row r="16" spans="1:14" ht="24.75" customHeight="1" x14ac:dyDescent="0.4">
      <c r="B16" s="29" t="s">
        <v>16</v>
      </c>
      <c r="C16" s="122">
        <f>+'【法人】1回目＞計算用シート'!C16</f>
        <v>0</v>
      </c>
      <c r="D16" s="122" t="str">
        <f>+'【法人】1回目＞計算用シート'!D16</f>
        <v/>
      </c>
      <c r="E16" s="32" t="s">
        <v>17</v>
      </c>
      <c r="F16" s="31"/>
      <c r="G16" s="33"/>
      <c r="H16" s="33"/>
      <c r="K16" s="22" t="s">
        <v>18</v>
      </c>
    </row>
    <row r="17" spans="2:14" ht="24.95" customHeight="1" x14ac:dyDescent="0.4">
      <c r="B17" s="29" t="s">
        <v>19</v>
      </c>
      <c r="C17" s="120"/>
      <c r="D17" s="187" t="s">
        <v>213</v>
      </c>
      <c r="E17" s="116"/>
      <c r="F17" s="116"/>
      <c r="G17" s="116"/>
      <c r="H17" s="116"/>
      <c r="K17" s="22" t="s">
        <v>20</v>
      </c>
    </row>
    <row r="18" spans="2:14" ht="24.95" customHeight="1" x14ac:dyDescent="0.4">
      <c r="B18" s="29" t="s">
        <v>21</v>
      </c>
      <c r="C18" s="121"/>
      <c r="D18" s="187" t="s">
        <v>214</v>
      </c>
      <c r="E18" s="116"/>
      <c r="F18" s="116"/>
      <c r="G18" s="116"/>
      <c r="H18" s="116"/>
      <c r="K18" s="22" t="s">
        <v>22</v>
      </c>
    </row>
    <row r="19" spans="2:14" ht="24.95" customHeight="1" x14ac:dyDescent="0.4">
      <c r="B19" s="29" t="s">
        <v>109</v>
      </c>
      <c r="C19" s="125">
        <f>+'【法人】1回目＞計算用シート'!C19</f>
        <v>0</v>
      </c>
      <c r="D19" s="34" t="s">
        <v>110</v>
      </c>
      <c r="E19" s="34"/>
      <c r="F19" s="34"/>
      <c r="G19" s="34"/>
      <c r="H19" s="34"/>
      <c r="I19" s="34"/>
      <c r="J19" s="34"/>
      <c r="K19" s="22" t="s">
        <v>23</v>
      </c>
      <c r="L19" s="34"/>
      <c r="M19" s="34"/>
    </row>
    <row r="20" spans="2:14" ht="24.75" customHeight="1" x14ac:dyDescent="0.4">
      <c r="B20" s="29" t="s">
        <v>95</v>
      </c>
      <c r="C20" s="19"/>
      <c r="D20" s="82" t="s">
        <v>115</v>
      </c>
      <c r="E20" s="34"/>
      <c r="F20" s="34"/>
      <c r="G20" s="34"/>
      <c r="H20" s="34"/>
      <c r="I20" s="34"/>
      <c r="J20" s="34"/>
      <c r="K20" s="34" t="s">
        <v>86</v>
      </c>
      <c r="L20" s="34"/>
      <c r="M20" s="34"/>
    </row>
    <row r="21" spans="2:14" ht="24.75" customHeight="1" x14ac:dyDescent="0.4">
      <c r="B21" s="29" t="s">
        <v>111</v>
      </c>
      <c r="C21" s="225"/>
      <c r="D21" s="226"/>
      <c r="E21" s="226"/>
      <c r="F21" s="227"/>
      <c r="G21" s="34"/>
      <c r="H21" s="34"/>
      <c r="I21" s="34"/>
      <c r="J21" s="34"/>
      <c r="K21" s="34" t="s">
        <v>87</v>
      </c>
      <c r="L21" s="34"/>
      <c r="M21" s="34"/>
    </row>
    <row r="22" spans="2:14" ht="24.75" customHeight="1" x14ac:dyDescent="0.4">
      <c r="B22" s="29" t="s">
        <v>167</v>
      </c>
      <c r="C22" s="228"/>
      <c r="D22" s="229"/>
      <c r="E22" s="229"/>
      <c r="F22" s="230"/>
      <c r="G22" s="34"/>
      <c r="H22" s="34"/>
      <c r="I22" s="34"/>
      <c r="J22" s="34"/>
      <c r="K22" s="34" t="s">
        <v>88</v>
      </c>
      <c r="L22" s="34"/>
      <c r="M22" s="34"/>
    </row>
    <row r="23" spans="2:14" ht="37.5" x14ac:dyDescent="0.4">
      <c r="B23" s="86" t="s">
        <v>134</v>
      </c>
      <c r="C23" s="228"/>
      <c r="D23" s="229"/>
      <c r="E23" s="229"/>
      <c r="F23" s="230"/>
      <c r="G23" s="34"/>
      <c r="H23" s="34"/>
      <c r="I23" s="34"/>
      <c r="J23" s="34"/>
      <c r="K23" s="34" t="s">
        <v>89</v>
      </c>
      <c r="L23" s="34"/>
      <c r="M23" s="34"/>
    </row>
    <row r="24" spans="2:14" ht="24.75" customHeight="1" x14ac:dyDescent="0.4">
      <c r="B24" s="231" t="s">
        <v>103</v>
      </c>
      <c r="C24" s="233"/>
      <c r="D24" s="233"/>
      <c r="E24" s="233"/>
      <c r="F24" s="233"/>
      <c r="G24" s="34"/>
      <c r="H24" s="34"/>
      <c r="I24" s="34"/>
      <c r="J24" s="34"/>
      <c r="K24" s="34" t="s">
        <v>94</v>
      </c>
      <c r="L24" s="34"/>
      <c r="M24" s="34"/>
    </row>
    <row r="25" spans="2:14" ht="24.75" customHeight="1" x14ac:dyDescent="0.4">
      <c r="B25" s="232"/>
      <c r="C25" s="234"/>
      <c r="D25" s="234"/>
      <c r="E25" s="234"/>
      <c r="F25" s="234"/>
      <c r="G25" s="34"/>
      <c r="H25" s="34"/>
      <c r="I25" s="34"/>
      <c r="J25" s="34"/>
      <c r="K25" s="34"/>
      <c r="L25" s="34"/>
      <c r="M25" s="34"/>
    </row>
    <row r="26" spans="2:14" ht="24.75" customHeight="1" x14ac:dyDescent="0.4">
      <c r="B26" s="35"/>
      <c r="C26" s="34"/>
      <c r="D26" s="34"/>
      <c r="E26" s="34"/>
      <c r="F26" s="34"/>
      <c r="G26" s="34"/>
      <c r="H26" s="34"/>
      <c r="I26" s="34"/>
      <c r="J26" s="34"/>
      <c r="K26" s="34"/>
      <c r="L26" s="34"/>
      <c r="M26" s="34"/>
    </row>
    <row r="27" spans="2:14" ht="24.75" customHeight="1" x14ac:dyDescent="0.4">
      <c r="B27" s="27" t="s">
        <v>24</v>
      </c>
      <c r="C27" s="28"/>
      <c r="D27" s="28"/>
      <c r="E27" s="28"/>
      <c r="F27" s="28"/>
      <c r="G27" s="28"/>
      <c r="H27" s="28"/>
      <c r="I27" s="103" t="str">
        <f>+IF(COUNTBLANK(C36:D45)+COUNTBLANK(C49:D49)&gt;0,"未入力あり","入力完了")</f>
        <v>未入力あり</v>
      </c>
      <c r="J27" s="34"/>
      <c r="L27" s="34"/>
      <c r="M27" s="34"/>
    </row>
    <row r="28" spans="2:14" ht="24.95" customHeight="1" x14ac:dyDescent="0.4">
      <c r="B28" s="23" t="s">
        <v>25</v>
      </c>
      <c r="C28" s="34"/>
      <c r="D28" s="34"/>
      <c r="E28" s="34"/>
      <c r="F28" s="34"/>
      <c r="G28" s="34"/>
      <c r="H28" s="34"/>
      <c r="I28" s="34"/>
      <c r="J28" s="34"/>
      <c r="K28" s="34"/>
      <c r="L28" s="34"/>
      <c r="M28" s="34"/>
    </row>
    <row r="29" spans="2:14" ht="24.75" customHeight="1" x14ac:dyDescent="0.4">
      <c r="B29" s="235" t="s">
        <v>26</v>
      </c>
      <c r="C29" s="235"/>
      <c r="D29" s="235"/>
      <c r="E29" s="235"/>
      <c r="F29" s="235"/>
      <c r="G29" s="235"/>
      <c r="H29" s="235"/>
      <c r="I29" s="34"/>
      <c r="J29" s="34"/>
      <c r="K29" s="34"/>
      <c r="L29" s="34"/>
      <c r="M29" s="34"/>
    </row>
    <row r="30" spans="2:14" ht="24.75" customHeight="1" x14ac:dyDescent="0.4">
      <c r="B30" s="236" t="s">
        <v>27</v>
      </c>
      <c r="C30" s="236"/>
      <c r="D30" s="236"/>
      <c r="E30" s="236"/>
      <c r="F30" s="236"/>
      <c r="G30" s="236"/>
      <c r="H30" s="236"/>
      <c r="J30" s="34"/>
      <c r="K30" s="34" t="s">
        <v>171</v>
      </c>
      <c r="L30" s="34" t="s">
        <v>172</v>
      </c>
      <c r="M30" s="34" t="s">
        <v>173</v>
      </c>
      <c r="N30" s="22" t="str">
        <f>+IF(COUNTBLANK(D105:D106)&gt;0,"未入力あり","入力完了")</f>
        <v>未入力あり</v>
      </c>
    </row>
    <row r="31" spans="2:14" ht="24.75" customHeight="1" x14ac:dyDescent="0.4">
      <c r="B31" s="186" t="s">
        <v>211</v>
      </c>
      <c r="C31" s="186"/>
      <c r="D31" s="186"/>
      <c r="E31" s="186"/>
      <c r="F31" s="186"/>
      <c r="G31" s="186"/>
      <c r="H31" s="186"/>
      <c r="J31" s="34"/>
      <c r="K31" s="34"/>
      <c r="L31" s="34"/>
      <c r="M31" s="34" t="s">
        <v>174</v>
      </c>
    </row>
    <row r="32" spans="2:14" ht="24.75" customHeight="1" x14ac:dyDescent="0.4">
      <c r="B32" s="237" t="s">
        <v>141</v>
      </c>
      <c r="C32" s="237"/>
      <c r="D32" s="237"/>
      <c r="E32" s="237"/>
      <c r="F32" s="237"/>
      <c r="G32" s="237"/>
      <c r="H32" s="237"/>
      <c r="J32" s="34"/>
      <c r="K32" s="34"/>
      <c r="L32" s="34" t="s">
        <v>175</v>
      </c>
      <c r="M32" s="34" t="s">
        <v>173</v>
      </c>
      <c r="N32" s="22" t="str">
        <f>+IF(COUNTBLANK(D111:D112)&gt;0,"未入力あり","入力完了")</f>
        <v>未入力あり</v>
      </c>
    </row>
    <row r="33" spans="1:14" ht="24.75" customHeight="1" x14ac:dyDescent="0.4">
      <c r="B33" s="238" t="s">
        <v>28</v>
      </c>
      <c r="C33" s="239" t="s">
        <v>29</v>
      </c>
      <c r="D33" s="240" t="s">
        <v>30</v>
      </c>
      <c r="E33" s="240"/>
      <c r="F33" s="240"/>
      <c r="G33" s="240"/>
      <c r="H33" s="240"/>
      <c r="J33" s="34"/>
      <c r="K33" s="34"/>
      <c r="L33" s="34"/>
      <c r="M33" s="104" t="s">
        <v>174</v>
      </c>
    </row>
    <row r="34" spans="1:14" ht="24.75" customHeight="1" x14ac:dyDescent="0.4">
      <c r="B34" s="238"/>
      <c r="C34" s="239"/>
      <c r="D34" s="241" t="s">
        <v>125</v>
      </c>
      <c r="E34" s="242" t="s">
        <v>31</v>
      </c>
      <c r="F34" s="242"/>
      <c r="G34" s="242"/>
      <c r="H34" s="240"/>
      <c r="J34" s="34"/>
      <c r="K34" s="34"/>
      <c r="L34" s="34" t="s">
        <v>176</v>
      </c>
      <c r="M34" s="104" t="s">
        <v>173</v>
      </c>
      <c r="N34" s="22" t="str">
        <f>+IF(COUNTBLANK(D111:D112)&gt;0,"未入力あり","入力完了")</f>
        <v>未入力あり</v>
      </c>
    </row>
    <row r="35" spans="1:14" ht="24.75" customHeight="1" x14ac:dyDescent="0.4">
      <c r="B35" s="238"/>
      <c r="C35" s="239"/>
      <c r="D35" s="241"/>
      <c r="E35" s="117" t="s">
        <v>32</v>
      </c>
      <c r="F35" s="6"/>
      <c r="G35" s="117" t="s">
        <v>32</v>
      </c>
      <c r="H35" s="6"/>
      <c r="J35" s="34"/>
      <c r="K35" s="34"/>
      <c r="L35" s="34"/>
      <c r="M35" s="34" t="s">
        <v>174</v>
      </c>
    </row>
    <row r="36" spans="1:14" ht="24.75" customHeight="1" x14ac:dyDescent="0.4">
      <c r="B36" s="36" t="s">
        <v>33</v>
      </c>
      <c r="C36" s="5"/>
      <c r="D36" s="5"/>
      <c r="E36" s="213"/>
      <c r="F36" s="213"/>
      <c r="G36" s="214"/>
      <c r="H36" s="215"/>
      <c r="J36" s="34"/>
      <c r="K36" s="34" t="s">
        <v>145</v>
      </c>
      <c r="L36" s="34" t="s">
        <v>96</v>
      </c>
      <c r="M36" s="34"/>
    </row>
    <row r="37" spans="1:14" ht="24.75" customHeight="1" x14ac:dyDescent="0.4">
      <c r="B37" s="36" t="s">
        <v>34</v>
      </c>
      <c r="C37" s="5"/>
      <c r="D37" s="5"/>
      <c r="E37" s="213"/>
      <c r="F37" s="213"/>
      <c r="G37" s="214"/>
      <c r="H37" s="215"/>
      <c r="J37" s="34"/>
      <c r="K37" s="34"/>
      <c r="L37" s="34" t="s">
        <v>97</v>
      </c>
      <c r="M37" s="34"/>
    </row>
    <row r="38" spans="1:14" ht="24.75" customHeight="1" x14ac:dyDescent="0.4">
      <c r="B38" s="36" t="s">
        <v>35</v>
      </c>
      <c r="C38" s="15">
        <f>C36-C37</f>
        <v>0</v>
      </c>
      <c r="D38" s="15">
        <f>D36-D37</f>
        <v>0</v>
      </c>
      <c r="E38" s="218">
        <f>E36-E37</f>
        <v>0</v>
      </c>
      <c r="F38" s="218"/>
      <c r="G38" s="219">
        <f>G36-G37</f>
        <v>0</v>
      </c>
      <c r="H38" s="220"/>
      <c r="J38" s="34"/>
      <c r="K38" s="34"/>
      <c r="L38" s="34"/>
      <c r="M38" s="34"/>
    </row>
    <row r="39" spans="1:14" ht="24.75" customHeight="1" x14ac:dyDescent="0.4">
      <c r="B39" s="36" t="s">
        <v>36</v>
      </c>
      <c r="C39" s="5"/>
      <c r="D39" s="5"/>
      <c r="E39" s="213"/>
      <c r="F39" s="213"/>
      <c r="G39" s="214"/>
      <c r="H39" s="215"/>
      <c r="J39" s="34"/>
      <c r="K39" s="34" t="s">
        <v>161</v>
      </c>
      <c r="L39" s="34" t="s">
        <v>104</v>
      </c>
      <c r="M39" s="34"/>
    </row>
    <row r="40" spans="1:14" ht="24.75" customHeight="1" x14ac:dyDescent="0.4">
      <c r="B40" s="36" t="s">
        <v>37</v>
      </c>
      <c r="C40" s="15">
        <f>C38-C39</f>
        <v>0</v>
      </c>
      <c r="D40" s="15">
        <f>D38-D39</f>
        <v>0</v>
      </c>
      <c r="E40" s="218">
        <f>E38-E39</f>
        <v>0</v>
      </c>
      <c r="F40" s="218"/>
      <c r="G40" s="219">
        <f>G38-G39</f>
        <v>0</v>
      </c>
      <c r="H40" s="220"/>
      <c r="J40" s="34"/>
      <c r="K40" s="34" t="s">
        <v>162</v>
      </c>
      <c r="L40" s="34" t="s">
        <v>105</v>
      </c>
      <c r="M40" s="34"/>
    </row>
    <row r="41" spans="1:14" ht="24.95" customHeight="1" x14ac:dyDescent="0.4">
      <c r="B41" s="36" t="s">
        <v>38</v>
      </c>
      <c r="C41" s="5"/>
      <c r="D41" s="5"/>
      <c r="E41" s="213"/>
      <c r="F41" s="213"/>
      <c r="G41" s="214"/>
      <c r="H41" s="215"/>
      <c r="J41" s="34"/>
      <c r="K41" s="34" t="s">
        <v>163</v>
      </c>
      <c r="L41" s="34" t="s">
        <v>106</v>
      </c>
      <c r="M41" s="34"/>
    </row>
    <row r="42" spans="1:14" ht="24.95" customHeight="1" x14ac:dyDescent="0.4">
      <c r="B42" s="36" t="s">
        <v>39</v>
      </c>
      <c r="C42" s="5"/>
      <c r="D42" s="5"/>
      <c r="E42" s="213"/>
      <c r="F42" s="213"/>
      <c r="G42" s="214"/>
      <c r="H42" s="215"/>
      <c r="J42" s="34"/>
      <c r="K42" s="34" t="s">
        <v>164</v>
      </c>
      <c r="L42" s="34" t="s">
        <v>107</v>
      </c>
      <c r="M42" s="34"/>
    </row>
    <row r="43" spans="1:14" ht="24.95" customHeight="1" x14ac:dyDescent="0.4">
      <c r="B43" s="36" t="s">
        <v>40</v>
      </c>
      <c r="C43" s="15">
        <f>C40+C41-C42</f>
        <v>0</v>
      </c>
      <c r="D43" s="15">
        <f>D40+D41-D42</f>
        <v>0</v>
      </c>
      <c r="E43" s="218">
        <f>E40+E41-E42</f>
        <v>0</v>
      </c>
      <c r="F43" s="218"/>
      <c r="G43" s="219">
        <f>G40+G41-G42</f>
        <v>0</v>
      </c>
      <c r="H43" s="220"/>
      <c r="K43" s="34" t="s">
        <v>165</v>
      </c>
      <c r="L43" s="34" t="s">
        <v>108</v>
      </c>
      <c r="M43" s="181"/>
    </row>
    <row r="44" spans="1:14" ht="24.95" customHeight="1" x14ac:dyDescent="0.4">
      <c r="B44" s="37" t="s">
        <v>41</v>
      </c>
      <c r="C44" s="7"/>
      <c r="D44" s="7"/>
      <c r="E44" s="214"/>
      <c r="F44" s="214"/>
      <c r="G44" s="214"/>
      <c r="H44" s="215"/>
      <c r="K44" s="34" t="s">
        <v>166</v>
      </c>
      <c r="L44" s="34" t="s">
        <v>121</v>
      </c>
    </row>
    <row r="45" spans="1:14" ht="24.95" customHeight="1" x14ac:dyDescent="0.4">
      <c r="B45" s="36" t="s">
        <v>42</v>
      </c>
      <c r="C45" s="5"/>
      <c r="D45" s="5"/>
      <c r="E45" s="214"/>
      <c r="F45" s="214"/>
      <c r="G45" s="214"/>
      <c r="H45" s="215"/>
      <c r="L45" s="34"/>
    </row>
    <row r="46" spans="1:14" s="104" customFormat="1" ht="24.95" customHeight="1" x14ac:dyDescent="0.4">
      <c r="A46" s="22"/>
      <c r="B46" s="36" t="s">
        <v>43</v>
      </c>
      <c r="C46" s="15">
        <f>C43+C44-C45</f>
        <v>0</v>
      </c>
      <c r="D46" s="15">
        <f>D43+D44-D45</f>
        <v>0</v>
      </c>
      <c r="E46" s="219">
        <f>E43+E44-E45</f>
        <v>0</v>
      </c>
      <c r="F46" s="219"/>
      <c r="G46" s="219">
        <f>G43+G44-G45</f>
        <v>0</v>
      </c>
      <c r="H46" s="220"/>
      <c r="I46" s="22"/>
      <c r="L46" s="34"/>
    </row>
    <row r="47" spans="1:14" ht="24.95" customHeight="1" x14ac:dyDescent="0.4">
      <c r="A47" s="104"/>
      <c r="B47" s="21" t="s">
        <v>44</v>
      </c>
      <c r="C47" s="105"/>
      <c r="D47" s="105"/>
      <c r="E47" s="106"/>
      <c r="F47" s="107"/>
      <c r="G47" s="106"/>
      <c r="H47" s="108"/>
      <c r="I47" s="104"/>
    </row>
    <row r="48" spans="1:14" ht="24.95" customHeight="1" x14ac:dyDescent="0.4">
      <c r="B48" s="38"/>
      <c r="C48" s="39" t="s">
        <v>45</v>
      </c>
      <c r="D48" s="39" t="s">
        <v>126</v>
      </c>
      <c r="E48" s="221" t="s">
        <v>46</v>
      </c>
      <c r="F48" s="221"/>
      <c r="G48" s="221"/>
      <c r="H48" s="222"/>
      <c r="K48" s="22" t="s">
        <v>100</v>
      </c>
      <c r="L48" s="22" t="s">
        <v>101</v>
      </c>
    </row>
    <row r="49" spans="2:12" ht="24.95" customHeight="1" x14ac:dyDescent="0.4">
      <c r="B49" s="40" t="s">
        <v>47</v>
      </c>
      <c r="C49" s="8"/>
      <c r="D49" s="8"/>
      <c r="E49" s="216">
        <f>C49-D49</f>
        <v>0</v>
      </c>
      <c r="F49" s="216"/>
      <c r="G49" s="216"/>
      <c r="H49" s="217"/>
      <c r="L49" s="22" t="s">
        <v>102</v>
      </c>
    </row>
    <row r="51" spans="2:12" ht="24.95" customHeight="1" x14ac:dyDescent="0.4">
      <c r="B51" s="27" t="s">
        <v>50</v>
      </c>
      <c r="C51" s="41"/>
      <c r="D51" s="41"/>
      <c r="E51" s="41"/>
      <c r="F51" s="41"/>
      <c r="G51" s="41"/>
      <c r="H51" s="41"/>
      <c r="I51" s="102" t="str">
        <f>+IF(COUNTBLANK(C54:D65)+COUNTBLANK(C70:D75)+COUNTBLANK(D90)&gt;0,"未入力あり","入力完了")</f>
        <v>未入力あり</v>
      </c>
      <c r="K51" s="22" t="s">
        <v>117</v>
      </c>
      <c r="L51" s="85" t="s">
        <v>130</v>
      </c>
    </row>
    <row r="52" spans="2:12" ht="24.95" customHeight="1" x14ac:dyDescent="0.4">
      <c r="B52" s="47" t="s">
        <v>112</v>
      </c>
      <c r="C52" s="48"/>
      <c r="D52" s="48"/>
      <c r="L52" s="22" t="s">
        <v>131</v>
      </c>
    </row>
    <row r="53" spans="2:12" ht="24.95" customHeight="1" x14ac:dyDescent="0.4">
      <c r="B53" s="43" t="s">
        <v>28</v>
      </c>
      <c r="C53" s="44" t="s">
        <v>45</v>
      </c>
      <c r="D53" s="44" t="s">
        <v>126</v>
      </c>
      <c r="E53" s="25"/>
      <c r="F53" s="25"/>
    </row>
    <row r="54" spans="2:12" ht="24.95" customHeight="1" x14ac:dyDescent="0.4">
      <c r="B54" s="57" t="s">
        <v>51</v>
      </c>
      <c r="C54" s="9"/>
      <c r="D54" s="9"/>
    </row>
    <row r="55" spans="2:12" ht="24.95" customHeight="1" x14ac:dyDescent="0.4">
      <c r="B55" s="57" t="s">
        <v>52</v>
      </c>
      <c r="C55" s="9"/>
      <c r="D55" s="9"/>
    </row>
    <row r="56" spans="2:12" ht="24.95" customHeight="1" x14ac:dyDescent="0.4">
      <c r="B56" s="57" t="s">
        <v>53</v>
      </c>
      <c r="C56" s="9"/>
      <c r="D56" s="9"/>
    </row>
    <row r="57" spans="2:12" ht="24.95" customHeight="1" x14ac:dyDescent="0.4">
      <c r="B57" s="57" t="s">
        <v>54</v>
      </c>
      <c r="C57" s="10"/>
      <c r="D57" s="10"/>
      <c r="E57" s="35"/>
    </row>
    <row r="58" spans="2:12" ht="24.95" customHeight="1" x14ac:dyDescent="0.4">
      <c r="B58" s="57" t="s">
        <v>55</v>
      </c>
      <c r="C58" s="10"/>
      <c r="D58" s="10"/>
    </row>
    <row r="59" spans="2:12" ht="24.95" customHeight="1" x14ac:dyDescent="0.4">
      <c r="B59" s="57" t="s">
        <v>56</v>
      </c>
      <c r="C59" s="9"/>
      <c r="D59" s="9"/>
    </row>
    <row r="60" spans="2:12" ht="24.95" customHeight="1" x14ac:dyDescent="0.4">
      <c r="B60" s="57" t="s">
        <v>57</v>
      </c>
      <c r="C60" s="10"/>
      <c r="D60" s="10"/>
    </row>
    <row r="61" spans="2:12" ht="24.95" customHeight="1" x14ac:dyDescent="0.4">
      <c r="B61" s="57" t="s">
        <v>212</v>
      </c>
      <c r="C61" s="10"/>
      <c r="D61" s="10"/>
    </row>
    <row r="62" spans="2:12" ht="24.95" customHeight="1" x14ac:dyDescent="0.4">
      <c r="B62" s="57" t="s">
        <v>58</v>
      </c>
      <c r="C62" s="10"/>
      <c r="D62" s="10"/>
    </row>
    <row r="63" spans="2:12" ht="24.95" customHeight="1" x14ac:dyDescent="0.4">
      <c r="B63" s="57" t="s">
        <v>59</v>
      </c>
      <c r="C63" s="9"/>
      <c r="D63" s="9"/>
    </row>
    <row r="64" spans="2:12" ht="24.95" customHeight="1" x14ac:dyDescent="0.4">
      <c r="B64" s="57" t="s">
        <v>60</v>
      </c>
      <c r="C64" s="10"/>
      <c r="D64" s="10"/>
    </row>
    <row r="65" spans="2:6" ht="24.95" customHeight="1" thickBot="1" x14ac:dyDescent="0.45">
      <c r="B65" s="79" t="s">
        <v>61</v>
      </c>
      <c r="C65" s="11"/>
      <c r="D65" s="11"/>
    </row>
    <row r="66" spans="2:6" ht="24.95" customHeight="1" thickTop="1" x14ac:dyDescent="0.4">
      <c r="B66" s="49" t="s">
        <v>62</v>
      </c>
      <c r="C66" s="17">
        <f>SUM(C54:C65)</f>
        <v>0</v>
      </c>
      <c r="D66" s="17">
        <f>SUM(D54:D65)</f>
        <v>0</v>
      </c>
    </row>
    <row r="67" spans="2:6" ht="24.95" customHeight="1" x14ac:dyDescent="0.4">
      <c r="B67" s="50"/>
    </row>
    <row r="68" spans="2:6" ht="24.95" customHeight="1" x14ac:dyDescent="0.4">
      <c r="B68" s="47" t="s">
        <v>113</v>
      </c>
      <c r="C68" s="42"/>
      <c r="D68" s="42"/>
    </row>
    <row r="69" spans="2:6" ht="24.95" customHeight="1" x14ac:dyDescent="0.4">
      <c r="B69" s="51" t="s">
        <v>28</v>
      </c>
      <c r="C69" s="44" t="s">
        <v>45</v>
      </c>
      <c r="D69" s="44" t="s">
        <v>124</v>
      </c>
      <c r="E69" s="25"/>
      <c r="F69" s="25"/>
    </row>
    <row r="70" spans="2:6" ht="24.95" customHeight="1" x14ac:dyDescent="0.4">
      <c r="B70" s="45" t="s">
        <v>63</v>
      </c>
      <c r="C70" s="10"/>
      <c r="D70" s="10"/>
    </row>
    <row r="71" spans="2:6" ht="24.95" customHeight="1" x14ac:dyDescent="0.4">
      <c r="B71" s="45" t="s">
        <v>64</v>
      </c>
      <c r="C71" s="10"/>
      <c r="D71" s="10"/>
    </row>
    <row r="72" spans="2:6" ht="24.95" customHeight="1" x14ac:dyDescent="0.4">
      <c r="B72" s="45" t="s">
        <v>65</v>
      </c>
      <c r="C72" s="10"/>
      <c r="D72" s="10"/>
    </row>
    <row r="73" spans="2:6" ht="24.95" customHeight="1" thickBot="1" x14ac:dyDescent="0.45">
      <c r="B73" s="46" t="s">
        <v>61</v>
      </c>
      <c r="C73" s="12"/>
      <c r="D73" s="12"/>
    </row>
    <row r="74" spans="2:6" ht="24.95" customHeight="1" thickTop="1" thickBot="1" x14ac:dyDescent="0.45">
      <c r="B74" s="52" t="s">
        <v>66</v>
      </c>
      <c r="C74" s="18">
        <f>SUM(C70:C73)</f>
        <v>0</v>
      </c>
      <c r="D74" s="18">
        <f>SUM(D70:D73)</f>
        <v>0</v>
      </c>
    </row>
    <row r="75" spans="2:6" ht="24.95" customHeight="1" thickTop="1" thickBot="1" x14ac:dyDescent="0.45">
      <c r="B75" s="53" t="s">
        <v>67</v>
      </c>
      <c r="C75" s="13"/>
      <c r="D75" s="13"/>
    </row>
    <row r="76" spans="2:6" ht="24.95" customHeight="1" thickTop="1" x14ac:dyDescent="0.4">
      <c r="B76" s="49" t="s">
        <v>62</v>
      </c>
      <c r="C76" s="17">
        <f>C70+C71+C72+C73+C75</f>
        <v>0</v>
      </c>
      <c r="D76" s="17">
        <f>D70+D71+D72+D73+D75</f>
        <v>0</v>
      </c>
    </row>
    <row r="77" spans="2:6" ht="24.95" customHeight="1" x14ac:dyDescent="0.4">
      <c r="B77" s="50"/>
      <c r="C77" s="54"/>
      <c r="D77" s="54"/>
    </row>
    <row r="78" spans="2:6" ht="24.95" customHeight="1" x14ac:dyDescent="0.4">
      <c r="B78" s="47" t="s">
        <v>114</v>
      </c>
    </row>
    <row r="79" spans="2:6" ht="24.95" customHeight="1" x14ac:dyDescent="0.4">
      <c r="B79" s="51" t="s">
        <v>28</v>
      </c>
      <c r="C79" s="180" t="s">
        <v>204</v>
      </c>
      <c r="D79" s="44" t="s">
        <v>69</v>
      </c>
      <c r="E79" s="55"/>
    </row>
    <row r="80" spans="2:6" ht="24.95" customHeight="1" x14ac:dyDescent="0.4">
      <c r="B80" s="45" t="s">
        <v>48</v>
      </c>
      <c r="C80" s="16">
        <f>+'【法人】1回目＞計算用シート'!D80</f>
        <v>0</v>
      </c>
      <c r="D80" s="16">
        <f>D36</f>
        <v>0</v>
      </c>
    </row>
    <row r="81" spans="2:6" ht="24.95" customHeight="1" x14ac:dyDescent="0.4">
      <c r="B81" s="45" t="s">
        <v>49</v>
      </c>
      <c r="C81" s="16">
        <f>+'【法人】1回目＞計算用シート'!D81</f>
        <v>0</v>
      </c>
      <c r="D81" s="16">
        <f>D37</f>
        <v>0</v>
      </c>
    </row>
    <row r="82" spans="2:6" ht="24.95" customHeight="1" x14ac:dyDescent="0.4">
      <c r="B82" s="45" t="s">
        <v>70</v>
      </c>
      <c r="C82" s="16">
        <f>+'【法人】1回目＞計算用シート'!D82</f>
        <v>0</v>
      </c>
      <c r="D82" s="16">
        <f>D38</f>
        <v>0</v>
      </c>
    </row>
    <row r="83" spans="2:6" ht="24.95" customHeight="1" x14ac:dyDescent="0.4">
      <c r="B83" s="45" t="s">
        <v>135</v>
      </c>
      <c r="C83" s="16">
        <f>+'【法人】1回目＞計算用シート'!D83</f>
        <v>0</v>
      </c>
      <c r="D83" s="16">
        <f>D39</f>
        <v>0</v>
      </c>
    </row>
    <row r="84" spans="2:6" ht="24.95" customHeight="1" x14ac:dyDescent="0.4">
      <c r="B84" s="45" t="s">
        <v>71</v>
      </c>
      <c r="C84" s="16">
        <f>+'【法人】1回目＞計算用シート'!D84</f>
        <v>0</v>
      </c>
      <c r="D84" s="16">
        <f>D38-D39</f>
        <v>0</v>
      </c>
    </row>
    <row r="85" spans="2:6" ht="24.95" customHeight="1" x14ac:dyDescent="0.4">
      <c r="B85" s="45" t="s">
        <v>138</v>
      </c>
      <c r="C85" s="16">
        <f>+'【法人】1回目＞計算用シート'!D85</f>
        <v>0</v>
      </c>
      <c r="D85" s="16">
        <f>D66</f>
        <v>0</v>
      </c>
    </row>
    <row r="86" spans="2:6" ht="24.95" customHeight="1" x14ac:dyDescent="0.4">
      <c r="B86" s="45" t="s">
        <v>139</v>
      </c>
      <c r="C86" s="16">
        <f>+'【法人】1回目＞計算用シート'!D86</f>
        <v>0</v>
      </c>
      <c r="D86" s="16">
        <f>D76</f>
        <v>0</v>
      </c>
      <c r="E86" s="55"/>
      <c r="F86" s="55"/>
    </row>
    <row r="87" spans="2:6" ht="24.95" customHeight="1" x14ac:dyDescent="0.4">
      <c r="B87" s="45" t="s">
        <v>72</v>
      </c>
      <c r="C87" s="16">
        <f>+'【法人】1回目＞計算用シート'!D87</f>
        <v>0</v>
      </c>
      <c r="D87" s="16">
        <f>D74</f>
        <v>0</v>
      </c>
    </row>
    <row r="88" spans="2:6" ht="24.95" customHeight="1" x14ac:dyDescent="0.4">
      <c r="B88" s="45" t="s">
        <v>73</v>
      </c>
      <c r="C88" s="16">
        <f>+'【法人】1回目＞計算用シート'!D88</f>
        <v>0</v>
      </c>
      <c r="D88" s="16">
        <f>D75</f>
        <v>0</v>
      </c>
    </row>
    <row r="89" spans="2:6" ht="24.95" customHeight="1" x14ac:dyDescent="0.4">
      <c r="B89" s="80" t="s">
        <v>142</v>
      </c>
      <c r="C89" s="16">
        <f>+'【法人】1回目＞計算用シート'!D89</f>
        <v>0</v>
      </c>
      <c r="D89" s="16">
        <f>D84+D85+D86</f>
        <v>0</v>
      </c>
    </row>
    <row r="90" spans="2:6" ht="24.95" customHeight="1" x14ac:dyDescent="0.4">
      <c r="B90" s="45" t="s">
        <v>136</v>
      </c>
      <c r="C90" s="185">
        <f>+'【法人】1回目＞計算用シート'!D90</f>
        <v>0</v>
      </c>
      <c r="D90" s="183"/>
    </row>
    <row r="91" spans="2:6" ht="18.75" customHeight="1" x14ac:dyDescent="0.4">
      <c r="B91" s="45" t="s">
        <v>137</v>
      </c>
      <c r="C91" s="16">
        <f>+'【法人】1回目＞計算用シート'!D91</f>
        <v>0</v>
      </c>
      <c r="D91" s="16">
        <f>IFERROR(D89/D90,)</f>
        <v>0</v>
      </c>
    </row>
    <row r="92" spans="2:6" ht="18.75" customHeight="1" x14ac:dyDescent="0.4">
      <c r="B92" s="178"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2" s="178"/>
      <c r="D92" s="178"/>
    </row>
    <row r="93" spans="2:6" ht="18.75" x14ac:dyDescent="0.4">
      <c r="B93" s="179" t="str">
        <f>IF(OR(D90&lt;0.1),"※今回報告において、「⑨従業員数」が0になることは基本的にはございません。各項目が0.1以上の数字で正しく入力されているか、ご確認をお願いします。","")</f>
        <v>※今回報告において、「⑨従業員数」が0になることは基本的にはございません。各項目が0.1以上の数字で正しく入力されているか、ご確認をお願いします。</v>
      </c>
      <c r="C93" s="179"/>
      <c r="D93" s="179"/>
    </row>
    <row r="94" spans="2:6" ht="18.75" x14ac:dyDescent="0.4">
      <c r="B94" s="179"/>
      <c r="C94" s="179"/>
      <c r="D94" s="179"/>
    </row>
    <row r="95" spans="2:6" ht="18.75" x14ac:dyDescent="0.4">
      <c r="B95" s="179"/>
      <c r="C95" s="179"/>
      <c r="D95" s="179"/>
    </row>
    <row r="96" spans="2:6" ht="18.75" x14ac:dyDescent="0.4">
      <c r="B96" s="80" t="s">
        <v>74</v>
      </c>
      <c r="C96" s="126"/>
      <c r="D96" s="127">
        <f>IFERROR(IF(C89&lt;0,(D89-C89)/C89*-1,IF(C89&gt;0,(D89-C89)/C89,IF(AND(C89=0,D89&gt;0),1,0))),0)</f>
        <v>0</v>
      </c>
    </row>
    <row r="97" spans="2:18" ht="18.75" x14ac:dyDescent="0.4">
      <c r="B97" s="80" t="s">
        <v>75</v>
      </c>
      <c r="C97" s="126"/>
      <c r="D97" s="127">
        <f>IFERROR(IF(C91&lt;0,(D91-C91)/C91*-1,IF(C91&gt;0,(D91-C91)/C91,IF(AND(C91=0,D91&gt;0),1,0))),0)</f>
        <v>0</v>
      </c>
    </row>
    <row r="98" spans="2:18" ht="24.95" customHeight="1" x14ac:dyDescent="0.4">
      <c r="B98" s="128"/>
      <c r="C98" s="128"/>
      <c r="D98" s="128"/>
      <c r="O98" s="104"/>
      <c r="P98" s="104"/>
      <c r="Q98" s="104"/>
      <c r="R98" s="104"/>
    </row>
    <row r="99" spans="2:18" ht="24.95" customHeight="1" x14ac:dyDescent="0.4">
      <c r="B99" s="27" t="s">
        <v>76</v>
      </c>
      <c r="C99" s="41"/>
      <c r="D99" s="41"/>
      <c r="E99" s="41"/>
      <c r="F99" s="41"/>
      <c r="G99" s="41"/>
      <c r="H99" s="41"/>
      <c r="I99" s="41"/>
      <c r="O99" s="104"/>
      <c r="P99" s="104"/>
      <c r="Q99" s="104"/>
      <c r="R99" s="104"/>
    </row>
    <row r="100" spans="2:18" ht="24.95" customHeight="1" x14ac:dyDescent="0.4">
      <c r="B100" s="35" t="s">
        <v>77</v>
      </c>
      <c r="O100" s="104"/>
      <c r="P100" s="104"/>
      <c r="Q100" s="104"/>
      <c r="R100" s="104"/>
    </row>
    <row r="101" spans="2:18" ht="24.95" customHeight="1" x14ac:dyDescent="0.4">
      <c r="B101" s="26" t="s">
        <v>122</v>
      </c>
      <c r="O101" s="104"/>
      <c r="P101" s="104"/>
      <c r="Q101" s="104"/>
      <c r="R101" s="104"/>
    </row>
    <row r="102" spans="2:18" ht="24.95" customHeight="1" x14ac:dyDescent="0.4">
      <c r="B102" s="58" t="s">
        <v>144</v>
      </c>
      <c r="O102" s="104"/>
      <c r="P102" s="104"/>
      <c r="Q102" s="104"/>
      <c r="R102" s="104"/>
    </row>
    <row r="103" spans="2:18" ht="24.95" customHeight="1" x14ac:dyDescent="0.4">
      <c r="B103" s="51" t="s">
        <v>28</v>
      </c>
      <c r="C103" s="130" t="s">
        <v>205</v>
      </c>
      <c r="D103" s="129" t="s">
        <v>169</v>
      </c>
      <c r="O103" s="104"/>
      <c r="P103" s="104"/>
      <c r="Q103" s="104"/>
      <c r="R103" s="104"/>
    </row>
    <row r="104" spans="2:18" ht="24.95" customHeight="1" x14ac:dyDescent="0.4">
      <c r="B104" s="118" t="s">
        <v>152</v>
      </c>
      <c r="C104" s="88" t="str">
        <f>'【法人】1回目＞計算用シート'!E124</f>
        <v>　年 3月時点</v>
      </c>
      <c r="D104" s="87" t="s">
        <v>206</v>
      </c>
      <c r="O104" s="104"/>
      <c r="P104" s="104"/>
      <c r="Q104" s="104"/>
      <c r="R104" s="104"/>
    </row>
    <row r="105" spans="2:18" ht="24.95" customHeight="1" x14ac:dyDescent="0.4">
      <c r="B105" s="118" t="s">
        <v>79</v>
      </c>
      <c r="C105" s="88">
        <f>'【法人】1回目＞計算用シート'!E125</f>
        <v>0</v>
      </c>
      <c r="D105" s="87"/>
      <c r="O105" s="104"/>
      <c r="P105" s="104"/>
      <c r="Q105" s="104"/>
      <c r="R105" s="104"/>
    </row>
    <row r="106" spans="2:18" ht="24.95" customHeight="1" x14ac:dyDescent="0.4">
      <c r="B106" s="118" t="s">
        <v>80</v>
      </c>
      <c r="C106" s="88">
        <f>'【法人】1回目＞計算用シート'!E126</f>
        <v>0</v>
      </c>
      <c r="D106" s="87"/>
      <c r="O106" s="104"/>
      <c r="P106" s="104"/>
      <c r="Q106" s="104"/>
      <c r="R106" s="104"/>
    </row>
    <row r="107" spans="2:18" ht="24.95" customHeight="1" x14ac:dyDescent="0.4">
      <c r="B107" s="61"/>
      <c r="C107" s="61"/>
      <c r="D107" s="59"/>
      <c r="O107" s="104"/>
      <c r="P107" s="104"/>
      <c r="Q107" s="104"/>
      <c r="R107" s="104"/>
    </row>
    <row r="108" spans="2:18" ht="24.95" customHeight="1" x14ac:dyDescent="0.4">
      <c r="B108" s="58" t="s">
        <v>99</v>
      </c>
      <c r="O108" s="104"/>
      <c r="P108" s="104"/>
      <c r="Q108" s="104"/>
      <c r="R108" s="104"/>
    </row>
    <row r="109" spans="2:18" ht="24.95" customHeight="1" x14ac:dyDescent="0.4">
      <c r="B109" s="51" t="s">
        <v>28</v>
      </c>
      <c r="C109" s="130" t="s">
        <v>205</v>
      </c>
      <c r="D109" s="129" t="s">
        <v>169</v>
      </c>
      <c r="O109" s="104"/>
      <c r="P109" s="104"/>
      <c r="Q109" s="104"/>
      <c r="R109" s="104"/>
    </row>
    <row r="110" spans="2:18" ht="24.95" customHeight="1" x14ac:dyDescent="0.4">
      <c r="B110" s="118" t="s">
        <v>79</v>
      </c>
      <c r="C110" s="96">
        <f>+'【法人】1回目＞計算用シート'!E138</f>
        <v>0</v>
      </c>
      <c r="D110" s="87" t="s">
        <v>207</v>
      </c>
      <c r="O110" s="104"/>
      <c r="P110" s="104"/>
      <c r="Q110" s="104"/>
      <c r="R110" s="104"/>
    </row>
    <row r="111" spans="2:18" ht="24.95" customHeight="1" x14ac:dyDescent="0.4">
      <c r="B111" s="118" t="s">
        <v>79</v>
      </c>
      <c r="C111" s="88">
        <f>+'【法人】1回目＞計算用シート'!E139</f>
        <v>0</v>
      </c>
      <c r="D111" s="87"/>
      <c r="O111" s="104"/>
      <c r="P111" s="104"/>
      <c r="Q111" s="104"/>
      <c r="R111" s="104"/>
    </row>
    <row r="112" spans="2:18" ht="24.95" customHeight="1" x14ac:dyDescent="0.4">
      <c r="B112" s="118" t="s">
        <v>80</v>
      </c>
      <c r="C112" s="88">
        <f>+'【法人】1回目＞計算用シート'!E140</f>
        <v>0</v>
      </c>
      <c r="D112" s="87"/>
      <c r="O112" s="104"/>
      <c r="P112" s="104"/>
      <c r="Q112" s="104"/>
      <c r="R112" s="104"/>
    </row>
    <row r="113" spans="2:18" ht="24.95" customHeight="1" x14ac:dyDescent="0.4">
      <c r="B113" s="61" t="s">
        <v>81</v>
      </c>
      <c r="O113" s="104"/>
      <c r="P113" s="104"/>
      <c r="Q113" s="104"/>
      <c r="R113" s="104"/>
    </row>
    <row r="114" spans="2:18" ht="24.95" customHeight="1" x14ac:dyDescent="0.4">
      <c r="B114" s="81"/>
      <c r="O114" s="104"/>
      <c r="P114" s="104"/>
      <c r="Q114" s="104"/>
      <c r="R114" s="104"/>
    </row>
    <row r="115" spans="2:18" ht="24.95" customHeight="1" x14ac:dyDescent="0.4">
      <c r="B115" s="81"/>
      <c r="O115" s="104"/>
      <c r="P115" s="104"/>
      <c r="Q115" s="104"/>
      <c r="R115" s="104"/>
    </row>
    <row r="116" spans="2:18" ht="24.95" customHeight="1" x14ac:dyDescent="0.4">
      <c r="B116" s="81"/>
      <c r="O116" s="104"/>
      <c r="P116" s="104"/>
      <c r="Q116" s="104"/>
      <c r="R116" s="104"/>
    </row>
    <row r="117" spans="2:18" ht="24.95" customHeight="1" x14ac:dyDescent="0.4">
      <c r="B117" s="81"/>
      <c r="O117" s="104"/>
      <c r="P117" s="104"/>
      <c r="Q117" s="104"/>
      <c r="R117" s="104"/>
    </row>
    <row r="118" spans="2:18" ht="24.95" customHeight="1" x14ac:dyDescent="0.4">
      <c r="B118" s="81"/>
      <c r="O118" s="104"/>
      <c r="P118" s="104"/>
      <c r="Q118" s="104"/>
      <c r="R118" s="104"/>
    </row>
    <row r="119" spans="2:18" ht="24.95" customHeight="1" x14ac:dyDescent="0.4">
      <c r="B119" s="81"/>
      <c r="O119" s="104"/>
      <c r="P119" s="104"/>
      <c r="Q119" s="104"/>
      <c r="R119" s="104"/>
    </row>
    <row r="120" spans="2:18" ht="24.95" customHeight="1" x14ac:dyDescent="0.4">
      <c r="B120" s="81"/>
      <c r="O120" s="104"/>
      <c r="P120" s="104"/>
      <c r="Q120" s="104"/>
      <c r="R120" s="104"/>
    </row>
    <row r="121" spans="2:18" ht="24.95" customHeight="1" x14ac:dyDescent="0.4">
      <c r="B121" s="81"/>
    </row>
  </sheetData>
  <sheetProtection algorithmName="SHA-512" hashValue="ecD7NOjp/LhamEsQyG8Usxl97ocGujUhq0RzAxqtUc/6eItP9UDNeyytpqegqz550zd89NDQ2084vuuKO8+uCA==" saltValue="ToytLugrqf+KWXe3/GrPWw==" spinCount="100000" sheet="1" objects="1" scenarios="1" selectLockedCells="1"/>
  <mergeCells count="39">
    <mergeCell ref="B24:B25"/>
    <mergeCell ref="C24:F25"/>
    <mergeCell ref="C13:D13"/>
    <mergeCell ref="C14:D14"/>
    <mergeCell ref="C21:F21"/>
    <mergeCell ref="C22:F22"/>
    <mergeCell ref="C23:F23"/>
    <mergeCell ref="B29:H29"/>
    <mergeCell ref="B30:H30"/>
    <mergeCell ref="B32:H32"/>
    <mergeCell ref="B33:B35"/>
    <mergeCell ref="C33:C35"/>
    <mergeCell ref="D33:H33"/>
    <mergeCell ref="D34:D35"/>
    <mergeCell ref="E34:H34"/>
    <mergeCell ref="E36:F36"/>
    <mergeCell ref="G36:H36"/>
    <mergeCell ref="E37:F37"/>
    <mergeCell ref="G37:H37"/>
    <mergeCell ref="E38:F38"/>
    <mergeCell ref="G38:H38"/>
    <mergeCell ref="E39:F39"/>
    <mergeCell ref="G39:H39"/>
    <mergeCell ref="E40:F40"/>
    <mergeCell ref="G40:H40"/>
    <mergeCell ref="E41:F41"/>
    <mergeCell ref="G41:H41"/>
    <mergeCell ref="E49:H49"/>
    <mergeCell ref="E42:F42"/>
    <mergeCell ref="G42:H42"/>
    <mergeCell ref="E43:F43"/>
    <mergeCell ref="G43:H43"/>
    <mergeCell ref="E44:F44"/>
    <mergeCell ref="G44:H44"/>
    <mergeCell ref="E45:F45"/>
    <mergeCell ref="G45:H45"/>
    <mergeCell ref="E46:F46"/>
    <mergeCell ref="G46:H46"/>
    <mergeCell ref="E48:H48"/>
  </mergeCells>
  <phoneticPr fontId="2"/>
  <conditionalFormatting sqref="B31">
    <cfRule type="expression" dxfId="37" priority="1">
      <formula>$C$23="回答不可"</formula>
    </cfRule>
  </conditionalFormatting>
  <conditionalFormatting sqref="B28:H30 C31:H31 B32:H49 B52:H97">
    <cfRule type="expression" dxfId="36" priority="35">
      <formula>$C$23=$L$49</formula>
    </cfRule>
  </conditionalFormatting>
  <conditionalFormatting sqref="B28:H49">
    <cfRule type="expression" dxfId="35" priority="2">
      <formula>AND($C$20=$L$37,OR($C$21=$L$39,$C$21=$L$40,$C$21=$L$41))</formula>
    </cfRule>
  </conditionalFormatting>
  <conditionalFormatting sqref="B52:H97">
    <cfRule type="expression" dxfId="34" priority="26">
      <formula>AND($C$20=$L$37,OR($C$21=$L$39,$C$21=$L$40,$C$21=$L$41))</formula>
    </cfRule>
  </conditionalFormatting>
  <conditionalFormatting sqref="B102:H106">
    <cfRule type="expression" dxfId="33" priority="3">
      <formula>$C$13=$K$24</formula>
    </cfRule>
    <cfRule type="expression" dxfId="32" priority="4">
      <formula>$C$13=$K$23</formula>
    </cfRule>
    <cfRule type="expression" dxfId="31" priority="10">
      <formula>+AND(OR($C$13=$K$23,$C$13=$K$24),$C$19=$L$33)</formula>
    </cfRule>
  </conditionalFormatting>
  <conditionalFormatting sqref="B102:H112">
    <cfRule type="expression" dxfId="30" priority="6">
      <formula>$C$19=$M$31</formula>
    </cfRule>
    <cfRule type="expression" dxfId="29" priority="11">
      <formula>AND(OR($C$13=$K$23,$C$13=$K$24),$C$19=$L$34)</formula>
    </cfRule>
    <cfRule type="expression" dxfId="28" priority="12">
      <formula>AND($C$13=$K$22,$C$19=$L$34)</formula>
    </cfRule>
  </conditionalFormatting>
  <conditionalFormatting sqref="B108:H112">
    <cfRule type="expression" dxfId="27" priority="5">
      <formula>$C$13=$K$22</formula>
    </cfRule>
    <cfRule type="expression" dxfId="26" priority="13">
      <formula>AND($C$13=$K$22,$C$19=$L$33)</formula>
    </cfRule>
  </conditionalFormatting>
  <conditionalFormatting sqref="C21:F25 C36:D37 C39:D39 C41:D42 C44:D45 C49:D49 C54:D65 C70:D73 C75:D75 D90 D111:D112 D105:D106 C17:C18 C20">
    <cfRule type="containsBlanks" dxfId="25" priority="108">
      <formula>LEN(TRIM(C17))=0</formula>
    </cfRule>
  </conditionalFormatting>
  <conditionalFormatting sqref="C22:F22">
    <cfRule type="expression" dxfId="24" priority="42">
      <formula>OR($C$21=_1,$C$21=_2,$C$21=_4,$C$21=_5)</formula>
    </cfRule>
  </conditionalFormatting>
  <conditionalFormatting sqref="C23:F24">
    <cfRule type="expression" dxfId="23" priority="36">
      <formula>OR($C$21=_1,$C$21=_2,$C$21=_3)</formula>
    </cfRule>
  </conditionalFormatting>
  <conditionalFormatting sqref="C23:F25">
    <cfRule type="expression" dxfId="22" priority="7">
      <formula>$C$20=$L$37</formula>
    </cfRule>
  </conditionalFormatting>
  <conditionalFormatting sqref="C24:F25">
    <cfRule type="expression" dxfId="21" priority="28">
      <formula>$C$23="回答可能"</formula>
    </cfRule>
  </conditionalFormatting>
  <conditionalFormatting sqref="G1:I1">
    <cfRule type="expression" dxfId="20" priority="9">
      <formula>LEN($G$1)&gt;1</formula>
    </cfRule>
  </conditionalFormatting>
  <conditionalFormatting sqref="I2:I5">
    <cfRule type="expression" dxfId="19" priority="8">
      <formula>$I2="未入力あり"</formula>
    </cfRule>
  </conditionalFormatting>
  <dataValidations count="6">
    <dataValidation type="decimal" allowBlank="1" showInputMessage="1" showErrorMessage="1" error="半角数字で入力してください。" sqref="C36:D37 C39:D39 C41:D42 C44:D45 C49:D49 C54:D65 C70:D73 C75:D75 C80:C81 C83 C85:C88 D111:D112 D105:D106 C90" xr:uid="{9D9D3D6A-2A5C-4DAC-9A9E-8D461B3BF4DE}">
      <formula1>-1E+99</formula1>
      <formula2>1E+99</formula2>
    </dataValidation>
    <dataValidation type="list" allowBlank="1" showInputMessage="1" showErrorMessage="1" sqref="C20" xr:uid="{9F085AA7-1EE5-44F0-A4E4-E8C30A940F44}">
      <formula1>$L$36:$L$37</formula1>
    </dataValidation>
    <dataValidation type="list" allowBlank="1" showInputMessage="1" showErrorMessage="1" sqref="C21" xr:uid="{05402818-323A-48AD-8805-81309B86FD01}">
      <formula1>$L$39:$L$44</formula1>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90" xr:uid="{74F0BFF1-FD22-45F7-BF4E-6D8B37D07AAE}">
      <formula1>0.1</formula1>
      <formula2>1E+99</formula2>
    </dataValidation>
    <dataValidation type="list" allowBlank="1" showInputMessage="1" showErrorMessage="1" sqref="C23:F23" xr:uid="{4EF663B6-D02F-49E9-92BA-F64419DCC3EC}">
      <formula1>IF(OR($C$20=$L$37,$C$21=_1,$C$21=_2,$C$21=_3),"",$L$48:$L$49)</formula1>
    </dataValidation>
    <dataValidation type="date" imeMode="off" allowBlank="1" showInputMessage="1" showErrorMessage="1" error="「yyyy/m/d」の形式で入力してください。" sqref="C17:C18" xr:uid="{47511159-203E-4803-A39E-0A6F9EE87032}">
      <formula1>1</formula1>
      <formula2>73051</formula2>
    </dataValidation>
  </dataValidations>
  <pageMargins left="0.7" right="0.7" top="0.75" bottom="0.75" header="0.3" footer="0.3"/>
  <pageSetup paperSize="9" scale="16"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7C78C-921B-48FE-9414-6BF99A5F3C22}">
  <sheetPr>
    <tabColor rgb="FFFF0000"/>
  </sheetPr>
  <dimension ref="A1:R121"/>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RowHeight="24.95" customHeight="1" x14ac:dyDescent="0.4"/>
  <cols>
    <col min="1" max="1" width="3" style="22" customWidth="1"/>
    <col min="2" max="2" width="38.25" style="22" customWidth="1"/>
    <col min="3" max="4" width="33.625" style="22" customWidth="1"/>
    <col min="5" max="5" width="8.625" style="22" customWidth="1"/>
    <col min="6" max="6" width="25.625" style="22" customWidth="1"/>
    <col min="7" max="7" width="8.625" style="22" customWidth="1"/>
    <col min="8" max="8" width="22.625" style="22" customWidth="1"/>
    <col min="9" max="9" width="11" style="22" customWidth="1"/>
    <col min="10" max="10" width="9" style="22"/>
    <col min="11" max="11" width="22.5" style="22" hidden="1" customWidth="1"/>
    <col min="12" max="18" width="9" style="22" hidden="1" customWidth="1"/>
    <col min="19" max="16384" width="9" style="22"/>
  </cols>
  <sheetData>
    <row r="1" spans="1:14" ht="24.95" customHeight="1" x14ac:dyDescent="0.4">
      <c r="A1" s="20" t="s">
        <v>208</v>
      </c>
      <c r="G1" s="97" t="str">
        <f>+IF(COUNTIF(I2:I5,"未入力あり")&gt;0,"※未入力の項目があります","")</f>
        <v>※未入力の項目があります</v>
      </c>
      <c r="H1" s="98"/>
      <c r="I1" s="98"/>
    </row>
    <row r="2" spans="1:14" ht="20.100000000000001" customHeight="1" x14ac:dyDescent="0.4">
      <c r="B2" s="23" t="s">
        <v>0</v>
      </c>
      <c r="G2" s="99" t="s">
        <v>3</v>
      </c>
      <c r="H2" s="100"/>
      <c r="I2" s="101" t="str">
        <f>+I10</f>
        <v>未入力あり</v>
      </c>
    </row>
    <row r="3" spans="1:14" ht="20.100000000000001" customHeight="1" x14ac:dyDescent="0.4">
      <c r="B3" s="22" t="s">
        <v>147</v>
      </c>
      <c r="G3" s="99" t="s">
        <v>148</v>
      </c>
      <c r="H3" s="100"/>
      <c r="I3" s="101" t="str">
        <f>+IF(OR(C23=L49,AND(C20=L37,OR(C21=_1,C21=_2,C21=_3))),"―",I27)</f>
        <v>未入力あり</v>
      </c>
      <c r="N3" s="34"/>
    </row>
    <row r="4" spans="1:14" ht="20.100000000000001" customHeight="1" x14ac:dyDescent="0.4">
      <c r="B4" s="24" t="s">
        <v>149</v>
      </c>
      <c r="G4" s="99" t="s">
        <v>50</v>
      </c>
      <c r="H4" s="100"/>
      <c r="I4" s="101" t="str">
        <f>+IF(OR(C23=L49,AND(C20=L37,OR(C21=_1,C21=_2,C21=_3))),"―",I51)</f>
        <v>未入力あり</v>
      </c>
    </row>
    <row r="5" spans="1:14" ht="20.100000000000001" customHeight="1" x14ac:dyDescent="0.4">
      <c r="B5" s="25" t="s">
        <v>1</v>
      </c>
      <c r="D5" s="95"/>
      <c r="E5" s="21"/>
      <c r="F5" s="95"/>
      <c r="G5" s="99" t="s">
        <v>170</v>
      </c>
      <c r="H5" s="100"/>
      <c r="I5" s="101" t="str" cm="1">
        <f t="array" ref="I5">+IFERROR(IF(C19="該当なし","―",_xlfn.IFS(AND(C13=K22,C19=M30),N30,AND(C13=K23,C19=M32),N32,AND(C13=K24,C19=M34),N34)),"―")</f>
        <v>―</v>
      </c>
    </row>
    <row r="6" spans="1:14" ht="20.100000000000001" customHeight="1" x14ac:dyDescent="0.4">
      <c r="B6" s="26" t="s">
        <v>2</v>
      </c>
      <c r="I6" s="182"/>
    </row>
    <row r="7" spans="1:14" ht="20.100000000000001" customHeight="1" x14ac:dyDescent="0.4">
      <c r="B7" s="26" t="s">
        <v>140</v>
      </c>
    </row>
    <row r="8" spans="1:14" ht="20.100000000000001" customHeight="1" x14ac:dyDescent="0.4">
      <c r="B8" s="26" t="s">
        <v>146</v>
      </c>
    </row>
    <row r="9" spans="1:14" ht="20.100000000000001" customHeight="1" x14ac:dyDescent="0.4">
      <c r="B9" s="26" t="s">
        <v>159</v>
      </c>
    </row>
    <row r="10" spans="1:14" ht="24.95" customHeight="1" x14ac:dyDescent="0.4">
      <c r="B10" s="27" t="s">
        <v>3</v>
      </c>
      <c r="C10" s="28"/>
      <c r="D10" s="28"/>
      <c r="E10" s="28"/>
      <c r="F10" s="28"/>
      <c r="G10" s="28"/>
      <c r="H10" s="28"/>
      <c r="I10" s="102" t="str">
        <f>+IF(COUNTBLANK(C13:C21)+IF(OR(C21=_3,C21=_6),COUNTBLANK(C22))+IF(OR(AND(C20=L36,C21=_4),AND(C20=L36,C21=_5),AND(C20=L36,C21=_6)),COUNTBLANK(C23))+IF(C23=L49,COUNTBLANK(C24))&gt;0,"未入力あり","入力完了")</f>
        <v>未入力あり</v>
      </c>
    </row>
    <row r="11" spans="1:14" ht="24.95" customHeight="1" x14ac:dyDescent="0.4">
      <c r="B11" s="23" t="s">
        <v>4</v>
      </c>
    </row>
    <row r="12" spans="1:14" ht="24.95" customHeight="1" x14ac:dyDescent="0.4">
      <c r="B12" s="123" t="s">
        <v>5</v>
      </c>
      <c r="C12" s="123"/>
      <c r="D12" s="123"/>
      <c r="E12" s="123"/>
      <c r="F12" s="123"/>
      <c r="G12" s="123"/>
      <c r="H12" s="123"/>
      <c r="K12" s="22" t="s">
        <v>6</v>
      </c>
    </row>
    <row r="13" spans="1:14" ht="24.95" customHeight="1" x14ac:dyDescent="0.4">
      <c r="B13" s="29" t="s">
        <v>7</v>
      </c>
      <c r="C13" s="243">
        <f>+'【法人】1回目＞計算用シート'!C13</f>
        <v>0</v>
      </c>
      <c r="D13" s="244"/>
      <c r="E13" s="30" t="s">
        <v>8</v>
      </c>
      <c r="F13" s="30"/>
      <c r="G13" s="24"/>
      <c r="K13" s="22" t="s">
        <v>9</v>
      </c>
    </row>
    <row r="14" spans="1:14" ht="24.95" customHeight="1" x14ac:dyDescent="0.4">
      <c r="B14" s="29" t="s">
        <v>10</v>
      </c>
      <c r="C14" s="243">
        <f>+'【法人】1回目＞計算用シート'!C14</f>
        <v>0</v>
      </c>
      <c r="D14" s="244"/>
      <c r="E14" s="22" t="s">
        <v>11</v>
      </c>
      <c r="K14" s="22" t="s">
        <v>12</v>
      </c>
    </row>
    <row r="15" spans="1:14" ht="24.95" customHeight="1" x14ac:dyDescent="0.4">
      <c r="B15" s="29" t="s">
        <v>13</v>
      </c>
      <c r="C15" s="125">
        <f>+'【法人】1回目＞計算用シート'!C15</f>
        <v>0</v>
      </c>
      <c r="D15" s="31" t="s">
        <v>14</v>
      </c>
      <c r="K15" s="22" t="s">
        <v>15</v>
      </c>
    </row>
    <row r="16" spans="1:14" ht="24.75" customHeight="1" x14ac:dyDescent="0.4">
      <c r="B16" s="29" t="s">
        <v>16</v>
      </c>
      <c r="C16" s="122">
        <f>+'【法人】1回目＞計算用シート'!C16</f>
        <v>0</v>
      </c>
      <c r="D16" s="122" t="str">
        <f>+'【法人】1回目＞計算用シート'!D16</f>
        <v/>
      </c>
      <c r="E16" s="32" t="s">
        <v>17</v>
      </c>
      <c r="F16" s="31"/>
      <c r="G16" s="33"/>
      <c r="H16" s="33"/>
      <c r="K16" s="22" t="s">
        <v>18</v>
      </c>
    </row>
    <row r="17" spans="1:14" ht="24.95" customHeight="1" x14ac:dyDescent="0.4">
      <c r="B17" s="29" t="s">
        <v>19</v>
      </c>
      <c r="C17" s="120"/>
      <c r="D17" s="187" t="s">
        <v>213</v>
      </c>
      <c r="E17" s="123"/>
      <c r="F17" s="123"/>
      <c r="G17" s="123"/>
      <c r="H17" s="123"/>
      <c r="K17" s="22" t="s">
        <v>20</v>
      </c>
    </row>
    <row r="18" spans="1:14" ht="24.95" customHeight="1" x14ac:dyDescent="0.4">
      <c r="B18" s="29" t="s">
        <v>21</v>
      </c>
      <c r="C18" s="121"/>
      <c r="D18" s="187" t="s">
        <v>214</v>
      </c>
      <c r="E18" s="123"/>
      <c r="F18" s="123"/>
      <c r="G18" s="123"/>
      <c r="H18" s="123"/>
      <c r="K18" s="22" t="s">
        <v>22</v>
      </c>
    </row>
    <row r="19" spans="1:14" ht="24.95" customHeight="1" x14ac:dyDescent="0.4">
      <c r="B19" s="29" t="s">
        <v>109</v>
      </c>
      <c r="C19" s="125">
        <f>+'【法人】1回目＞計算用シート'!C19</f>
        <v>0</v>
      </c>
      <c r="D19" s="34" t="s">
        <v>110</v>
      </c>
      <c r="E19" s="34"/>
      <c r="F19" s="34"/>
      <c r="G19" s="34"/>
      <c r="H19" s="34"/>
      <c r="I19" s="34"/>
      <c r="J19" s="34"/>
      <c r="K19" s="22" t="s">
        <v>23</v>
      </c>
      <c r="L19" s="34"/>
      <c r="M19" s="34"/>
    </row>
    <row r="20" spans="1:14" ht="24.75" customHeight="1" x14ac:dyDescent="0.4">
      <c r="B20" s="29" t="s">
        <v>95</v>
      </c>
      <c r="C20" s="19"/>
      <c r="D20" s="82" t="s">
        <v>115</v>
      </c>
      <c r="E20" s="34"/>
      <c r="F20" s="34"/>
      <c r="G20" s="34"/>
      <c r="H20" s="34"/>
      <c r="I20" s="34"/>
      <c r="J20" s="34"/>
      <c r="K20" s="34" t="s">
        <v>86</v>
      </c>
      <c r="L20" s="34"/>
      <c r="M20" s="34"/>
    </row>
    <row r="21" spans="1:14" ht="24.75" customHeight="1" x14ac:dyDescent="0.4">
      <c r="B21" s="29" t="s">
        <v>111</v>
      </c>
      <c r="C21" s="225"/>
      <c r="D21" s="226"/>
      <c r="E21" s="226"/>
      <c r="F21" s="227"/>
      <c r="G21" s="34"/>
      <c r="H21" s="34"/>
      <c r="I21" s="34"/>
      <c r="J21" s="34"/>
      <c r="K21" s="34" t="s">
        <v>87</v>
      </c>
      <c r="L21" s="34"/>
      <c r="M21" s="34"/>
    </row>
    <row r="22" spans="1:14" ht="24.75" customHeight="1" x14ac:dyDescent="0.4">
      <c r="B22" s="29" t="s">
        <v>167</v>
      </c>
      <c r="C22" s="228"/>
      <c r="D22" s="229"/>
      <c r="E22" s="229"/>
      <c r="F22" s="230"/>
      <c r="G22" s="34"/>
      <c r="H22" s="34"/>
      <c r="I22" s="34"/>
      <c r="J22" s="34"/>
      <c r="K22" s="34" t="s">
        <v>88</v>
      </c>
      <c r="L22" s="34"/>
      <c r="M22" s="34"/>
    </row>
    <row r="23" spans="1:14" ht="37.5" x14ac:dyDescent="0.4">
      <c r="B23" s="86" t="s">
        <v>134</v>
      </c>
      <c r="C23" s="228"/>
      <c r="D23" s="229"/>
      <c r="E23" s="229"/>
      <c r="F23" s="230"/>
      <c r="G23" s="34"/>
      <c r="H23" s="34"/>
      <c r="I23" s="34"/>
      <c r="J23" s="34"/>
      <c r="K23" s="34" t="s">
        <v>89</v>
      </c>
      <c r="L23" s="34"/>
      <c r="M23" s="34"/>
    </row>
    <row r="24" spans="1:14" ht="24.75" customHeight="1" x14ac:dyDescent="0.4">
      <c r="B24" s="231" t="s">
        <v>103</v>
      </c>
      <c r="C24" s="233"/>
      <c r="D24" s="233"/>
      <c r="E24" s="233"/>
      <c r="F24" s="233"/>
      <c r="G24" s="34"/>
      <c r="H24" s="34"/>
      <c r="I24" s="34"/>
      <c r="J24" s="34"/>
      <c r="K24" s="34" t="s">
        <v>94</v>
      </c>
      <c r="L24" s="34"/>
      <c r="M24" s="34"/>
    </row>
    <row r="25" spans="1:14" ht="24.75" customHeight="1" x14ac:dyDescent="0.4">
      <c r="B25" s="232"/>
      <c r="C25" s="234"/>
      <c r="D25" s="234"/>
      <c r="E25" s="234"/>
      <c r="F25" s="234"/>
      <c r="G25" s="34"/>
      <c r="H25" s="34"/>
      <c r="I25" s="34"/>
      <c r="J25" s="34"/>
      <c r="K25" s="34"/>
      <c r="L25" s="34"/>
      <c r="M25" s="34"/>
    </row>
    <row r="26" spans="1:14" ht="24.75" customHeight="1" x14ac:dyDescent="0.4">
      <c r="B26" s="35"/>
      <c r="C26" s="34"/>
      <c r="D26" s="34"/>
      <c r="E26" s="34"/>
      <c r="F26" s="34"/>
      <c r="G26" s="34"/>
      <c r="H26" s="34"/>
      <c r="I26" s="34"/>
      <c r="J26" s="34"/>
      <c r="K26" s="34"/>
      <c r="L26" s="34"/>
      <c r="M26" s="34"/>
    </row>
    <row r="27" spans="1:14" ht="24.75" customHeight="1" x14ac:dyDescent="0.4">
      <c r="B27" s="27" t="s">
        <v>24</v>
      </c>
      <c r="C27" s="28"/>
      <c r="D27" s="28"/>
      <c r="E27" s="28"/>
      <c r="F27" s="28"/>
      <c r="G27" s="28"/>
      <c r="H27" s="28"/>
      <c r="I27" s="103" t="str">
        <f>+IF(COUNTBLANK(C36:D45)+COUNTBLANK(C49:D49)&gt;0,"未入力あり","入力完了")</f>
        <v>未入力あり</v>
      </c>
      <c r="J27" s="34"/>
      <c r="L27" s="34"/>
      <c r="M27" s="34"/>
    </row>
    <row r="28" spans="1:14" ht="24.95" customHeight="1" x14ac:dyDescent="0.4">
      <c r="B28" s="23" t="s">
        <v>25</v>
      </c>
      <c r="C28" s="34"/>
      <c r="D28" s="34"/>
      <c r="E28" s="34"/>
      <c r="F28" s="34"/>
      <c r="G28" s="34"/>
      <c r="H28" s="34"/>
      <c r="I28" s="34"/>
      <c r="J28" s="34"/>
      <c r="K28" s="34"/>
      <c r="L28" s="34"/>
      <c r="M28" s="34"/>
    </row>
    <row r="29" spans="1:14" ht="24.75" customHeight="1" x14ac:dyDescent="0.4">
      <c r="B29" s="235" t="s">
        <v>26</v>
      </c>
      <c r="C29" s="235"/>
      <c r="D29" s="235"/>
      <c r="E29" s="235"/>
      <c r="F29" s="235"/>
      <c r="G29" s="235"/>
      <c r="H29" s="235"/>
      <c r="I29" s="34"/>
      <c r="J29" s="34"/>
      <c r="K29" s="34"/>
      <c r="L29" s="34"/>
      <c r="M29" s="34"/>
    </row>
    <row r="30" spans="1:14" ht="24.75" customHeight="1" x14ac:dyDescent="0.4">
      <c r="B30" s="236" t="s">
        <v>27</v>
      </c>
      <c r="C30" s="236"/>
      <c r="D30" s="236"/>
      <c r="E30" s="236"/>
      <c r="F30" s="236"/>
      <c r="G30" s="236"/>
      <c r="H30" s="236"/>
      <c r="J30" s="34"/>
      <c r="K30" s="34" t="s">
        <v>171</v>
      </c>
      <c r="L30" s="34" t="s">
        <v>172</v>
      </c>
      <c r="M30" s="34" t="s">
        <v>173</v>
      </c>
      <c r="N30" s="22" t="str">
        <f>+IF(COUNTBLANK(D105:D106)&gt;0,"未入力あり","入力完了")</f>
        <v>未入力あり</v>
      </c>
    </row>
    <row r="31" spans="1:14" ht="24.75" customHeight="1" x14ac:dyDescent="0.4">
      <c r="A31" s="186"/>
      <c r="B31" s="186" t="s">
        <v>211</v>
      </c>
      <c r="C31" s="186"/>
      <c r="D31" s="186"/>
      <c r="E31" s="186"/>
      <c r="F31" s="186"/>
      <c r="G31" s="186"/>
      <c r="H31" s="186"/>
      <c r="I31" s="186"/>
      <c r="J31" s="34"/>
      <c r="K31" s="34"/>
      <c r="L31" s="34"/>
      <c r="M31" s="34" t="s">
        <v>174</v>
      </c>
    </row>
    <row r="32" spans="1:14" ht="24.75" customHeight="1" x14ac:dyDescent="0.4">
      <c r="B32" s="237" t="s">
        <v>141</v>
      </c>
      <c r="C32" s="237"/>
      <c r="D32" s="237"/>
      <c r="E32" s="237"/>
      <c r="F32" s="237"/>
      <c r="G32" s="237"/>
      <c r="H32" s="237"/>
      <c r="J32" s="34"/>
      <c r="K32" s="34"/>
      <c r="L32" s="34" t="s">
        <v>175</v>
      </c>
      <c r="M32" s="34" t="s">
        <v>173</v>
      </c>
      <c r="N32" s="22" t="str">
        <f>+IF(COUNTBLANK(D111:D112)&gt;0,"未入力あり","入力完了")</f>
        <v>未入力あり</v>
      </c>
    </row>
    <row r="33" spans="1:14" ht="24.75" customHeight="1" x14ac:dyDescent="0.4">
      <c r="B33" s="238" t="s">
        <v>28</v>
      </c>
      <c r="C33" s="239" t="s">
        <v>29</v>
      </c>
      <c r="D33" s="240" t="s">
        <v>30</v>
      </c>
      <c r="E33" s="240"/>
      <c r="F33" s="240"/>
      <c r="G33" s="240"/>
      <c r="H33" s="240"/>
      <c r="J33" s="34"/>
      <c r="K33" s="34"/>
      <c r="L33" s="34"/>
      <c r="M33" s="104" t="s">
        <v>174</v>
      </c>
    </row>
    <row r="34" spans="1:14" ht="24.75" customHeight="1" x14ac:dyDescent="0.4">
      <c r="B34" s="238"/>
      <c r="C34" s="239"/>
      <c r="D34" s="241" t="s">
        <v>125</v>
      </c>
      <c r="E34" s="242" t="s">
        <v>31</v>
      </c>
      <c r="F34" s="242"/>
      <c r="G34" s="242"/>
      <c r="H34" s="240"/>
      <c r="J34" s="34"/>
      <c r="K34" s="34"/>
      <c r="L34" s="34" t="s">
        <v>176</v>
      </c>
      <c r="M34" s="104" t="s">
        <v>173</v>
      </c>
      <c r="N34" s="22" t="str">
        <f>+IF(COUNTBLANK(D111:D112)&gt;0,"未入力あり","入力完了")</f>
        <v>未入力あり</v>
      </c>
    </row>
    <row r="35" spans="1:14" ht="24.75" customHeight="1" x14ac:dyDescent="0.4">
      <c r="B35" s="238"/>
      <c r="C35" s="239"/>
      <c r="D35" s="241"/>
      <c r="E35" s="124" t="s">
        <v>32</v>
      </c>
      <c r="F35" s="6"/>
      <c r="G35" s="124" t="s">
        <v>32</v>
      </c>
      <c r="H35" s="6"/>
      <c r="J35" s="34"/>
      <c r="K35" s="34"/>
      <c r="L35" s="34"/>
      <c r="M35" s="34" t="s">
        <v>174</v>
      </c>
    </row>
    <row r="36" spans="1:14" ht="24.75" customHeight="1" x14ac:dyDescent="0.4">
      <c r="B36" s="36" t="s">
        <v>33</v>
      </c>
      <c r="C36" s="5"/>
      <c r="D36" s="5"/>
      <c r="E36" s="213"/>
      <c r="F36" s="213"/>
      <c r="G36" s="214"/>
      <c r="H36" s="215"/>
      <c r="J36" s="34"/>
      <c r="K36" s="34" t="s">
        <v>145</v>
      </c>
      <c r="L36" s="34" t="s">
        <v>96</v>
      </c>
      <c r="M36" s="34"/>
    </row>
    <row r="37" spans="1:14" ht="24.75" customHeight="1" x14ac:dyDescent="0.4">
      <c r="B37" s="36" t="s">
        <v>34</v>
      </c>
      <c r="C37" s="5"/>
      <c r="D37" s="5"/>
      <c r="E37" s="213"/>
      <c r="F37" s="213"/>
      <c r="G37" s="214"/>
      <c r="H37" s="215"/>
      <c r="J37" s="34"/>
      <c r="K37" s="34"/>
      <c r="L37" s="34" t="s">
        <v>97</v>
      </c>
      <c r="M37" s="34"/>
    </row>
    <row r="38" spans="1:14" ht="24.75" customHeight="1" x14ac:dyDescent="0.4">
      <c r="B38" s="36" t="s">
        <v>35</v>
      </c>
      <c r="C38" s="15">
        <f>C36-C37</f>
        <v>0</v>
      </c>
      <c r="D38" s="15">
        <f>D36-D37</f>
        <v>0</v>
      </c>
      <c r="E38" s="218">
        <f>E36-E37</f>
        <v>0</v>
      </c>
      <c r="F38" s="218"/>
      <c r="G38" s="219">
        <f>G36-G37</f>
        <v>0</v>
      </c>
      <c r="H38" s="220"/>
      <c r="J38" s="34"/>
      <c r="K38" s="34"/>
      <c r="L38" s="34"/>
      <c r="M38" s="34"/>
    </row>
    <row r="39" spans="1:14" ht="24.75" customHeight="1" x14ac:dyDescent="0.4">
      <c r="B39" s="36" t="s">
        <v>36</v>
      </c>
      <c r="C39" s="5"/>
      <c r="D39" s="5"/>
      <c r="E39" s="213"/>
      <c r="F39" s="213"/>
      <c r="G39" s="214"/>
      <c r="H39" s="215"/>
      <c r="J39" s="34"/>
      <c r="K39" s="34" t="s">
        <v>161</v>
      </c>
      <c r="L39" s="34" t="s">
        <v>104</v>
      </c>
      <c r="M39" s="34"/>
    </row>
    <row r="40" spans="1:14" ht="24.75" customHeight="1" x14ac:dyDescent="0.4">
      <c r="B40" s="36" t="s">
        <v>37</v>
      </c>
      <c r="C40" s="15">
        <f>C38-C39</f>
        <v>0</v>
      </c>
      <c r="D40" s="15">
        <f>D38-D39</f>
        <v>0</v>
      </c>
      <c r="E40" s="218">
        <f>E38-E39</f>
        <v>0</v>
      </c>
      <c r="F40" s="218"/>
      <c r="G40" s="219">
        <f>G38-G39</f>
        <v>0</v>
      </c>
      <c r="H40" s="220"/>
      <c r="J40" s="34"/>
      <c r="K40" s="34" t="s">
        <v>162</v>
      </c>
      <c r="L40" s="34" t="s">
        <v>105</v>
      </c>
      <c r="M40" s="34"/>
    </row>
    <row r="41" spans="1:14" ht="24.95" customHeight="1" x14ac:dyDescent="0.4">
      <c r="B41" s="36" t="s">
        <v>38</v>
      </c>
      <c r="C41" s="5"/>
      <c r="D41" s="5"/>
      <c r="E41" s="213"/>
      <c r="F41" s="213"/>
      <c r="G41" s="214"/>
      <c r="H41" s="215"/>
      <c r="J41" s="34"/>
      <c r="K41" s="34" t="s">
        <v>163</v>
      </c>
      <c r="L41" s="34" t="s">
        <v>106</v>
      </c>
      <c r="M41" s="34"/>
    </row>
    <row r="42" spans="1:14" ht="24.95" customHeight="1" x14ac:dyDescent="0.4">
      <c r="B42" s="36" t="s">
        <v>39</v>
      </c>
      <c r="C42" s="5"/>
      <c r="D42" s="5"/>
      <c r="E42" s="213"/>
      <c r="F42" s="213"/>
      <c r="G42" s="214"/>
      <c r="H42" s="215"/>
      <c r="J42" s="34"/>
      <c r="K42" s="34" t="s">
        <v>164</v>
      </c>
      <c r="L42" s="34" t="s">
        <v>107</v>
      </c>
      <c r="M42" s="34"/>
    </row>
    <row r="43" spans="1:14" ht="24.95" customHeight="1" x14ac:dyDescent="0.4">
      <c r="B43" s="36" t="s">
        <v>40</v>
      </c>
      <c r="C43" s="15">
        <f>C40+C41-C42</f>
        <v>0</v>
      </c>
      <c r="D43" s="15">
        <f>D40+D41-D42</f>
        <v>0</v>
      </c>
      <c r="E43" s="218">
        <f>E40+E41-E42</f>
        <v>0</v>
      </c>
      <c r="F43" s="218"/>
      <c r="G43" s="219">
        <f>G40+G41-G42</f>
        <v>0</v>
      </c>
      <c r="H43" s="220"/>
      <c r="K43" s="34" t="s">
        <v>165</v>
      </c>
      <c r="L43" s="34" t="s">
        <v>108</v>
      </c>
      <c r="M43" s="181"/>
    </row>
    <row r="44" spans="1:14" ht="24.95" customHeight="1" x14ac:dyDescent="0.4">
      <c r="B44" s="37" t="s">
        <v>41</v>
      </c>
      <c r="C44" s="7"/>
      <c r="D44" s="7"/>
      <c r="E44" s="214"/>
      <c r="F44" s="214"/>
      <c r="G44" s="214"/>
      <c r="H44" s="215"/>
      <c r="K44" s="34" t="s">
        <v>166</v>
      </c>
      <c r="L44" s="34" t="s">
        <v>121</v>
      </c>
    </row>
    <row r="45" spans="1:14" ht="24.95" customHeight="1" x14ac:dyDescent="0.4">
      <c r="B45" s="36" t="s">
        <v>42</v>
      </c>
      <c r="C45" s="5"/>
      <c r="D45" s="5"/>
      <c r="E45" s="214"/>
      <c r="F45" s="214"/>
      <c r="G45" s="214"/>
      <c r="H45" s="215"/>
      <c r="L45" s="34"/>
    </row>
    <row r="46" spans="1:14" s="104" customFormat="1" ht="24.95" customHeight="1" x14ac:dyDescent="0.4">
      <c r="A46" s="22"/>
      <c r="B46" s="36" t="s">
        <v>43</v>
      </c>
      <c r="C46" s="15">
        <f>C43+C44-C45</f>
        <v>0</v>
      </c>
      <c r="D46" s="15">
        <f>D43+D44-D45</f>
        <v>0</v>
      </c>
      <c r="E46" s="219">
        <f>E43+E44-E45</f>
        <v>0</v>
      </c>
      <c r="F46" s="219"/>
      <c r="G46" s="219">
        <f>G43+G44-G45</f>
        <v>0</v>
      </c>
      <c r="H46" s="220"/>
      <c r="I46" s="22"/>
      <c r="L46" s="34"/>
    </row>
    <row r="47" spans="1:14" ht="24.95" customHeight="1" x14ac:dyDescent="0.4">
      <c r="A47" s="104"/>
      <c r="B47" s="21" t="s">
        <v>44</v>
      </c>
      <c r="C47" s="105"/>
      <c r="D47" s="105"/>
      <c r="E47" s="106"/>
      <c r="F47" s="107"/>
      <c r="G47" s="106"/>
      <c r="H47" s="108"/>
      <c r="I47" s="104"/>
    </row>
    <row r="48" spans="1:14" ht="24.95" customHeight="1" x14ac:dyDescent="0.4">
      <c r="B48" s="38"/>
      <c r="C48" s="39" t="s">
        <v>45</v>
      </c>
      <c r="D48" s="39" t="s">
        <v>126</v>
      </c>
      <c r="E48" s="221" t="s">
        <v>46</v>
      </c>
      <c r="F48" s="221"/>
      <c r="G48" s="221"/>
      <c r="H48" s="222"/>
      <c r="K48" s="22" t="s">
        <v>100</v>
      </c>
      <c r="L48" s="22" t="s">
        <v>101</v>
      </c>
    </row>
    <row r="49" spans="2:12" ht="24.95" customHeight="1" x14ac:dyDescent="0.4">
      <c r="B49" s="40" t="s">
        <v>47</v>
      </c>
      <c r="C49" s="8"/>
      <c r="D49" s="8"/>
      <c r="E49" s="216">
        <f>C49-D49</f>
        <v>0</v>
      </c>
      <c r="F49" s="216"/>
      <c r="G49" s="216"/>
      <c r="H49" s="217"/>
      <c r="L49" s="22" t="s">
        <v>102</v>
      </c>
    </row>
    <row r="51" spans="2:12" ht="24.95" customHeight="1" x14ac:dyDescent="0.4">
      <c r="B51" s="27" t="s">
        <v>50</v>
      </c>
      <c r="C51" s="41"/>
      <c r="D51" s="41"/>
      <c r="E51" s="41"/>
      <c r="F51" s="41"/>
      <c r="G51" s="41"/>
      <c r="H51" s="41"/>
      <c r="I51" s="102" t="str">
        <f>+IF(COUNTBLANK(C54:D65)+COUNTBLANK(C70:D75)+COUNTBLANK(D90)&gt;0,"未入力あり","入力完了")</f>
        <v>未入力あり</v>
      </c>
      <c r="K51" s="22" t="s">
        <v>117</v>
      </c>
      <c r="L51" s="85" t="s">
        <v>130</v>
      </c>
    </row>
    <row r="52" spans="2:12" ht="24.95" customHeight="1" x14ac:dyDescent="0.4">
      <c r="B52" s="47" t="s">
        <v>112</v>
      </c>
      <c r="C52" s="48"/>
      <c r="D52" s="48"/>
      <c r="L52" s="22" t="s">
        <v>131</v>
      </c>
    </row>
    <row r="53" spans="2:12" ht="24.95" customHeight="1" x14ac:dyDescent="0.4">
      <c r="B53" s="43" t="s">
        <v>28</v>
      </c>
      <c r="C53" s="44" t="s">
        <v>45</v>
      </c>
      <c r="D53" s="44" t="s">
        <v>126</v>
      </c>
      <c r="E53" s="25"/>
      <c r="F53" s="25"/>
    </row>
    <row r="54" spans="2:12" ht="24.95" customHeight="1" x14ac:dyDescent="0.4">
      <c r="B54" s="57" t="s">
        <v>51</v>
      </c>
      <c r="C54" s="9"/>
      <c r="D54" s="9"/>
    </row>
    <row r="55" spans="2:12" ht="24.95" customHeight="1" x14ac:dyDescent="0.4">
      <c r="B55" s="57" t="s">
        <v>52</v>
      </c>
      <c r="C55" s="9"/>
      <c r="D55" s="9"/>
    </row>
    <row r="56" spans="2:12" ht="24.95" customHeight="1" x14ac:dyDescent="0.4">
      <c r="B56" s="57" t="s">
        <v>53</v>
      </c>
      <c r="C56" s="9"/>
      <c r="D56" s="9"/>
    </row>
    <row r="57" spans="2:12" ht="24.95" customHeight="1" x14ac:dyDescent="0.4">
      <c r="B57" s="57" t="s">
        <v>54</v>
      </c>
      <c r="C57" s="10"/>
      <c r="D57" s="10"/>
      <c r="E57" s="35"/>
    </row>
    <row r="58" spans="2:12" ht="24.95" customHeight="1" x14ac:dyDescent="0.4">
      <c r="B58" s="57" t="s">
        <v>55</v>
      </c>
      <c r="C58" s="10"/>
      <c r="D58" s="10"/>
    </row>
    <row r="59" spans="2:12" ht="24.95" customHeight="1" x14ac:dyDescent="0.4">
      <c r="B59" s="57" t="s">
        <v>56</v>
      </c>
      <c r="C59" s="9"/>
      <c r="D59" s="9"/>
    </row>
    <row r="60" spans="2:12" ht="24.95" customHeight="1" x14ac:dyDescent="0.4">
      <c r="B60" s="57" t="s">
        <v>57</v>
      </c>
      <c r="C60" s="10"/>
      <c r="D60" s="10"/>
    </row>
    <row r="61" spans="2:12" ht="24.95" customHeight="1" x14ac:dyDescent="0.4">
      <c r="B61" s="57" t="s">
        <v>212</v>
      </c>
      <c r="C61" s="10"/>
      <c r="D61" s="10"/>
    </row>
    <row r="62" spans="2:12" ht="24.95" customHeight="1" x14ac:dyDescent="0.4">
      <c r="B62" s="57" t="s">
        <v>58</v>
      </c>
      <c r="C62" s="10"/>
      <c r="D62" s="10"/>
    </row>
    <row r="63" spans="2:12" ht="24.95" customHeight="1" x14ac:dyDescent="0.4">
      <c r="B63" s="57" t="s">
        <v>59</v>
      </c>
      <c r="C63" s="9"/>
      <c r="D63" s="9"/>
    </row>
    <row r="64" spans="2:12" ht="24.95" customHeight="1" x14ac:dyDescent="0.4">
      <c r="B64" s="57" t="s">
        <v>60</v>
      </c>
      <c r="C64" s="10"/>
      <c r="D64" s="10"/>
    </row>
    <row r="65" spans="2:6" ht="24.95" customHeight="1" thickBot="1" x14ac:dyDescent="0.45">
      <c r="B65" s="79" t="s">
        <v>61</v>
      </c>
      <c r="C65" s="11"/>
      <c r="D65" s="11"/>
    </row>
    <row r="66" spans="2:6" ht="24.95" customHeight="1" thickTop="1" x14ac:dyDescent="0.4">
      <c r="B66" s="49" t="s">
        <v>62</v>
      </c>
      <c r="C66" s="17">
        <f>SUM(C54:C65)</f>
        <v>0</v>
      </c>
      <c r="D66" s="17">
        <f>SUM(D54:D65)</f>
        <v>0</v>
      </c>
    </row>
    <row r="67" spans="2:6" ht="24.95" customHeight="1" x14ac:dyDescent="0.4">
      <c r="B67" s="50"/>
    </row>
    <row r="68" spans="2:6" ht="24.95" customHeight="1" x14ac:dyDescent="0.4">
      <c r="B68" s="47" t="s">
        <v>113</v>
      </c>
      <c r="C68" s="42"/>
      <c r="D68" s="42"/>
    </row>
    <row r="69" spans="2:6" ht="24.95" customHeight="1" x14ac:dyDescent="0.4">
      <c r="B69" s="51" t="s">
        <v>28</v>
      </c>
      <c r="C69" s="44" t="s">
        <v>45</v>
      </c>
      <c r="D69" s="44" t="s">
        <v>124</v>
      </c>
      <c r="E69" s="25"/>
      <c r="F69" s="25"/>
    </row>
    <row r="70" spans="2:6" ht="24.95" customHeight="1" x14ac:dyDescent="0.4">
      <c r="B70" s="45" t="s">
        <v>63</v>
      </c>
      <c r="C70" s="10"/>
      <c r="D70" s="10"/>
    </row>
    <row r="71" spans="2:6" ht="24.95" customHeight="1" x14ac:dyDescent="0.4">
      <c r="B71" s="45" t="s">
        <v>64</v>
      </c>
      <c r="C71" s="10"/>
      <c r="D71" s="10"/>
    </row>
    <row r="72" spans="2:6" ht="24.95" customHeight="1" x14ac:dyDescent="0.4">
      <c r="B72" s="45" t="s">
        <v>65</v>
      </c>
      <c r="C72" s="10"/>
      <c r="D72" s="10"/>
    </row>
    <row r="73" spans="2:6" ht="24.95" customHeight="1" thickBot="1" x14ac:dyDescent="0.45">
      <c r="B73" s="46" t="s">
        <v>61</v>
      </c>
      <c r="C73" s="12"/>
      <c r="D73" s="12"/>
    </row>
    <row r="74" spans="2:6" ht="24.95" customHeight="1" thickTop="1" thickBot="1" x14ac:dyDescent="0.45">
      <c r="B74" s="52" t="s">
        <v>66</v>
      </c>
      <c r="C74" s="18">
        <f>SUM(C70:C73)</f>
        <v>0</v>
      </c>
      <c r="D74" s="18">
        <f>SUM(D70:D73)</f>
        <v>0</v>
      </c>
    </row>
    <row r="75" spans="2:6" ht="24.95" customHeight="1" thickTop="1" thickBot="1" x14ac:dyDescent="0.45">
      <c r="B75" s="53" t="s">
        <v>67</v>
      </c>
      <c r="C75" s="13"/>
      <c r="D75" s="13"/>
    </row>
    <row r="76" spans="2:6" ht="24.95" customHeight="1" thickTop="1" x14ac:dyDescent="0.4">
      <c r="B76" s="49" t="s">
        <v>62</v>
      </c>
      <c r="C76" s="17">
        <f>C70+C71+C72+C73+C75</f>
        <v>0</v>
      </c>
      <c r="D76" s="17">
        <f>D70+D71+D72+D73+D75</f>
        <v>0</v>
      </c>
    </row>
    <row r="77" spans="2:6" ht="24.95" customHeight="1" x14ac:dyDescent="0.4">
      <c r="B77" s="50"/>
      <c r="C77" s="54"/>
      <c r="D77" s="54"/>
    </row>
    <row r="78" spans="2:6" ht="24.95" customHeight="1" x14ac:dyDescent="0.4">
      <c r="B78" s="47" t="s">
        <v>114</v>
      </c>
    </row>
    <row r="79" spans="2:6" ht="24.95" customHeight="1" x14ac:dyDescent="0.4">
      <c r="B79" s="51" t="s">
        <v>28</v>
      </c>
      <c r="C79" s="180" t="s">
        <v>204</v>
      </c>
      <c r="D79" s="44" t="s">
        <v>69</v>
      </c>
      <c r="E79" s="55"/>
    </row>
    <row r="80" spans="2:6" ht="24.95" customHeight="1" x14ac:dyDescent="0.4">
      <c r="B80" s="45" t="s">
        <v>48</v>
      </c>
      <c r="C80" s="16">
        <f>+'【法人】2回目＞計算用シート'!D80</f>
        <v>0</v>
      </c>
      <c r="D80" s="16">
        <f>D36</f>
        <v>0</v>
      </c>
    </row>
    <row r="81" spans="2:6" ht="24.95" customHeight="1" x14ac:dyDescent="0.4">
      <c r="B81" s="45" t="s">
        <v>49</v>
      </c>
      <c r="C81" s="16">
        <f>+'【法人】2回目＞計算用シート'!D81</f>
        <v>0</v>
      </c>
      <c r="D81" s="16">
        <f>D37</f>
        <v>0</v>
      </c>
    </row>
    <row r="82" spans="2:6" ht="24.95" customHeight="1" x14ac:dyDescent="0.4">
      <c r="B82" s="45" t="s">
        <v>70</v>
      </c>
      <c r="C82" s="16">
        <f>+'【法人】2回目＞計算用シート'!D82</f>
        <v>0</v>
      </c>
      <c r="D82" s="16">
        <f>D38</f>
        <v>0</v>
      </c>
    </row>
    <row r="83" spans="2:6" ht="24.95" customHeight="1" x14ac:dyDescent="0.4">
      <c r="B83" s="45" t="s">
        <v>135</v>
      </c>
      <c r="C83" s="16">
        <f>+'【法人】2回目＞計算用シート'!D83</f>
        <v>0</v>
      </c>
      <c r="D83" s="16">
        <f>D39</f>
        <v>0</v>
      </c>
    </row>
    <row r="84" spans="2:6" ht="24.95" customHeight="1" x14ac:dyDescent="0.4">
      <c r="B84" s="45" t="s">
        <v>71</v>
      </c>
      <c r="C84" s="16">
        <f>+'【法人】2回目＞計算用シート'!D84</f>
        <v>0</v>
      </c>
      <c r="D84" s="16">
        <f>D38-D39</f>
        <v>0</v>
      </c>
    </row>
    <row r="85" spans="2:6" ht="24.95" customHeight="1" x14ac:dyDescent="0.4">
      <c r="B85" s="45" t="s">
        <v>138</v>
      </c>
      <c r="C85" s="16">
        <f>+'【法人】2回目＞計算用シート'!D85</f>
        <v>0</v>
      </c>
      <c r="D85" s="16">
        <f>D66</f>
        <v>0</v>
      </c>
    </row>
    <row r="86" spans="2:6" ht="24.95" customHeight="1" x14ac:dyDescent="0.4">
      <c r="B86" s="45" t="s">
        <v>139</v>
      </c>
      <c r="C86" s="16">
        <f>+'【法人】2回目＞計算用シート'!D86</f>
        <v>0</v>
      </c>
      <c r="D86" s="16">
        <f>D76</f>
        <v>0</v>
      </c>
      <c r="E86" s="55"/>
      <c r="F86" s="55"/>
    </row>
    <row r="87" spans="2:6" ht="24.95" customHeight="1" x14ac:dyDescent="0.4">
      <c r="B87" s="45" t="s">
        <v>72</v>
      </c>
      <c r="C87" s="16">
        <f>+'【法人】2回目＞計算用シート'!D87</f>
        <v>0</v>
      </c>
      <c r="D87" s="16">
        <f>D74</f>
        <v>0</v>
      </c>
    </row>
    <row r="88" spans="2:6" ht="24.95" customHeight="1" x14ac:dyDescent="0.4">
      <c r="B88" s="45" t="s">
        <v>73</v>
      </c>
      <c r="C88" s="16">
        <f>+'【法人】2回目＞計算用シート'!D88</f>
        <v>0</v>
      </c>
      <c r="D88" s="16">
        <f>D75</f>
        <v>0</v>
      </c>
    </row>
    <row r="89" spans="2:6" ht="24.95" customHeight="1" x14ac:dyDescent="0.4">
      <c r="B89" s="80" t="s">
        <v>142</v>
      </c>
      <c r="C89" s="16">
        <f>+'【法人】2回目＞計算用シート'!D89</f>
        <v>0</v>
      </c>
      <c r="D89" s="16">
        <f>D84+D85+D86</f>
        <v>0</v>
      </c>
    </row>
    <row r="90" spans="2:6" ht="24.95" customHeight="1" x14ac:dyDescent="0.4">
      <c r="B90" s="45" t="s">
        <v>136</v>
      </c>
      <c r="C90" s="185">
        <f>+'【法人】2回目＞計算用シート'!D90</f>
        <v>0</v>
      </c>
      <c r="D90" s="183"/>
    </row>
    <row r="91" spans="2:6" ht="18.75" customHeight="1" x14ac:dyDescent="0.4">
      <c r="B91" s="45" t="s">
        <v>137</v>
      </c>
      <c r="C91" s="16">
        <f>+'【法人】2回目＞計算用シート'!D91</f>
        <v>0</v>
      </c>
      <c r="D91" s="16">
        <f>IFERROR(D89/D90,)</f>
        <v>0</v>
      </c>
    </row>
    <row r="92" spans="2:6" ht="18.75" customHeight="1" x14ac:dyDescent="0.4">
      <c r="B92" s="178"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2" s="178"/>
      <c r="D92" s="178"/>
    </row>
    <row r="93" spans="2:6" ht="18.75" x14ac:dyDescent="0.4">
      <c r="B93" s="179" t="str">
        <f>IF(OR(D90&lt;0.1),"※今回報告において、「⑨従業員数」が0になることは基本的にはございません。各項目が0.1以上の数字で正しく入力されているか、ご確認をお願いします。","")</f>
        <v>※今回報告において、「⑨従業員数」が0になることは基本的にはございません。各項目が0.1以上の数字で正しく入力されているか、ご確認をお願いします。</v>
      </c>
      <c r="C93" s="179"/>
      <c r="D93" s="179"/>
    </row>
    <row r="94" spans="2:6" ht="18.75" x14ac:dyDescent="0.4">
      <c r="B94" s="179"/>
      <c r="C94" s="179"/>
      <c r="D94" s="179"/>
    </row>
    <row r="95" spans="2:6" ht="18.75" x14ac:dyDescent="0.4">
      <c r="B95" s="179"/>
      <c r="C95" s="179"/>
      <c r="D95" s="179"/>
    </row>
    <row r="96" spans="2:6" ht="18.75" x14ac:dyDescent="0.4">
      <c r="B96" s="80" t="s">
        <v>74</v>
      </c>
      <c r="C96" s="126"/>
      <c r="D96" s="127">
        <f>IFERROR(IF(C89&lt;0,(D89-C89)/C89*-1,IF(C89&gt;0,(D89-C89)/C89,IF(AND(C89=0,D89&gt;0),1,0))),0)</f>
        <v>0</v>
      </c>
    </row>
    <row r="97" spans="2:18" ht="18.75" x14ac:dyDescent="0.4">
      <c r="B97" s="80" t="s">
        <v>75</v>
      </c>
      <c r="C97" s="126"/>
      <c r="D97" s="127">
        <f>IFERROR(IF(C91&lt;0,(D91-C91)/C91*-1,IF(C91&gt;0,(D91-C91)/C91,IF(AND(C91=0,D91&gt;0),1,0))),0)</f>
        <v>0</v>
      </c>
    </row>
    <row r="98" spans="2:18" ht="24.95" customHeight="1" x14ac:dyDescent="0.4">
      <c r="B98" s="128"/>
      <c r="C98" s="128"/>
      <c r="D98" s="128"/>
      <c r="O98" s="104"/>
      <c r="P98" s="104"/>
      <c r="Q98" s="104"/>
      <c r="R98" s="104"/>
    </row>
    <row r="99" spans="2:18" ht="24.95" customHeight="1" x14ac:dyDescent="0.4">
      <c r="B99" s="27" t="s">
        <v>76</v>
      </c>
      <c r="C99" s="41"/>
      <c r="D99" s="41"/>
      <c r="E99" s="41"/>
      <c r="F99" s="41"/>
      <c r="G99" s="41"/>
      <c r="H99" s="41"/>
      <c r="I99" s="41"/>
      <c r="O99" s="104"/>
      <c r="P99" s="104"/>
      <c r="Q99" s="104"/>
      <c r="R99" s="104"/>
    </row>
    <row r="100" spans="2:18" ht="24.95" customHeight="1" x14ac:dyDescent="0.4">
      <c r="B100" s="35" t="s">
        <v>77</v>
      </c>
      <c r="O100" s="104"/>
      <c r="P100" s="104"/>
      <c r="Q100" s="104"/>
      <c r="R100" s="104"/>
    </row>
    <row r="101" spans="2:18" ht="24.95" customHeight="1" x14ac:dyDescent="0.4">
      <c r="B101" s="26" t="s">
        <v>122</v>
      </c>
      <c r="O101" s="104"/>
      <c r="P101" s="104"/>
      <c r="Q101" s="104"/>
      <c r="R101" s="104"/>
    </row>
    <row r="102" spans="2:18" ht="24.95" customHeight="1" x14ac:dyDescent="0.4">
      <c r="B102" s="58" t="s">
        <v>144</v>
      </c>
      <c r="O102" s="104"/>
      <c r="P102" s="104"/>
      <c r="Q102" s="104"/>
      <c r="R102" s="104"/>
    </row>
    <row r="103" spans="2:18" ht="24.95" customHeight="1" x14ac:dyDescent="0.4">
      <c r="B103" s="51" t="s">
        <v>28</v>
      </c>
      <c r="C103" s="130" t="s">
        <v>205</v>
      </c>
      <c r="D103" s="129" t="s">
        <v>169</v>
      </c>
      <c r="O103" s="104"/>
      <c r="P103" s="104"/>
      <c r="Q103" s="104"/>
      <c r="R103" s="104"/>
    </row>
    <row r="104" spans="2:18" ht="24.95" customHeight="1" x14ac:dyDescent="0.4">
      <c r="B104" s="118" t="s">
        <v>152</v>
      </c>
      <c r="C104" s="88" t="str">
        <f>+'【法人】2回目＞計算用シート'!D104</f>
        <v xml:space="preserve">　年 3月時点 </v>
      </c>
      <c r="D104" s="87" t="s">
        <v>206</v>
      </c>
      <c r="O104" s="104"/>
      <c r="P104" s="104"/>
      <c r="Q104" s="104"/>
      <c r="R104" s="104"/>
    </row>
    <row r="105" spans="2:18" ht="24.95" customHeight="1" x14ac:dyDescent="0.4">
      <c r="B105" s="118" t="s">
        <v>79</v>
      </c>
      <c r="C105" s="88">
        <f>+'【法人】2回目＞計算用シート'!D105</f>
        <v>0</v>
      </c>
      <c r="D105" s="87"/>
      <c r="O105" s="104"/>
      <c r="P105" s="104"/>
      <c r="Q105" s="104"/>
      <c r="R105" s="104"/>
    </row>
    <row r="106" spans="2:18" ht="24.95" customHeight="1" x14ac:dyDescent="0.4">
      <c r="B106" s="118" t="s">
        <v>80</v>
      </c>
      <c r="C106" s="88">
        <f>+'【法人】2回目＞計算用シート'!D106</f>
        <v>0</v>
      </c>
      <c r="D106" s="87"/>
      <c r="O106" s="104"/>
      <c r="P106" s="104"/>
      <c r="Q106" s="104"/>
      <c r="R106" s="104"/>
    </row>
    <row r="107" spans="2:18" ht="24.95" customHeight="1" x14ac:dyDescent="0.4">
      <c r="B107" s="61"/>
      <c r="C107" s="61"/>
      <c r="D107" s="59"/>
      <c r="O107" s="104"/>
      <c r="P107" s="104"/>
      <c r="Q107" s="104"/>
      <c r="R107" s="104"/>
    </row>
    <row r="108" spans="2:18" ht="24.95" customHeight="1" x14ac:dyDescent="0.4">
      <c r="B108" s="58" t="s">
        <v>99</v>
      </c>
      <c r="O108" s="104"/>
      <c r="P108" s="104"/>
      <c r="Q108" s="104"/>
      <c r="R108" s="104"/>
    </row>
    <row r="109" spans="2:18" ht="24.95" customHeight="1" x14ac:dyDescent="0.4">
      <c r="B109" s="51" t="s">
        <v>28</v>
      </c>
      <c r="C109" s="130" t="s">
        <v>205</v>
      </c>
      <c r="D109" s="129" t="s">
        <v>169</v>
      </c>
      <c r="O109" s="104"/>
      <c r="P109" s="104"/>
      <c r="Q109" s="104"/>
      <c r="R109" s="104"/>
    </row>
    <row r="110" spans="2:18" ht="24.95" customHeight="1" x14ac:dyDescent="0.4">
      <c r="B110" s="118" t="s">
        <v>79</v>
      </c>
      <c r="C110" s="96" t="str">
        <f>+'【法人】2回目＞計算用シート'!D110</f>
        <v>　年 3月時点</v>
      </c>
      <c r="D110" s="87" t="s">
        <v>207</v>
      </c>
      <c r="O110" s="104"/>
      <c r="P110" s="104"/>
      <c r="Q110" s="104"/>
      <c r="R110" s="104"/>
    </row>
    <row r="111" spans="2:18" ht="24.95" customHeight="1" x14ac:dyDescent="0.4">
      <c r="B111" s="118" t="s">
        <v>79</v>
      </c>
      <c r="C111" s="88">
        <f>+'【法人】2回目＞計算用シート'!D111</f>
        <v>0</v>
      </c>
      <c r="D111" s="87"/>
      <c r="O111" s="104"/>
      <c r="P111" s="104"/>
      <c r="Q111" s="104"/>
      <c r="R111" s="104"/>
    </row>
    <row r="112" spans="2:18" ht="24.95" customHeight="1" x14ac:dyDescent="0.4">
      <c r="B112" s="118" t="s">
        <v>80</v>
      </c>
      <c r="C112" s="88">
        <f>+'【法人】2回目＞計算用シート'!D112</f>
        <v>0</v>
      </c>
      <c r="D112" s="87"/>
      <c r="O112" s="104"/>
      <c r="P112" s="104"/>
      <c r="Q112" s="104"/>
      <c r="R112" s="104"/>
    </row>
    <row r="113" spans="2:18" ht="24.95" customHeight="1" x14ac:dyDescent="0.4">
      <c r="B113" s="61" t="s">
        <v>81</v>
      </c>
      <c r="O113" s="104"/>
      <c r="P113" s="104"/>
      <c r="Q113" s="104"/>
      <c r="R113" s="104"/>
    </row>
    <row r="114" spans="2:18" ht="24.95" customHeight="1" x14ac:dyDescent="0.4">
      <c r="B114" s="81"/>
      <c r="O114" s="104"/>
      <c r="P114" s="104"/>
      <c r="Q114" s="104"/>
      <c r="R114" s="104"/>
    </row>
    <row r="115" spans="2:18" ht="24.95" customHeight="1" x14ac:dyDescent="0.4">
      <c r="B115" s="81"/>
      <c r="O115" s="104"/>
      <c r="P115" s="104"/>
      <c r="Q115" s="104"/>
      <c r="R115" s="104"/>
    </row>
    <row r="116" spans="2:18" ht="24.95" customHeight="1" x14ac:dyDescent="0.4">
      <c r="B116" s="81"/>
      <c r="O116" s="104"/>
      <c r="P116" s="104"/>
      <c r="Q116" s="104"/>
      <c r="R116" s="104"/>
    </row>
    <row r="117" spans="2:18" ht="24.95" customHeight="1" x14ac:dyDescent="0.4">
      <c r="B117" s="81"/>
      <c r="O117" s="104"/>
      <c r="P117" s="104"/>
      <c r="Q117" s="104"/>
      <c r="R117" s="104"/>
    </row>
    <row r="118" spans="2:18" ht="24.95" customHeight="1" x14ac:dyDescent="0.4">
      <c r="B118" s="81"/>
      <c r="O118" s="104"/>
      <c r="P118" s="104"/>
      <c r="Q118" s="104"/>
      <c r="R118" s="104"/>
    </row>
    <row r="119" spans="2:18" ht="24.95" customHeight="1" x14ac:dyDescent="0.4">
      <c r="B119" s="81"/>
      <c r="O119" s="104"/>
      <c r="P119" s="104"/>
      <c r="Q119" s="104"/>
      <c r="R119" s="104"/>
    </row>
    <row r="120" spans="2:18" ht="24.95" customHeight="1" x14ac:dyDescent="0.4">
      <c r="B120" s="81"/>
      <c r="O120" s="104"/>
      <c r="P120" s="104"/>
      <c r="Q120" s="104"/>
      <c r="R120" s="104"/>
    </row>
    <row r="121" spans="2:18" ht="24.95" customHeight="1" x14ac:dyDescent="0.4">
      <c r="B121" s="81"/>
    </row>
  </sheetData>
  <sheetProtection algorithmName="SHA-512" hashValue="rH029ExTJWFkqp70qdMkGnqu0oGpE3LOk7QJSxggMgBndq7Mn4RR6+DmKUdSn/OyFCZ34iSQTBYB6JL+4LtpOw==" saltValue="NtG732oTdMmiDY4h7MCM5w==" spinCount="100000" sheet="1" objects="1" scenarios="1" selectLockedCells="1"/>
  <mergeCells count="39">
    <mergeCell ref="B24:B25"/>
    <mergeCell ref="C24:F25"/>
    <mergeCell ref="C13:D13"/>
    <mergeCell ref="C14:D14"/>
    <mergeCell ref="C21:F21"/>
    <mergeCell ref="C22:F22"/>
    <mergeCell ref="C23:F23"/>
    <mergeCell ref="B29:H29"/>
    <mergeCell ref="B30:H30"/>
    <mergeCell ref="B32:H32"/>
    <mergeCell ref="B33:B35"/>
    <mergeCell ref="C33:C35"/>
    <mergeCell ref="D33:H33"/>
    <mergeCell ref="D34:D35"/>
    <mergeCell ref="E34:H34"/>
    <mergeCell ref="E36:F36"/>
    <mergeCell ref="G36:H36"/>
    <mergeCell ref="E37:F37"/>
    <mergeCell ref="G37:H37"/>
    <mergeCell ref="E38:F38"/>
    <mergeCell ref="G38:H38"/>
    <mergeCell ref="E39:F39"/>
    <mergeCell ref="G39:H39"/>
    <mergeCell ref="E40:F40"/>
    <mergeCell ref="G40:H40"/>
    <mergeCell ref="E41:F41"/>
    <mergeCell ref="G41:H41"/>
    <mergeCell ref="E49:H49"/>
    <mergeCell ref="E42:F42"/>
    <mergeCell ref="G42:H42"/>
    <mergeCell ref="E43:F43"/>
    <mergeCell ref="G43:H43"/>
    <mergeCell ref="E44:F44"/>
    <mergeCell ref="G44:H44"/>
    <mergeCell ref="E45:F45"/>
    <mergeCell ref="G45:H45"/>
    <mergeCell ref="E46:F46"/>
    <mergeCell ref="G46:H46"/>
    <mergeCell ref="E48:H48"/>
  </mergeCells>
  <phoneticPr fontId="2"/>
  <conditionalFormatting sqref="B28:H30 B32:H49 B52:H97">
    <cfRule type="expression" dxfId="18" priority="16">
      <formula>$C$23=$L$49</formula>
    </cfRule>
  </conditionalFormatting>
  <conditionalFormatting sqref="B28:H49">
    <cfRule type="expression" dxfId="17" priority="2">
      <formula>AND($C$20=$L$37,OR($C$21=$L$39,$C$21=$L$40,$C$21=$L$41))</formula>
    </cfRule>
  </conditionalFormatting>
  <conditionalFormatting sqref="B31:H31">
    <cfRule type="expression" dxfId="16" priority="1">
      <formula>$C$23="回答不可"</formula>
    </cfRule>
  </conditionalFormatting>
  <conditionalFormatting sqref="B52:H97">
    <cfRule type="expression" dxfId="15" priority="14">
      <formula>AND($C$20=$L$37,OR($C$21=$L$39,$C$21=$L$40,$C$21=$L$41))</formula>
    </cfRule>
  </conditionalFormatting>
  <conditionalFormatting sqref="B102:H106">
    <cfRule type="expression" dxfId="14" priority="3">
      <formula>$C$13=$K$24</formula>
    </cfRule>
    <cfRule type="expression" dxfId="13" priority="4">
      <formula>$C$13=$K$23</formula>
    </cfRule>
    <cfRule type="expression" dxfId="12" priority="10">
      <formula>+AND(OR($C$13=$K$23,$C$13=$K$24),$C$19=$L$33)</formula>
    </cfRule>
  </conditionalFormatting>
  <conditionalFormatting sqref="B102:H112">
    <cfRule type="expression" dxfId="11" priority="6">
      <formula>$C$19=$M$31</formula>
    </cfRule>
    <cfRule type="expression" dxfId="10" priority="11">
      <formula>AND(OR($C$13=$K$23,$C$13=$K$24),$C$19=$L$34)</formula>
    </cfRule>
    <cfRule type="expression" dxfId="9" priority="12">
      <formula>AND($C$13=$K$22,$C$19=$L$34)</formula>
    </cfRule>
  </conditionalFormatting>
  <conditionalFormatting sqref="B108:H112">
    <cfRule type="expression" dxfId="8" priority="5">
      <formula>$C$13=$K$22</formula>
    </cfRule>
    <cfRule type="expression" dxfId="7" priority="13">
      <formula>AND($C$13=$K$22,$C$19=$L$33)</formula>
    </cfRule>
  </conditionalFormatting>
  <conditionalFormatting sqref="C21:F25 C36:D37 C39:D39 C41:D42 C44:D45 C49:D49 C54:D65 C70:D73 C75:D75 D90 D111:D112 D105:D106 C17:C18 C20">
    <cfRule type="containsBlanks" dxfId="6" priority="19">
      <formula>LEN(TRIM(C17))=0</formula>
    </cfRule>
  </conditionalFormatting>
  <conditionalFormatting sqref="C22:F22">
    <cfRule type="expression" dxfId="5" priority="18">
      <formula>OR($C$21=_1,$C$21=_2,$C$21=_4,$C$21=_5)</formula>
    </cfRule>
  </conditionalFormatting>
  <conditionalFormatting sqref="C23:F24">
    <cfRule type="expression" dxfId="4" priority="17">
      <formula>OR($C$21=_1,$C$21=_2,$C$21=_3)</formula>
    </cfRule>
  </conditionalFormatting>
  <conditionalFormatting sqref="C23:F25">
    <cfRule type="expression" dxfId="3" priority="7">
      <formula>$C$20=$L$37</formula>
    </cfRule>
  </conditionalFormatting>
  <conditionalFormatting sqref="C24:F25">
    <cfRule type="expression" dxfId="2" priority="15">
      <formula>$C$23="回答可能"</formula>
    </cfRule>
  </conditionalFormatting>
  <conditionalFormatting sqref="G1:I1">
    <cfRule type="expression" dxfId="1" priority="9">
      <formula>LEN($G$1)&gt;1</formula>
    </cfRule>
  </conditionalFormatting>
  <conditionalFormatting sqref="I2:I5">
    <cfRule type="expression" dxfId="0" priority="8">
      <formula>$I2="未入力あり"</formula>
    </cfRule>
  </conditionalFormatting>
  <dataValidations count="6">
    <dataValidation type="list" allowBlank="1" showInputMessage="1" showErrorMessage="1" sqref="C21" xr:uid="{45148606-B159-46F9-919A-76BFC0AF9DEE}">
      <formula1>$L$39:$L$44</formula1>
    </dataValidation>
    <dataValidation type="list" allowBlank="1" showInputMessage="1" showErrorMessage="1" sqref="C20" xr:uid="{57AB83E1-0003-4FD7-8BAF-C891AA210284}">
      <formula1>$L$36:$L$37</formula1>
    </dataValidation>
    <dataValidation type="decimal" allowBlank="1" showInputMessage="1" showErrorMessage="1" error="半角数字で入力してください。" sqref="C36:D37 C39:D39 C41:D42 C44:D45 C49:D49 C54:D65 C70:D73 C75:D75 C80:C81 C83 C85:C88 D111:D112 D105:D106 C90" xr:uid="{BB6EFA20-0FCC-479C-B17A-3D93F1594AD5}">
      <formula1>-1E+99</formula1>
      <formula2>1E+99</formula2>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90" xr:uid="{12E3450C-2D39-466C-936E-DF78AAFC76D8}">
      <formula1>0.1</formula1>
      <formula2>1E+99</formula2>
    </dataValidation>
    <dataValidation type="list" allowBlank="1" showInputMessage="1" showErrorMessage="1" sqref="C23:F23" xr:uid="{BC09D53C-6010-42DF-8302-876C17E26388}">
      <formula1>IF(OR($C$20=$L$37,$C$21=_1,$C$21=_2,$C$21=_3),"",$L$48:$L$49)</formula1>
    </dataValidation>
    <dataValidation type="date" imeMode="off" allowBlank="1" showInputMessage="1" showErrorMessage="1" error="「yyyy/m/d」の形式で入力してください。" sqref="C17:C18" xr:uid="{BB4E08B2-094F-4401-A48F-A356535E8998}">
      <formula1>1</formula1>
      <formula2>73051</formula2>
    </dataValidation>
  </dataValidations>
  <pageMargins left="0.7" right="0.7" top="0.75" bottom="0.75" header="0.3" footer="0.3"/>
  <pageSetup paperSize="9" scale="16"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C15"/>
  <sheetViews>
    <sheetView zoomScale="115" zoomScaleNormal="115" workbookViewId="0"/>
  </sheetViews>
  <sheetFormatPr defaultRowHeight="18.75" x14ac:dyDescent="0.4"/>
  <cols>
    <col min="2" max="2" width="63" customWidth="1"/>
    <col min="3" max="3" width="20.625" customWidth="1"/>
  </cols>
  <sheetData>
    <row r="1" spans="2:3" s="1" customFormat="1" x14ac:dyDescent="0.4">
      <c r="B1" s="2" t="s">
        <v>82</v>
      </c>
      <c r="C1" s="2" t="s">
        <v>83</v>
      </c>
    </row>
    <row r="2" spans="2:3" x14ac:dyDescent="0.4">
      <c r="B2" s="3" t="s">
        <v>6</v>
      </c>
      <c r="C2" s="4">
        <v>44561</v>
      </c>
    </row>
    <row r="3" spans="2:3" x14ac:dyDescent="0.4">
      <c r="B3" s="3" t="s">
        <v>9</v>
      </c>
      <c r="C3" s="4">
        <v>44561</v>
      </c>
    </row>
    <row r="4" spans="2:3" x14ac:dyDescent="0.4">
      <c r="B4" s="3" t="s">
        <v>84</v>
      </c>
      <c r="C4" s="4">
        <v>44561</v>
      </c>
    </row>
    <row r="5" spans="2:3" x14ac:dyDescent="0.4">
      <c r="B5" s="3" t="s">
        <v>15</v>
      </c>
      <c r="C5" s="4">
        <v>44957</v>
      </c>
    </row>
    <row r="6" spans="2:3" x14ac:dyDescent="0.4">
      <c r="B6" s="3" t="s">
        <v>18</v>
      </c>
      <c r="C6" s="4">
        <v>45046</v>
      </c>
    </row>
    <row r="7" spans="2:3" x14ac:dyDescent="0.4">
      <c r="B7" s="3" t="s">
        <v>20</v>
      </c>
      <c r="C7" s="4">
        <v>45138</v>
      </c>
    </row>
    <row r="8" spans="2:3" x14ac:dyDescent="0.4">
      <c r="B8" s="3" t="s">
        <v>22</v>
      </c>
      <c r="C8" s="4">
        <v>45216</v>
      </c>
    </row>
    <row r="9" spans="2:3" x14ac:dyDescent="0.4">
      <c r="B9" s="3" t="s">
        <v>85</v>
      </c>
      <c r="C9" s="4">
        <v>44911</v>
      </c>
    </row>
    <row r="10" spans="2:3" x14ac:dyDescent="0.4">
      <c r="B10" s="3" t="s">
        <v>23</v>
      </c>
      <c r="C10" s="4">
        <v>45313</v>
      </c>
    </row>
    <row r="11" spans="2:3" x14ac:dyDescent="0.4">
      <c r="B11" s="3" t="s">
        <v>86</v>
      </c>
      <c r="C11" s="4">
        <v>45406</v>
      </c>
    </row>
    <row r="12" spans="2:3" x14ac:dyDescent="0.4">
      <c r="B12" s="3" t="s">
        <v>87</v>
      </c>
      <c r="C12" s="4">
        <v>45473</v>
      </c>
    </row>
    <row r="13" spans="2:3" x14ac:dyDescent="0.4">
      <c r="B13" s="3" t="s">
        <v>88</v>
      </c>
      <c r="C13" s="4">
        <v>45551</v>
      </c>
    </row>
    <row r="14" spans="2:3" x14ac:dyDescent="0.4">
      <c r="B14" s="3" t="s">
        <v>89</v>
      </c>
      <c r="C14" s="4">
        <v>45618</v>
      </c>
    </row>
    <row r="15" spans="2:3" x14ac:dyDescent="0.4">
      <c r="B15" s="3" t="s">
        <v>94</v>
      </c>
      <c r="C15" s="4">
        <v>45618</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C60930-AFC3-4FB5-805D-468CF755CF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B18D76-3763-4601-947D-83676AED047A}">
  <ds:schemaRefs>
    <ds:schemaRef ds:uri="http://schemas.microsoft.com/office/2006/documentManagement/types"/>
    <ds:schemaRef ds:uri="http://schemas.microsoft.com/office/infopath/2007/PartnerControls"/>
    <ds:schemaRef ds:uri="http://purl.org/dc/dcmitype/"/>
    <ds:schemaRef ds:uri="http://purl.org/dc/elements/1.1/"/>
    <ds:schemaRef ds:uri="http://purl.org/dc/terms/"/>
    <ds:schemaRef ds:uri="http://www.w3.org/XML/1998/namespace"/>
    <ds:schemaRef ds:uri="http://schemas.openxmlformats.org/package/2006/metadata/core-properties"/>
    <ds:schemaRef ds:uri="b30b1fd2-fa42-4e0a-b16a-fe746fdd9c9d"/>
    <ds:schemaRef ds:uri="http://schemas.microsoft.com/office/2006/metadata/properties"/>
  </ds:schemaRefs>
</ds:datastoreItem>
</file>

<file path=customXml/itemProps3.xml><?xml version="1.0" encoding="utf-8"?>
<ds:datastoreItem xmlns:ds="http://schemas.openxmlformats.org/officeDocument/2006/customXml" ds:itemID="{F6B22E96-4B92-43DA-A6C2-04EAD69A7917}">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27</vt:i4>
      </vt:variant>
    </vt:vector>
  </HeadingPairs>
  <TitlesOfParts>
    <vt:vector size="32" baseType="lpstr">
      <vt:lpstr>報告時期一覧</vt:lpstr>
      <vt:lpstr>【法人】1回目＞計算用シート</vt:lpstr>
      <vt:lpstr>【法人】2回目＞計算用シート</vt:lpstr>
      <vt:lpstr>【法人】3回目＞計算用シート</vt:lpstr>
      <vt:lpstr>データ用</vt:lpstr>
      <vt:lpstr>'【法人】2回目＞計算用シート'!_1</vt:lpstr>
      <vt:lpstr>'【法人】3回目＞計算用シート'!_1</vt:lpstr>
      <vt:lpstr>_1</vt:lpstr>
      <vt:lpstr>'【法人】2回目＞計算用シート'!_2</vt:lpstr>
      <vt:lpstr>'【法人】3回目＞計算用シート'!_2</vt:lpstr>
      <vt:lpstr>_2</vt:lpstr>
      <vt:lpstr>'【法人】2回目＞計算用シート'!_3</vt:lpstr>
      <vt:lpstr>'【法人】3回目＞計算用シート'!_3</vt:lpstr>
      <vt:lpstr>_3</vt:lpstr>
      <vt:lpstr>'【法人】2回目＞計算用シート'!_4</vt:lpstr>
      <vt:lpstr>'【法人】3回目＞計算用シート'!_4</vt:lpstr>
      <vt:lpstr>_4</vt:lpstr>
      <vt:lpstr>'【法人】2回目＞計算用シート'!_5</vt:lpstr>
      <vt:lpstr>'【法人】3回目＞計算用シート'!_5</vt:lpstr>
      <vt:lpstr>_5</vt:lpstr>
      <vt:lpstr>'【法人】2回目＞計算用シート'!_6</vt:lpstr>
      <vt:lpstr>'【法人】3回目＞計算用シート'!_6</vt:lpstr>
      <vt:lpstr>_6</vt:lpstr>
      <vt:lpstr>'【法人】1回目＞計算用シート'!_7次</vt:lpstr>
      <vt:lpstr>'【法人】2回目＞計算用シート'!_7次</vt:lpstr>
      <vt:lpstr>'【法人】3回目＞計算用シート'!_7次</vt:lpstr>
      <vt:lpstr>'【法人】1回目＞計算用シート'!_8_9次</vt:lpstr>
      <vt:lpstr>'【法人】2回目＞計算用シート'!_8_9次</vt:lpstr>
      <vt:lpstr>'【法人】3回目＞計算用シート'!_8_9次</vt:lpstr>
      <vt:lpstr>'【法人】1回目＞計算用シート'!Print_Area</vt:lpstr>
      <vt:lpstr>'【法人】2回目＞計算用シート'!Print_Area</vt:lpstr>
      <vt:lpstr>'【法人】3回目＞計算用シート'!Print_Area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2026-03-25T09:53:43Z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