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4補正(5次)\"/>
    </mc:Choice>
  </mc:AlternateContent>
  <xr:revisionPtr revIDLastSave="0" documentId="13_ncr:1_{E628632A-DEF8-4460-8AF6-C343A63D3787}" xr6:coauthVersionLast="47" xr6:coauthVersionMax="47" xr10:uidLastSave="{00000000-0000-0000-0000-000000000000}"/>
  <workbookProtection workbookAlgorithmName="SHA-512" workbookHashValue="4j738WsZU571TrTzGDDxU5DYluJA2O6wxROsWMVwh7treGQR417Ad1GQlPsWGx/L1JR7tGKYBN9PsR1RciGT7g==" workbookSaltValue="8Hpk1RsFxOMViazFCaXY7w==" workbookSpinCount="100000" lockStructure="1"/>
  <bookViews>
    <workbookView xWindow="-14220"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14" l="1"/>
  <c r="E87" i="14"/>
  <c r="E89" i="13"/>
  <c r="E87" i="13"/>
  <c r="E89" i="12"/>
  <c r="E87" i="12"/>
  <c r="E89" i="11"/>
  <c r="E87" i="11"/>
  <c r="I161" i="13"/>
  <c r="F139" i="14"/>
  <c r="F127" i="14"/>
  <c r="F119" i="14"/>
  <c r="F117" i="14"/>
  <c r="E119" i="14"/>
  <c r="E117" i="14"/>
  <c r="E107" i="14"/>
  <c r="E106" i="14"/>
  <c r="F101" i="14"/>
  <c r="E101" i="14"/>
  <c r="E71" i="14"/>
  <c r="E72" i="14"/>
  <c r="F54" i="14"/>
  <c r="F52" i="14"/>
  <c r="F49" i="14"/>
  <c r="F47" i="14"/>
  <c r="E54" i="14"/>
  <c r="E52" i="14"/>
  <c r="E49" i="14"/>
  <c r="E47" i="14"/>
  <c r="F54" i="11"/>
  <c r="F52" i="11"/>
  <c r="F49" i="11"/>
  <c r="F47" i="11"/>
  <c r="E54" i="11"/>
  <c r="E52" i="11"/>
  <c r="E49" i="11"/>
  <c r="E47" i="11"/>
  <c r="E67" i="11" l="1"/>
  <c r="E63" i="11"/>
  <c r="E62" i="11"/>
  <c r="E64" i="11"/>
  <c r="E65" i="11"/>
  <c r="E66" i="11"/>
  <c r="E72" i="13"/>
  <c r="E71" i="13"/>
  <c r="E72" i="12"/>
  <c r="E71" i="12"/>
  <c r="E72" i="11"/>
  <c r="E71" i="11"/>
  <c r="E20" i="14"/>
  <c r="E19" i="14"/>
  <c r="E20" i="13"/>
  <c r="E19" i="13"/>
  <c r="E20" i="12"/>
  <c r="E19" i="12"/>
  <c r="E20" i="11"/>
  <c r="E19" i="11"/>
  <c r="J131" i="12" l="1"/>
  <c r="J130" i="12"/>
  <c r="J128" i="12"/>
  <c r="J131" i="13"/>
  <c r="J130" i="13"/>
  <c r="J128" i="13"/>
  <c r="J131" i="14"/>
  <c r="J130" i="14"/>
  <c r="J128" i="14"/>
  <c r="J131" i="11"/>
  <c r="J130" i="11"/>
  <c r="J128" i="11"/>
  <c r="J131" i="1"/>
  <c r="J130" i="1"/>
  <c r="J128" i="1"/>
  <c r="A1" i="14"/>
  <c r="A1" i="13"/>
  <c r="A1" i="12"/>
  <c r="A1" i="11"/>
  <c r="I161" i="14" l="1"/>
  <c r="I161" i="12"/>
  <c r="I161" i="11"/>
  <c r="E157" i="11"/>
  <c r="F157" i="11"/>
  <c r="E158" i="11"/>
  <c r="F158" i="11"/>
  <c r="E159" i="11"/>
  <c r="F159" i="11"/>
  <c r="E160" i="11"/>
  <c r="F160" i="11"/>
  <c r="I161" i="1"/>
  <c r="H5" i="3"/>
  <c r="H10" i="3"/>
  <c r="H11" i="3"/>
  <c r="H12" i="3"/>
  <c r="H15" i="3"/>
  <c r="H17" i="3"/>
  <c r="H4" i="3"/>
  <c r="H3" i="3"/>
  <c r="I131" i="14"/>
  <c r="I130" i="14"/>
  <c r="I129" i="14"/>
  <c r="I128" i="14"/>
  <c r="E126" i="14"/>
  <c r="E130" i="14"/>
  <c r="E131" i="14"/>
  <c r="E132" i="14"/>
  <c r="E133" i="14"/>
  <c r="E134" i="14"/>
  <c r="E135" i="14"/>
  <c r="E136" i="14"/>
  <c r="E138" i="14"/>
  <c r="E125" i="14"/>
  <c r="E124" i="14"/>
  <c r="F160" i="14"/>
  <c r="E160" i="14"/>
  <c r="F159" i="14"/>
  <c r="E159" i="14"/>
  <c r="F158" i="14"/>
  <c r="E158" i="14"/>
  <c r="F157" i="14"/>
  <c r="E157" i="14"/>
  <c r="F136" i="14"/>
  <c r="F135" i="14"/>
  <c r="H14" i="3" s="1"/>
  <c r="J132" i="14"/>
  <c r="H6" i="3" s="1"/>
  <c r="F125" i="14"/>
  <c r="F124" i="14"/>
  <c r="F134" i="14"/>
  <c r="H13" i="3" s="1"/>
  <c r="F109" i="14"/>
  <c r="F131" i="14" s="1"/>
  <c r="F107" i="14"/>
  <c r="F106" i="14"/>
  <c r="E109" i="14"/>
  <c r="F130" i="14"/>
  <c r="H9" i="3" s="1"/>
  <c r="E91" i="14"/>
  <c r="E88" i="14"/>
  <c r="E86" i="14"/>
  <c r="F82" i="14"/>
  <c r="E82" i="14"/>
  <c r="F79" i="14"/>
  <c r="E79" i="14"/>
  <c r="E67" i="14"/>
  <c r="E66" i="14"/>
  <c r="E65" i="14"/>
  <c r="E64" i="14"/>
  <c r="E63" i="14"/>
  <c r="E62" i="14"/>
  <c r="G57" i="14"/>
  <c r="I49" i="14"/>
  <c r="I52" i="14" s="1"/>
  <c r="I54" i="14" s="1"/>
  <c r="G49" i="14"/>
  <c r="G52" i="14" s="1"/>
  <c r="G54" i="14" s="1"/>
  <c r="I47" i="14"/>
  <c r="G47" i="14"/>
  <c r="F80" i="14"/>
  <c r="E80" i="14"/>
  <c r="E17" i="14"/>
  <c r="E16" i="14"/>
  <c r="E13" i="14"/>
  <c r="E12" i="14"/>
  <c r="E11" i="14"/>
  <c r="E10" i="14"/>
  <c r="G5" i="3"/>
  <c r="G9" i="3"/>
  <c r="G10" i="3"/>
  <c r="G11" i="3"/>
  <c r="G12" i="3"/>
  <c r="G13" i="3"/>
  <c r="G14" i="3"/>
  <c r="G15" i="3"/>
  <c r="G17" i="3"/>
  <c r="G4" i="3"/>
  <c r="G3" i="3"/>
  <c r="F5" i="3"/>
  <c r="F9" i="3"/>
  <c r="F10" i="3"/>
  <c r="F11" i="3"/>
  <c r="F12" i="3"/>
  <c r="F13" i="3"/>
  <c r="F14" i="3"/>
  <c r="F15" i="3"/>
  <c r="F17" i="3"/>
  <c r="F4" i="3"/>
  <c r="F3" i="3"/>
  <c r="E17" i="3"/>
  <c r="E12" i="3"/>
  <c r="E11" i="3"/>
  <c r="I132" i="13"/>
  <c r="I131" i="13"/>
  <c r="I130" i="13"/>
  <c r="I129" i="13"/>
  <c r="I128" i="13"/>
  <c r="E135" i="13"/>
  <c r="E126" i="13"/>
  <c r="E130" i="13"/>
  <c r="E131" i="13"/>
  <c r="E132" i="13"/>
  <c r="E133" i="13"/>
  <c r="E134" i="13"/>
  <c r="E136" i="13"/>
  <c r="E138" i="13"/>
  <c r="E125" i="13"/>
  <c r="E124" i="13"/>
  <c r="F160" i="13"/>
  <c r="E160" i="13"/>
  <c r="F159" i="13"/>
  <c r="E159" i="13"/>
  <c r="F158" i="13"/>
  <c r="E158" i="13"/>
  <c r="F157" i="13"/>
  <c r="E157" i="13"/>
  <c r="F136" i="13"/>
  <c r="J132" i="13"/>
  <c r="F127" i="13" s="1"/>
  <c r="E127" i="14" s="1"/>
  <c r="F125" i="13"/>
  <c r="F124" i="13"/>
  <c r="F117" i="13"/>
  <c r="F135" i="13" s="1"/>
  <c r="E117" i="13"/>
  <c r="E119" i="13" s="1"/>
  <c r="F107" i="13"/>
  <c r="F109" i="13" s="1"/>
  <c r="F131" i="13" s="1"/>
  <c r="E107" i="13"/>
  <c r="F106" i="13"/>
  <c r="E106" i="13"/>
  <c r="E109" i="13" s="1"/>
  <c r="F101" i="13"/>
  <c r="F130" i="13" s="1"/>
  <c r="E101" i="13"/>
  <c r="E91" i="13"/>
  <c r="E88" i="13"/>
  <c r="E86" i="13"/>
  <c r="F82" i="13"/>
  <c r="E82" i="13"/>
  <c r="F80" i="13"/>
  <c r="F79" i="13"/>
  <c r="E79" i="13"/>
  <c r="E67" i="13"/>
  <c r="E66" i="13"/>
  <c r="E65" i="13"/>
  <c r="E64" i="13"/>
  <c r="E63" i="13"/>
  <c r="E62" i="13"/>
  <c r="G57" i="13"/>
  <c r="I49" i="13"/>
  <c r="I52" i="13" s="1"/>
  <c r="I54" i="13" s="1"/>
  <c r="F49" i="13"/>
  <c r="F52" i="13" s="1"/>
  <c r="F54" i="13" s="1"/>
  <c r="E49" i="13"/>
  <c r="E52" i="13" s="1"/>
  <c r="I47" i="13"/>
  <c r="G47" i="13"/>
  <c r="G49" i="13" s="1"/>
  <c r="G52" i="13" s="1"/>
  <c r="G54" i="13" s="1"/>
  <c r="F47" i="13"/>
  <c r="F126" i="13" s="1"/>
  <c r="E47" i="13"/>
  <c r="E80" i="13" s="1"/>
  <c r="E17" i="13"/>
  <c r="E16" i="13"/>
  <c r="E13" i="13"/>
  <c r="E12" i="13"/>
  <c r="E11" i="13"/>
  <c r="E10" i="13"/>
  <c r="I131" i="12"/>
  <c r="I130" i="12"/>
  <c r="I129" i="12"/>
  <c r="I128" i="12"/>
  <c r="E132" i="12"/>
  <c r="E133" i="12"/>
  <c r="E138" i="12"/>
  <c r="F160" i="12"/>
  <c r="E160" i="12"/>
  <c r="F159" i="12"/>
  <c r="E159" i="12"/>
  <c r="F158" i="12"/>
  <c r="E158" i="12"/>
  <c r="F157" i="12"/>
  <c r="E157" i="12"/>
  <c r="F136" i="12"/>
  <c r="J132" i="12"/>
  <c r="F127" i="12" s="1"/>
  <c r="F6" i="3" s="1"/>
  <c r="F125" i="12"/>
  <c r="F124" i="12"/>
  <c r="E119" i="12"/>
  <c r="F117" i="12"/>
  <c r="F135" i="12" s="1"/>
  <c r="E117" i="12"/>
  <c r="F109" i="12"/>
  <c r="F131" i="12" s="1"/>
  <c r="F107" i="12"/>
  <c r="E107" i="12"/>
  <c r="F106" i="12"/>
  <c r="E106" i="12"/>
  <c r="E109" i="12" s="1"/>
  <c r="F101" i="12"/>
  <c r="F130" i="12" s="1"/>
  <c r="E101" i="12"/>
  <c r="E91" i="12"/>
  <c r="E88" i="12"/>
  <c r="E86" i="12"/>
  <c r="F82" i="12"/>
  <c r="E82" i="12"/>
  <c r="E80" i="12"/>
  <c r="F79" i="12"/>
  <c r="E79" i="12"/>
  <c r="E67" i="12"/>
  <c r="E66" i="12"/>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I130" i="11"/>
  <c r="I131" i="11"/>
  <c r="I129" i="11"/>
  <c r="I128" i="11"/>
  <c r="E132" i="11"/>
  <c r="E133" i="11"/>
  <c r="E138" i="11"/>
  <c r="E17" i="11"/>
  <c r="E16" i="11"/>
  <c r="E13" i="11"/>
  <c r="E12" i="11"/>
  <c r="E11" i="11"/>
  <c r="E10" i="11"/>
  <c r="E90" i="14" l="1"/>
  <c r="E92" i="14" s="1"/>
  <c r="I132" i="14"/>
  <c r="E127" i="13"/>
  <c r="F128" i="13"/>
  <c r="G6" i="3"/>
  <c r="E81" i="14"/>
  <c r="F126" i="14"/>
  <c r="F128" i="14" s="1"/>
  <c r="H7" i="3" s="1"/>
  <c r="F129" i="13"/>
  <c r="E90" i="13"/>
  <c r="E92" i="13" s="1"/>
  <c r="E54" i="13"/>
  <c r="E81" i="13"/>
  <c r="F119" i="13"/>
  <c r="F134" i="13" s="1"/>
  <c r="F137" i="13" s="1"/>
  <c r="E90" i="12"/>
  <c r="E92" i="12" s="1"/>
  <c r="E54" i="12"/>
  <c r="E81" i="12"/>
  <c r="F126" i="12"/>
  <c r="F128" i="12" s="1"/>
  <c r="F119" i="12"/>
  <c r="F134" i="12" s="1"/>
  <c r="E137" i="14" l="1"/>
  <c r="G16" i="3"/>
  <c r="E129" i="14"/>
  <c r="G8" i="3"/>
  <c r="F7" i="3"/>
  <c r="E128" i="13"/>
  <c r="G7" i="3"/>
  <c r="E128" i="14"/>
  <c r="F129" i="14"/>
  <c r="H8" i="3" s="1"/>
  <c r="F137" i="14"/>
  <c r="H16" i="3" s="1"/>
  <c r="F139" i="13"/>
  <c r="F129" i="12"/>
  <c r="F137" i="12"/>
  <c r="F8" i="3" l="1"/>
  <c r="E129" i="13"/>
  <c r="E139" i="14"/>
  <c r="G18" i="3"/>
  <c r="F16" i="3"/>
  <c r="E137" i="13"/>
  <c r="F141" i="13" s="1"/>
  <c r="G20" i="3" s="1"/>
  <c r="F141" i="14"/>
  <c r="H20" i="3" s="1"/>
  <c r="F139" i="12"/>
  <c r="F18" i="3" l="1"/>
  <c r="E139" i="13"/>
  <c r="F142" i="13" s="1"/>
  <c r="G21" i="3" s="1"/>
  <c r="F142" i="14"/>
  <c r="H21" i="3" s="1"/>
  <c r="H18" i="3"/>
  <c r="F136" i="11"/>
  <c r="J132" i="11"/>
  <c r="I132" i="12" s="1"/>
  <c r="F127" i="11"/>
  <c r="F125" i="11"/>
  <c r="F124" i="11"/>
  <c r="F117" i="11"/>
  <c r="F135" i="11" s="1"/>
  <c r="E117" i="11"/>
  <c r="E119" i="11" s="1"/>
  <c r="F109" i="11"/>
  <c r="F131" i="11" s="1"/>
  <c r="F107" i="11"/>
  <c r="E107" i="11"/>
  <c r="F106" i="11"/>
  <c r="E106" i="11"/>
  <c r="F101" i="11"/>
  <c r="F130" i="11" s="1"/>
  <c r="E101" i="11"/>
  <c r="E91" i="11"/>
  <c r="E88" i="11"/>
  <c r="E86" i="11"/>
  <c r="F82" i="11"/>
  <c r="E82" i="11"/>
  <c r="F79" i="11"/>
  <c r="E79" i="11"/>
  <c r="G57" i="11"/>
  <c r="G49" i="11"/>
  <c r="G52" i="11" s="1"/>
  <c r="G54" i="11" s="1"/>
  <c r="I47" i="11"/>
  <c r="I49" i="11" s="1"/>
  <c r="I52" i="11" s="1"/>
  <c r="I54" i="11" s="1"/>
  <c r="G47" i="11"/>
  <c r="F80" i="11"/>
  <c r="E80" i="11"/>
  <c r="J132" i="1"/>
  <c r="I132" i="11" s="1"/>
  <c r="F107" i="1"/>
  <c r="E107" i="1"/>
  <c r="F106" i="1"/>
  <c r="E106" i="1"/>
  <c r="E67" i="1"/>
  <c r="E66" i="1"/>
  <c r="I132" i="1"/>
  <c r="E127" i="1" s="1"/>
  <c r="E109" i="11" l="1"/>
  <c r="E135" i="12"/>
  <c r="E14" i="3"/>
  <c r="E9" i="3"/>
  <c r="E130" i="12"/>
  <c r="E136" i="12"/>
  <c r="E15" i="3"/>
  <c r="E131" i="12"/>
  <c r="E10" i="3"/>
  <c r="E3" i="3"/>
  <c r="E124" i="12"/>
  <c r="E4" i="3"/>
  <c r="E125" i="12"/>
  <c r="F126" i="11"/>
  <c r="E90" i="11"/>
  <c r="E92" i="11" s="1"/>
  <c r="E127" i="12"/>
  <c r="E6" i="3"/>
  <c r="F127" i="1"/>
  <c r="E127" i="11" s="1"/>
  <c r="F119" i="11"/>
  <c r="F134" i="11" s="1"/>
  <c r="E134" i="12" l="1"/>
  <c r="E13" i="3"/>
  <c r="F128" i="11"/>
  <c r="F137" i="11" s="1"/>
  <c r="E5" i="3"/>
  <c r="E126" i="12"/>
  <c r="E81" i="11"/>
  <c r="E65" i="1"/>
  <c r="E137" i="12" l="1"/>
  <c r="F141" i="12" s="1"/>
  <c r="F20" i="3" s="1"/>
  <c r="F139" i="11"/>
  <c r="E139" i="12" s="1"/>
  <c r="F142" i="12" s="1"/>
  <c r="F21" i="3" s="1"/>
  <c r="E16" i="3"/>
  <c r="F129" i="11"/>
  <c r="E128" i="12"/>
  <c r="E7" i="3"/>
  <c r="F13" i="1"/>
  <c r="F136" i="1"/>
  <c r="E136" i="11" s="1"/>
  <c r="E18" i="3" l="1"/>
  <c r="E129" i="12"/>
  <c r="E8" i="3"/>
  <c r="F13" i="11"/>
  <c r="F13" i="13"/>
  <c r="F13" i="12"/>
  <c r="F13" i="14"/>
  <c r="D11" i="3"/>
  <c r="D12" i="3"/>
  <c r="D17" i="3"/>
  <c r="C4" i="3"/>
  <c r="C6" i="3"/>
  <c r="C9" i="3"/>
  <c r="C10" i="3"/>
  <c r="C11" i="3"/>
  <c r="C12" i="3"/>
  <c r="C13" i="3"/>
  <c r="C14" i="3"/>
  <c r="C15" i="3"/>
  <c r="C17" i="3"/>
  <c r="C3" i="3"/>
  <c r="E86" i="1"/>
  <c r="F82" i="1"/>
  <c r="F79" i="1"/>
  <c r="E82" i="1"/>
  <c r="E79" i="1"/>
  <c r="E126" i="1" l="1"/>
  <c r="C5" i="3" l="1"/>
  <c r="E128" i="1"/>
  <c r="E129" i="1" s="1"/>
  <c r="C8" i="3" s="1"/>
  <c r="F117" i="1"/>
  <c r="E117" i="1"/>
  <c r="E119" i="1" s="1"/>
  <c r="F125" i="1"/>
  <c r="E125" i="11" s="1"/>
  <c r="F124" i="1"/>
  <c r="E124" i="11" s="1"/>
  <c r="E64" i="1"/>
  <c r="E63" i="1"/>
  <c r="E62" i="1"/>
  <c r="E91" i="1"/>
  <c r="E88" i="1"/>
  <c r="F101" i="1"/>
  <c r="F130" i="1" s="1"/>
  <c r="E130" i="11" s="1"/>
  <c r="E101" i="1"/>
  <c r="C7" i="3" l="1"/>
  <c r="E137" i="1"/>
  <c r="C16" i="3" s="1"/>
  <c r="E89" i="1"/>
  <c r="E87" i="1"/>
  <c r="F119" i="1"/>
  <c r="F134" i="1" s="1"/>
  <c r="E134" i="11" s="1"/>
  <c r="F135" i="1"/>
  <c r="E135" i="11" s="1"/>
  <c r="D9" i="3"/>
  <c r="D6" i="3"/>
  <c r="D4" i="3"/>
  <c r="D3" i="3"/>
  <c r="E109" i="1"/>
  <c r="F109" i="1"/>
  <c r="F131" i="1" s="1"/>
  <c r="E131" i="11" s="1"/>
  <c r="E139" i="1" l="1"/>
  <c r="C18" i="3" s="1"/>
  <c r="D13" i="3"/>
  <c r="D15" i="3"/>
  <c r="D14" i="3"/>
  <c r="D10" i="3"/>
  <c r="G57" i="1"/>
  <c r="I47" i="1"/>
  <c r="I49" i="1" s="1"/>
  <c r="I52" i="1" s="1"/>
  <c r="I54" i="1" s="1"/>
  <c r="G47" i="1"/>
  <c r="G49" i="1" s="1"/>
  <c r="G52" i="1" s="1"/>
  <c r="G54" i="1" s="1"/>
  <c r="F47" i="1"/>
  <c r="F49" i="1" s="1"/>
  <c r="F52" i="1" s="1"/>
  <c r="E47" i="1"/>
  <c r="E80" i="1" s="1"/>
  <c r="F80" i="1" l="1"/>
  <c r="F126" i="1"/>
  <c r="E49" i="1"/>
  <c r="E126" i="11" l="1"/>
  <c r="F128" i="1"/>
  <c r="F137" i="1" s="1"/>
  <c r="E137" i="11" s="1"/>
  <c r="F141" i="11" s="1"/>
  <c r="E20" i="3" s="1"/>
  <c r="F54" i="1"/>
  <c r="E52" i="1"/>
  <c r="E54" i="1" s="1"/>
  <c r="D5" i="3"/>
  <c r="D7" i="3" l="1"/>
  <c r="F129" i="1"/>
  <c r="E128" i="11"/>
  <c r="E81" i="1"/>
  <c r="D16" i="3"/>
  <c r="F141" i="1"/>
  <c r="D20" i="3" s="1"/>
  <c r="F139" i="1"/>
  <c r="E139" i="11" s="1"/>
  <c r="F142" i="11" s="1"/>
  <c r="E21" i="3" s="1"/>
  <c r="E129" i="11" l="1"/>
  <c r="D8" i="3"/>
  <c r="E90" i="1"/>
  <c r="E92" i="1" s="1"/>
  <c r="F142" i="1"/>
  <c r="D21" i="3" s="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Hirayama, Sumire 4</author>
    <author>Administrator</author>
    <author>作成者</author>
  </authors>
  <commentList>
    <comment ref="D132" authorId="0" shapeId="0" xr:uid="{37A6DA1F-4440-40F7-A184-8D3AC08D189E}">
      <text>
        <r>
          <rPr>
            <sz val="10"/>
            <color indexed="81"/>
            <rFont val="Yu Gothic UI"/>
            <family val="3"/>
            <charset val="128"/>
          </rPr>
          <t>補助事業に関連する有形資産及び無形資産を入力してください。</t>
        </r>
      </text>
    </comment>
    <comment ref="D133" authorId="0" shapeId="0" xr:uid="{D7EC0A0B-C49B-431E-8776-31ED527C21C5}">
      <text>
        <r>
          <rPr>
            <sz val="10"/>
            <color indexed="81"/>
            <rFont val="Yu Gothic UI"/>
            <family val="3"/>
            <charset val="128"/>
          </rPr>
          <t>運転資金＝売上債権＋棚卸資産ー仕入債務
・売上債権（売掛金・受取手形）：商品を販売したが、まだ入金されていない金額
・棚卸資産（商品・原材料）：販売や生産のために保有している在庫金額
・仕入債務（買掛金・支払手形）：仕入れをしたが、まだ支払いをしていない金額</t>
        </r>
      </text>
    </comment>
    <comment ref="B137" authorId="1" shapeId="0" xr:uid="{7C491204-F582-4529-A797-7781A6BC4EB0}">
      <text>
        <r>
          <rPr>
            <b/>
            <sz val="9"/>
            <color indexed="81"/>
            <rFont val="MS P ゴシック"/>
            <family val="3"/>
            <charset val="128"/>
          </rPr>
          <t>今回報告時</t>
        </r>
      </text>
    </comment>
    <comment ref="B139" authorId="1" shapeId="0" xr:uid="{6272888C-DF9A-4662-91EC-D21CD9B7BEBF}">
      <text>
        <r>
          <rPr>
            <b/>
            <sz val="9"/>
            <color indexed="81"/>
            <rFont val="MS P ゴシック"/>
            <family val="3"/>
            <charset val="128"/>
          </rPr>
          <t>今回報告時</t>
        </r>
      </text>
    </comment>
    <comment ref="E157" authorId="1" shapeId="0" xr:uid="{04740E30-97F4-4C51-A87A-8755567CDE6E}">
      <text>
        <r>
          <rPr>
            <b/>
            <sz val="9"/>
            <color indexed="81"/>
            <rFont val="MS P ゴシック"/>
            <family val="3"/>
            <charset val="128"/>
          </rPr>
          <t>日付を記入してください。</t>
        </r>
      </text>
    </comment>
    <comment ref="F157" authorId="1" shapeId="0" xr:uid="{CCB42D39-7DC8-4149-96A6-84FA96F8C7B0}">
      <text>
        <r>
          <rPr>
            <b/>
            <sz val="9"/>
            <color indexed="81"/>
            <rFont val="MS P ゴシック"/>
            <family val="3"/>
            <charset val="128"/>
          </rPr>
          <t>日付を記入してください。</t>
        </r>
      </text>
    </comment>
    <comment ref="G157" authorId="1" shapeId="0" xr:uid="{4A02C6B1-5872-41AC-98B2-A9F151CE6E15}">
      <text>
        <r>
          <rPr>
            <b/>
            <sz val="9"/>
            <color indexed="81"/>
            <rFont val="MS P ゴシック"/>
            <family val="3"/>
            <charset val="128"/>
          </rPr>
          <t>日付を記入してください。</t>
        </r>
      </text>
    </comment>
    <comment ref="B158" authorId="2" shapeId="0" xr:uid="{469327D4-2DB1-4A65-B6DF-BB51023E37E5}">
      <text>
        <r>
          <rPr>
            <b/>
            <sz val="9"/>
            <color indexed="81"/>
            <rFont val="MS P ゴシック"/>
            <family val="3"/>
            <charset val="128"/>
          </rPr>
          <t>今回報告時</t>
        </r>
      </text>
    </comment>
    <comment ref="E159" authorId="1" shapeId="0" xr:uid="{194A1399-453B-4620-B43A-7812970D2D4F}">
      <text>
        <r>
          <rPr>
            <b/>
            <sz val="9"/>
            <color indexed="81"/>
            <rFont val="MS P ゴシック"/>
            <family val="3"/>
            <charset val="128"/>
          </rPr>
          <t>日付を記入してください。</t>
        </r>
      </text>
    </comment>
    <comment ref="F159" authorId="1" shapeId="0" xr:uid="{FE8D73AD-F326-463D-AA9F-9D31A0EDF8AF}">
      <text>
        <r>
          <rPr>
            <b/>
            <sz val="9"/>
            <color indexed="81"/>
            <rFont val="MS P ゴシック"/>
            <family val="3"/>
            <charset val="128"/>
          </rPr>
          <t>日付を記入してください。</t>
        </r>
      </text>
    </comment>
    <comment ref="G159" authorId="1" shapeId="0" xr:uid="{15B37F0C-4CD2-400E-A1F2-97FE2D213502}">
      <text>
        <r>
          <rPr>
            <b/>
            <sz val="9"/>
            <color indexed="81"/>
            <rFont val="MS P ゴシック"/>
            <family val="3"/>
            <charset val="128"/>
          </rPr>
          <t>日付を記入してください。</t>
        </r>
      </text>
    </comment>
    <comment ref="B160" authorId="2" shapeId="0" xr:uid="{DE0FF198-6A7E-4773-9A76-C3F094679259}">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 ref="G157" authorId="0" shapeId="0" xr:uid="{AAA56305-3054-4723-8DBA-3080D82CA61A}">
      <text>
        <r>
          <rPr>
            <b/>
            <sz val="9"/>
            <color indexed="81"/>
            <rFont val="MS P ゴシック"/>
            <family val="3"/>
            <charset val="128"/>
          </rPr>
          <t>日付を記入してください。</t>
        </r>
      </text>
    </comment>
    <comment ref="B158" authorId="1" shapeId="0" xr:uid="{ECB946BC-10AF-4B31-8EB0-75A32A4AB288}">
      <text>
        <r>
          <rPr>
            <b/>
            <sz val="9"/>
            <color indexed="81"/>
            <rFont val="MS P ゴシック"/>
            <family val="3"/>
            <charset val="128"/>
          </rPr>
          <t>今回報告時</t>
        </r>
      </text>
    </comment>
    <comment ref="G159" authorId="0" shapeId="0" xr:uid="{0DFE2F6E-E8A8-45B9-BF5D-B377656AA79F}">
      <text>
        <r>
          <rPr>
            <b/>
            <sz val="9"/>
            <color indexed="81"/>
            <rFont val="MS P ゴシック"/>
            <family val="3"/>
            <charset val="128"/>
          </rPr>
          <t>日付を記入してください。</t>
        </r>
      </text>
    </comment>
    <comment ref="B160" authorId="1" shapeId="0" xr:uid="{0DDAC55D-4757-4743-9D3A-D09EB93EB850}">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 ref="G157" authorId="0" shapeId="0" xr:uid="{058C59A3-FC29-47C0-9068-C3FD549A092C}">
      <text>
        <r>
          <rPr>
            <b/>
            <sz val="9"/>
            <color indexed="81"/>
            <rFont val="MS P ゴシック"/>
            <family val="3"/>
            <charset val="128"/>
          </rPr>
          <t>日付を記入してください。</t>
        </r>
      </text>
    </comment>
    <comment ref="B158" authorId="1" shapeId="0" xr:uid="{F7A20F23-EA09-445B-AB9C-C2BE1CFFF378}">
      <text>
        <r>
          <rPr>
            <b/>
            <sz val="9"/>
            <color indexed="81"/>
            <rFont val="MS P ゴシック"/>
            <family val="3"/>
            <charset val="128"/>
          </rPr>
          <t>今回報告時</t>
        </r>
      </text>
    </comment>
    <comment ref="G159" authorId="0" shapeId="0" xr:uid="{96E3CF31-8610-4502-9720-DB060401BAC6}">
      <text>
        <r>
          <rPr>
            <b/>
            <sz val="9"/>
            <color indexed="81"/>
            <rFont val="MS P ゴシック"/>
            <family val="3"/>
            <charset val="128"/>
          </rPr>
          <t>日付を記入してください。</t>
        </r>
      </text>
    </comment>
    <comment ref="B160" authorId="1" shapeId="0" xr:uid="{19D90F0D-F68A-4389-9C35-634EF6161916}">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 ref="G157" authorId="0" shapeId="0" xr:uid="{854354FE-E953-4DDC-9D7C-FCB37B9AC178}">
      <text>
        <r>
          <rPr>
            <b/>
            <sz val="9"/>
            <color indexed="81"/>
            <rFont val="MS P ゴシック"/>
            <family val="3"/>
            <charset val="128"/>
          </rPr>
          <t>日付を記入してください。</t>
        </r>
      </text>
    </comment>
    <comment ref="B158" authorId="1" shapeId="0" xr:uid="{A6598760-A0E9-4C56-ADD8-F2D5CD0C7236}">
      <text>
        <r>
          <rPr>
            <b/>
            <sz val="9"/>
            <color indexed="81"/>
            <rFont val="MS P ゴシック"/>
            <family val="3"/>
            <charset val="128"/>
          </rPr>
          <t>今回報告時</t>
        </r>
      </text>
    </comment>
    <comment ref="G159" authorId="0" shapeId="0" xr:uid="{C767A431-3F48-451C-A1D0-1B68C418094C}">
      <text>
        <r>
          <rPr>
            <b/>
            <sz val="9"/>
            <color indexed="81"/>
            <rFont val="MS P ゴシック"/>
            <family val="3"/>
            <charset val="128"/>
          </rPr>
          <t>日付を記入してください。</t>
        </r>
      </text>
    </comment>
    <comment ref="B160" authorId="1" shapeId="0" xr:uid="{F543DE2A-4C78-48C7-BBD1-3616431AC86B}">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 ref="G157" authorId="0" shapeId="0" xr:uid="{642658AF-91C8-4ACB-B246-50B465DD2AC7}">
      <text>
        <r>
          <rPr>
            <b/>
            <sz val="9"/>
            <color indexed="81"/>
            <rFont val="MS P ゴシック"/>
            <family val="3"/>
            <charset val="128"/>
          </rPr>
          <t>日付を記入してください。</t>
        </r>
      </text>
    </comment>
    <comment ref="B158" authorId="1" shapeId="0" xr:uid="{9F653CFE-2C92-4D40-8FE0-8800FE4CB374}">
      <text>
        <r>
          <rPr>
            <b/>
            <sz val="9"/>
            <color indexed="81"/>
            <rFont val="MS P ゴシック"/>
            <family val="3"/>
            <charset val="128"/>
          </rPr>
          <t>今回報告時</t>
        </r>
      </text>
    </comment>
    <comment ref="G159" authorId="0" shapeId="0" xr:uid="{1750DA60-2355-4A4F-9555-7DE1E9424540}">
      <text>
        <r>
          <rPr>
            <b/>
            <sz val="9"/>
            <color indexed="81"/>
            <rFont val="MS P ゴシック"/>
            <family val="3"/>
            <charset val="128"/>
          </rPr>
          <t>日付を記入してください。</t>
        </r>
      </text>
    </comment>
    <comment ref="B160" authorId="1" shapeId="0" xr:uid="{44819056-041A-4D7A-968B-8036B9394D3C}">
      <text>
        <r>
          <rPr>
            <b/>
            <sz val="9"/>
            <color indexed="81"/>
            <rFont val="MS P ゴシック"/>
            <family val="3"/>
            <charset val="128"/>
          </rPr>
          <t>今回報告時</t>
        </r>
      </text>
    </comment>
  </commentList>
</comments>
</file>

<file path=xl/sharedStrings.xml><?xml version="1.0" encoding="utf-8"?>
<sst xmlns="http://schemas.openxmlformats.org/spreadsheetml/2006/main" count="1193" uniqueCount="252">
  <si>
    <t>＜記載に際しての注意事項＞</t>
    <rPh sb="1" eb="3">
      <t>キサイ</t>
    </rPh>
    <rPh sb="4" eb="5">
      <t>サイ</t>
    </rPh>
    <rPh sb="8" eb="10">
      <t>チュウイ</t>
    </rPh>
    <rPh sb="10" eb="12">
      <t>ジコウ</t>
    </rPh>
    <phoneticPr fontId="2"/>
  </si>
  <si>
    <t>1回目用</t>
    <rPh sb="1" eb="3">
      <t>カイメ</t>
    </rPh>
    <rPh sb="3" eb="4">
      <t>ヨウ</t>
    </rPh>
    <phoneticPr fontId="2"/>
  </si>
  <si>
    <t>・事務局への報告については、Jグランツへの専用フォーム（事業化状況報告）から実施してください。</t>
    <rPh sb="1" eb="4">
      <t>ジムキョク</t>
    </rPh>
    <rPh sb="6" eb="8">
      <t>ホウコク</t>
    </rPh>
    <rPh sb="21" eb="23">
      <t>センヨウ</t>
    </rPh>
    <rPh sb="28" eb="30">
      <t>ジギョウ</t>
    </rPh>
    <rPh sb="30" eb="31">
      <t>カ</t>
    </rPh>
    <rPh sb="31" eb="33">
      <t>ジョウキョウ</t>
    </rPh>
    <rPh sb="33" eb="35">
      <t>ホウコク</t>
    </rPh>
    <rPh sb="38" eb="40">
      <t>ジッシ</t>
    </rPh>
    <phoneticPr fontId="2"/>
  </si>
  <si>
    <t>・数値の計算過程確認のために本シート自体も提出していただきますので、本シート上に予め下書き・計算をした上で結果をJグランツに転記してください。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2" eb="64">
      <t>テンキ</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</si>
  <si>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</si>
  <si>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Jグランツ転記先ラベル名</t>
    <rPh sb="5" eb="8">
      <t>テンキサキ</t>
    </rPh>
    <rPh sb="11" eb="12">
      <t>メイ</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</si>
  <si>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</si>
  <si>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Ⅰ.事業者情報と報告概要</t>
    <rPh sb="2" eb="4">
      <t>ジギョウ</t>
    </rPh>
    <rPh sb="4" eb="5">
      <t>シャ</t>
    </rPh>
    <rPh sb="5" eb="7">
      <t>ジョウホウ</t>
    </rPh>
    <rPh sb="8" eb="10">
      <t>ホウコク</t>
    </rPh>
    <rPh sb="10" eb="12">
      <t>ガイヨウ</t>
    </rPh>
    <phoneticPr fontId="2"/>
  </si>
  <si>
    <t>事業者情報</t>
    <rPh sb="0" eb="3">
      <t>ジギョウシャ</t>
    </rPh>
    <rPh sb="3" eb="5">
      <t>ジョウホウ</t>
    </rPh>
    <phoneticPr fontId="2"/>
  </si>
  <si>
    <t>・交付決定通知書、補助金の交付額確定通知書等を参照いただき、正確に情報を入力してください。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30" eb="32">
      <t>セイカク</t>
    </rPh>
    <rPh sb="33" eb="35">
      <t>ジョウホウ</t>
    </rPh>
    <rPh sb="36" eb="38">
      <t>ニュウリョク</t>
    </rPh>
    <phoneticPr fontId="2"/>
  </si>
  <si>
    <t>令和2年度第3次補正予算 事業承継・引継ぎ補助金（第1次公募）</t>
    <rPh sb="25" eb="26">
      <t>ダイ</t>
    </rPh>
    <rPh sb="27" eb="30">
      <t>ジコウボ</t>
    </rPh>
    <phoneticPr fontId="2"/>
  </si>
  <si>
    <t>補助金名／公募回</t>
    <rPh sb="0" eb="3">
      <t>ホジョキン</t>
    </rPh>
    <rPh sb="3" eb="4">
      <t>メイ</t>
    </rPh>
    <rPh sb="5" eb="8">
      <t>コウボカイ</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</si>
  <si>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</si>
  <si>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令和2年度第3次補正予算 事業承継・引継ぎ補助金（第2次公募）</t>
    <rPh sb="25" eb="26">
      <t>ダイ</t>
    </rPh>
    <rPh sb="27" eb="30">
      <t>ジコウボ</t>
    </rPh>
    <phoneticPr fontId="2"/>
  </si>
  <si>
    <t>0120_補助事業者名</t>
  </si>
  <si>
    <t>補助事業者名</t>
    <rPh sb="0" eb="5">
      <t>ホジョジギョウシャ</t>
    </rPh>
    <rPh sb="5" eb="6">
      <t>メイ</t>
    </rPh>
    <phoneticPr fontId="2"/>
  </si>
  <si>
    <t>交付決定通知書等に記載のある補助事業者名を入力してください。</t>
    <rPh sb="14" eb="19">
      <t>ホジョジギョウシャ</t>
    </rPh>
    <rPh sb="19" eb="20">
      <t>メイ</t>
    </rPh>
    <phoneticPr fontId="2"/>
  </si>
  <si>
    <t>令和3年度当初予算 事業承継・引継ぎ補助金</t>
  </si>
  <si>
    <t>0110_交付申請番号</t>
    <phoneticPr fontId="2"/>
  </si>
  <si>
    <t>交付申請番号</t>
    <rPh sb="0" eb="4">
      <t>コウフシンセイ</t>
    </rPh>
    <rPh sb="4" eb="6">
      <t>バンゴウ</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</si>
  <si>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</si>
  <si>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令和3年度補正予算 事業承継・引継ぎ補助金（第1次公募）</t>
    <rPh sb="22" eb="23">
      <t>ダイ</t>
    </rPh>
    <rPh sb="24" eb="27">
      <t>ジコウボ</t>
    </rPh>
    <phoneticPr fontId="2"/>
  </si>
  <si>
    <t>0140_補助事業開始日、0150_補助事業完了日</t>
    <rPh sb="5" eb="9">
      <t>ホジョジギョウ</t>
    </rPh>
    <rPh sb="9" eb="12">
      <t>カイシビ</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</si>
  <si>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</si>
  <si>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</si>
  <si>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令和3年度補正予算 事業承継・引継ぎ補助金（第2次公募）</t>
    <rPh sb="22" eb="23">
      <t>ダイ</t>
    </rPh>
    <rPh sb="24" eb="27">
      <t>ジコウボ</t>
    </rPh>
    <phoneticPr fontId="2"/>
  </si>
  <si>
    <t>0170_期首年月日</t>
    <phoneticPr fontId="2"/>
  </si>
  <si>
    <t>期首年月日</t>
    <rPh sb="0" eb="5">
      <t>キシュネンガッピ</t>
    </rPh>
    <phoneticPr fontId="2"/>
  </si>
  <si>
    <t>令和3年度補正予算 事業承継・引継ぎ補助金（第3次公募）</t>
    <rPh sb="22" eb="23">
      <t>ダイ</t>
    </rPh>
    <rPh sb="24" eb="27">
      <t>ジコウボ</t>
    </rPh>
    <phoneticPr fontId="2"/>
  </si>
  <si>
    <t>0180_期末年月日</t>
    <phoneticPr fontId="2"/>
  </si>
  <si>
    <t>期末年月日</t>
    <rPh sb="0" eb="2">
      <t>キマツ</t>
    </rPh>
    <rPh sb="2" eb="5">
      <t>ネンガッピ</t>
    </rPh>
    <phoneticPr fontId="2"/>
  </si>
  <si>
    <t>令和3年度補正予算 事業承継・引継ぎ補助金（第4次公募）</t>
    <rPh sb="22" eb="23">
      <t>ダイ</t>
    </rPh>
    <rPh sb="24" eb="27">
      <t>ジコウボ</t>
    </rPh>
    <phoneticPr fontId="2"/>
  </si>
  <si>
    <t>0190_生産性向上要件での交付決定</t>
    <rPh sb="5" eb="8">
      <t>セイサンセイ</t>
    </rPh>
    <rPh sb="8" eb="10">
      <t>コウジョウ</t>
    </rPh>
    <rPh sb="10" eb="12">
      <t>ヨウケン</t>
    </rPh>
    <rPh sb="14" eb="18">
      <t>コウフケッテイ</t>
    </rPh>
    <phoneticPr fontId="13"/>
  </si>
  <si>
    <t>生産性向上要件での交付決定</t>
    <rPh sb="0" eb="3">
      <t>セイサンセイ</t>
    </rPh>
    <rPh sb="3" eb="5">
      <t>コウジョウ</t>
    </rPh>
    <rPh sb="5" eb="7">
      <t>ヨウケン</t>
    </rPh>
    <rPh sb="9" eb="13">
      <t>コウフケッテイ</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</si>
  <si>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</si>
  <si>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令和4年度当初予算 事業承継・引継ぎ補助金</t>
  </si>
  <si>
    <t>0200_賃上げ要件での交付決定</t>
    <rPh sb="5" eb="7">
      <t>チンア</t>
    </rPh>
    <rPh sb="8" eb="10">
      <t>ヨウケン</t>
    </rPh>
    <rPh sb="12" eb="16">
      <t>コウフケッテイ</t>
    </rPh>
    <phoneticPr fontId="13"/>
  </si>
  <si>
    <t>賃上げ要件での交付決定</t>
    <rPh sb="0" eb="2">
      <t>チンア</t>
    </rPh>
    <rPh sb="3" eb="5">
      <t>ヨウケン</t>
    </rPh>
    <rPh sb="7" eb="11">
      <t>コウフケッテイ</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</si>
  <si>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</si>
  <si>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・以下項目は、交付申請（別紙）や実績報告時の内容をもとに、記載してください。（コピー＆ペースト可）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キサイ</t>
    </rPh>
    <rPh sb="47" eb="48">
      <t>カ</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</si>
  <si>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</si>
  <si>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0210_事業の名称</t>
    <phoneticPr fontId="2"/>
  </si>
  <si>
    <t>事業の名称　（30字以内程度）</t>
    <rPh sb="0" eb="2">
      <t>ジギョウ</t>
    </rPh>
    <rPh sb="3" eb="5">
      <t>メイショウ</t>
    </rPh>
    <rPh sb="9" eb="10">
      <t>ジ</t>
    </rPh>
    <rPh sb="10" eb="12">
      <t>イナイ</t>
    </rPh>
    <rPh sb="12" eb="14">
      <t>テイド</t>
    </rPh>
    <phoneticPr fontId="2"/>
  </si>
  <si>
    <t>0220_経営革新等に係る取組の概要</t>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</si>
  <si>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</si>
  <si>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該当あり</t>
    <rPh sb="0" eb="2">
      <t>ガイトウ</t>
    </rPh>
    <phoneticPr fontId="2"/>
  </si>
  <si>
    <t>該当なし</t>
    <rPh sb="0" eb="2">
      <t>ガイトウ</t>
    </rPh>
    <phoneticPr fontId="2"/>
  </si>
  <si>
    <t>Ⅱ.年度事業化及び収益状況の概要</t>
    <phoneticPr fontId="2"/>
  </si>
  <si>
    <t>1.事業化及び収益状況の概要</t>
    <rPh sb="2" eb="4">
      <t>ジギョウ</t>
    </rPh>
    <rPh sb="4" eb="5">
      <t>カ</t>
    </rPh>
    <rPh sb="5" eb="6">
      <t>オヨ</t>
    </rPh>
    <rPh sb="7" eb="9">
      <t>シュウエキ</t>
    </rPh>
    <rPh sb="9" eb="11">
      <t>ジョウキョウ</t>
    </rPh>
    <rPh sb="12" eb="14">
      <t>ガイヨウ</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</si>
  <si>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</si>
  <si>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1010_事業化及び収益状況の概要</t>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</si>
  <si>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</si>
  <si>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</si>
  <si>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</si>
  <si>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</si>
  <si>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</si>
  <si>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</si>
  <si>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事業区分別損益</t>
    <rPh sb="0" eb="2">
      <t>ジギョウ</t>
    </rPh>
    <rPh sb="2" eb="5">
      <t>クブンベツ</t>
    </rPh>
    <rPh sb="5" eb="7">
      <t>ソンエキ</t>
    </rPh>
    <phoneticPr fontId="2"/>
  </si>
  <si>
    <t>補助事業分</t>
    <rPh sb="0" eb="4">
      <t>ホジョジギョウ</t>
    </rPh>
    <rPh sb="4" eb="5">
      <t>ブン</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</si>
  <si>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</si>
  <si>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事業名</t>
    <rPh sb="0" eb="3">
      <t>ジギョウメイ</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</si>
  <si>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</si>
  <si>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</si>
  <si>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</si>
  <si>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</si>
  <si>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</si>
  <si>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</si>
  <si>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</si>
  <si>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</si>
  <si>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</si>
  <si>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所得金額　</t>
    </r>
    <r>
      <rPr>
        <b/>
        <sz val="11"/>
        <color rgb="FF0070C0"/>
        <rFont val="游ゴシック"/>
        <family val="3"/>
        <charset val="128"/>
      </rPr>
      <t>㊺</t>
    </r>
    <rPh sb="0" eb="2">
      <t>ショトク</t>
    </rPh>
    <rPh sb="2" eb="4">
      <t>キンガク</t>
    </rPh>
    <phoneticPr fontId="1"/>
  </si>
  <si>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</si>
  <si>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全体</t>
    <rPh sb="0" eb="2">
      <t>ゼンタイ</t>
    </rPh>
    <phoneticPr fontId="2"/>
  </si>
  <si>
    <t>補助事業以外の従事者</t>
    <rPh sb="0" eb="4">
      <t>ホジョジギョウ</t>
    </rPh>
    <rPh sb="4" eb="6">
      <t>イガイ</t>
    </rPh>
    <rPh sb="7" eb="10">
      <t>ジュウジシャ</t>
    </rPh>
    <phoneticPr fontId="2"/>
  </si>
  <si>
    <t>従業員数(名)</t>
    <rPh sb="0" eb="4">
      <t>ジュウギョウインスウ</t>
    </rPh>
    <rPh sb="5" eb="6">
      <t>メイ</t>
    </rPh>
    <phoneticPr fontId="2"/>
  </si>
  <si>
    <t>（追加情報）</t>
    <rPh sb="1" eb="3">
      <t>ツイカ</t>
    </rPh>
    <rPh sb="3" eb="5">
      <t>ジョウホウ</t>
    </rPh>
    <phoneticPr fontId="2"/>
  </si>
  <si>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</si>
  <si>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（単位：円）</t>
  </si>
  <si>
    <t>①売上高</t>
  </si>
  <si>
    <t>①～⑥：上表（補助事業分）から自動転記</t>
    <rPh sb="4" eb="6">
      <t>ジョウヒョウ</t>
    </rPh>
    <rPh sb="7" eb="11">
      <t>ホジョジギョウ</t>
    </rPh>
    <rPh sb="11" eb="12">
      <t>ブン</t>
    </rPh>
    <rPh sb="15" eb="19">
      <t>ジドウテンキ</t>
    </rPh>
    <phoneticPr fontId="2"/>
  </si>
  <si>
    <t>②売上原価</t>
  </si>
  <si>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</si>
  <si>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</si>
  <si>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</si>
  <si>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</si>
  <si>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</si>
  <si>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※ご自身の当該事業（補助事業分）の給与に相当する年収額を記入してください。</t>
    <phoneticPr fontId="2"/>
  </si>
  <si>
    <t>⑧租税公課</t>
    <rPh sb="1" eb="5">
      <t>ソゼイコウカ</t>
    </rPh>
    <phoneticPr fontId="2"/>
  </si>
  <si>
    <t>※対象の事業年度の所得税等、「③経費」に含まれていない税金の金額を記入してください。また金額が確認できる書類を提出してください。</t>
  </si>
  <si>
    <t>⑨補助金交付額</t>
  </si>
  <si>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</si>
  <si>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⑩補助対象経費</t>
  </si>
  <si>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</si>
  <si>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⑪前年度までの収益に伴う納付金</t>
  </si>
  <si>
    <t>前年度までに収益の発生により国庫納付した額がある場合、記入してください。（第１回目報告は０となります）</t>
  </si>
  <si>
    <t>⑫取得財産処分に伴う納付金</t>
  </si>
  <si>
    <t>これまで補助金により取得した取得価格50万円以上の財産を処分したことによる国庫納付が発生している場合、</t>
    <phoneticPr fontId="2"/>
  </si>
  <si>
    <t>合計額を記入してください。</t>
    <phoneticPr fontId="2"/>
  </si>
  <si>
    <t>2.事業化状況</t>
    <rPh sb="2" eb="7">
      <t>ジギョウカジョウキョウ</t>
    </rPh>
    <phoneticPr fontId="2"/>
  </si>
  <si>
    <t>全体</t>
    <phoneticPr fontId="2"/>
  </si>
  <si>
    <t>補助事業分</t>
    <rPh sb="0" eb="5">
      <t>ホジョジギョウブン</t>
    </rPh>
    <phoneticPr fontId="2"/>
  </si>
  <si>
    <t>2010_売上高（会社全体）、2020_売上高（うち補助事業分）</t>
    <phoneticPr fontId="2"/>
  </si>
  <si>
    <t>売上高</t>
    <rPh sb="0" eb="3">
      <t>ウリアゲダカ</t>
    </rPh>
    <phoneticPr fontId="2"/>
  </si>
  <si>
    <t>2030_売上高総利益（会社全体）、2040_売上高総利益（うち補助事業分）</t>
    <phoneticPr fontId="2"/>
  </si>
  <si>
    <t>売上総利益</t>
    <rPh sb="0" eb="5">
      <t>ウリアゲソウリエキ</t>
    </rPh>
    <phoneticPr fontId="2"/>
  </si>
  <si>
    <t>2050_経常利益（会社全体）</t>
    <phoneticPr fontId="2"/>
  </si>
  <si>
    <t>経常利益</t>
    <rPh sb="0" eb="4">
      <t>ケイジョウリエキ</t>
    </rPh>
    <phoneticPr fontId="2"/>
  </si>
  <si>
    <t>2060_従業員数（会社全体）、2070_従業員数（うち補助事業分）</t>
    <phoneticPr fontId="2"/>
  </si>
  <si>
    <t>従業員数（名）</t>
    <phoneticPr fontId="2"/>
  </si>
  <si>
    <t>3.収益状況</t>
    <rPh sb="2" eb="4">
      <t>シュウエキ</t>
    </rPh>
    <rPh sb="4" eb="6">
      <t>ジョウキョウ</t>
    </rPh>
    <phoneticPr fontId="2"/>
  </si>
  <si>
    <t>（自動反映）</t>
    <rPh sb="1" eb="3">
      <t>ジドウ</t>
    </rPh>
    <rPh sb="3" eb="5">
      <t>ハンエイ</t>
    </rPh>
    <phoneticPr fontId="2"/>
  </si>
  <si>
    <t>3010_A：補助金交付額</t>
    <phoneticPr fontId="2"/>
  </si>
  <si>
    <t>A：補助金交付額</t>
    <rPh sb="2" eb="5">
      <t>ホジョキン</t>
    </rPh>
    <rPh sb="5" eb="8">
      <t>コウフガク</t>
    </rPh>
    <phoneticPr fontId="2"/>
  </si>
  <si>
    <t>⑨補助金交付額</t>
    <rPh sb="1" eb="4">
      <t>ホジョキン</t>
    </rPh>
    <rPh sb="4" eb="7">
      <t>コウフガク</t>
    </rPh>
    <phoneticPr fontId="2"/>
  </si>
  <si>
    <t>3020_B：補助対象事業に係る収益額</t>
    <phoneticPr fontId="2"/>
  </si>
  <si>
    <t>B：補助対象事業に係る収益額</t>
    <rPh sb="2" eb="4">
      <t>ホジョ</t>
    </rPh>
    <rPh sb="4" eb="6">
      <t>タイショウ</t>
    </rPh>
    <rPh sb="6" eb="8">
      <t>ジギョウ</t>
    </rPh>
    <rPh sb="9" eb="10">
      <t>カカ</t>
    </rPh>
    <rPh sb="11" eb="13">
      <t>シュウエキ</t>
    </rPh>
    <rPh sb="13" eb="14">
      <t>ガク</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</si>
  <si>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</si>
  <si>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t>3030_C：控除額</t>
    <phoneticPr fontId="2"/>
  </si>
  <si>
    <t>C：控除額</t>
    <rPh sb="2" eb="4">
      <t>コウジョ</t>
    </rPh>
    <rPh sb="4" eb="5">
      <t>ガク</t>
    </rPh>
    <phoneticPr fontId="2"/>
  </si>
  <si>
    <t>⑩補助対象経費</t>
    <rPh sb="1" eb="3">
      <t>ホジョ</t>
    </rPh>
    <rPh sb="3" eb="5">
      <t>タイショウ</t>
    </rPh>
    <rPh sb="5" eb="7">
      <t>ケイヒ</t>
    </rPh>
    <phoneticPr fontId="2"/>
  </si>
  <si>
    <t>3040_D：補助対象事業に係る支出額</t>
    <phoneticPr fontId="2"/>
  </si>
  <si>
    <t>D：補助対象事業に係る支出額</t>
    <rPh sb="2" eb="4">
      <t>ホジョ</t>
    </rPh>
    <rPh sb="4" eb="6">
      <t>タイショウ</t>
    </rPh>
    <rPh sb="6" eb="8">
      <t>ジギョウ</t>
    </rPh>
    <rPh sb="9" eb="10">
      <t>カカ</t>
    </rPh>
    <rPh sb="11" eb="14">
      <t>シシュツガク</t>
    </rPh>
    <phoneticPr fontId="2"/>
  </si>
  <si>
    <t>②＋③＋④＋⑤＋⑥＋⑦＋⑧</t>
    <phoneticPr fontId="2"/>
  </si>
  <si>
    <t>3050_E：基準納付額</t>
    <phoneticPr fontId="2"/>
  </si>
  <si>
    <t>E：基準納付額</t>
    <rPh sb="2" eb="4">
      <t>キジュン</t>
    </rPh>
    <rPh sb="4" eb="6">
      <t>ノウフ</t>
    </rPh>
    <rPh sb="6" eb="7">
      <t>ガク</t>
    </rPh>
    <phoneticPr fontId="2"/>
  </si>
  <si>
    <t>（Ｂ-Ｃ）×Ａ÷Ｄ</t>
    <phoneticPr fontId="2"/>
  </si>
  <si>
    <t>3060_F：累積納付額</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</si>
  <si>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</si>
  <si>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</si>
  <si>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3070_G：本年度納付額</t>
    <phoneticPr fontId="2"/>
  </si>
  <si>
    <t>G：本年度納付額</t>
    <rPh sb="2" eb="5">
      <t>ホンネンド</t>
    </rPh>
    <rPh sb="5" eb="7">
      <t>ノウフ</t>
    </rPh>
    <rPh sb="7" eb="8">
      <t>ガク</t>
    </rPh>
    <phoneticPr fontId="2"/>
  </si>
  <si>
    <t>Ｅ＜Ａの場合はG＝Ｅ-Ｆ、Ｅ＞Ａの場合はG＝Ａ-Ｆ、Ｆ＞Ａの場合はG＝0として算出</t>
    <rPh sb="4" eb="6">
      <t>バアイ</t>
    </rPh>
    <rPh sb="17" eb="19">
      <t>バアイ</t>
    </rPh>
    <rPh sb="30" eb="32">
      <t>バアイ</t>
    </rPh>
    <rPh sb="39" eb="41">
      <t>サンシュツ</t>
    </rPh>
    <phoneticPr fontId="2"/>
  </si>
  <si>
    <t>Ⅲ.生産性向上に関する報告</t>
    <rPh sb="2" eb="4">
      <t>セイサン</t>
    </rPh>
    <rPh sb="4" eb="5">
      <t>セイ</t>
    </rPh>
    <rPh sb="5" eb="7">
      <t>コウジョウ</t>
    </rPh>
    <rPh sb="8" eb="9">
      <t>カン</t>
    </rPh>
    <rPh sb="11" eb="13">
      <t>ホウコク</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</si>
  <si>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</si>
  <si>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4.給与支給総額</t>
    <rPh sb="2" eb="5">
      <t>シキュウガク</t>
    </rPh>
    <rPh sb="6" eb="7">
      <t>ソウ</t>
    </rPh>
    <rPh sb="7" eb="8">
      <t>ガク</t>
    </rPh>
    <phoneticPr fontId="2"/>
  </si>
  <si>
    <t>・全体＝補助事業の場合は、「事業（補助事業分）」欄にも、全体と同じ金額を入力してください。</t>
    <phoneticPr fontId="2"/>
  </si>
  <si>
    <t>（単位：円）</t>
    <rPh sb="1" eb="3">
      <t>タンイ</t>
    </rPh>
    <rPh sb="4" eb="5">
      <t>エン</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</si>
  <si>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</si>
  <si>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</si>
  <si>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</si>
  <si>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t>合計</t>
    <rPh sb="0" eb="2">
      <t>ゴウケイ</t>
    </rPh>
    <phoneticPr fontId="11"/>
  </si>
  <si>
    <t>5.人件費の入力</t>
    <rPh sb="2" eb="5">
      <t>ジンケンヒ</t>
    </rPh>
    <rPh sb="6" eb="8">
      <t>ニュウリョク</t>
    </rPh>
    <phoneticPr fontId="2"/>
  </si>
  <si>
    <r>
      <t>福利厚生費　</t>
    </r>
    <r>
      <rPr>
        <b/>
        <sz val="11"/>
        <color rgb="FF0070C0"/>
        <rFont val="游ゴシック"/>
        <family val="3"/>
        <charset val="128"/>
        <scheme val="minor"/>
      </rPr>
      <t>⑲</t>
    </r>
    <rPh sb="0" eb="2">
      <t>フクリ</t>
    </rPh>
    <rPh sb="2" eb="5">
      <t>コウセイヒ</t>
    </rPh>
    <phoneticPr fontId="4"/>
  </si>
  <si>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</si>
  <si>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</si>
  <si>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</si>
  <si>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t>4010_人件費（会社全体）、4020_人件費（うち補助事業分）</t>
  </si>
  <si>
    <t>合計</t>
    <rPh sb="0" eb="2">
      <t>ゴウケイ</t>
    </rPh>
    <phoneticPr fontId="3"/>
  </si>
  <si>
    <t>6.減価償却費の入力</t>
    <rPh sb="2" eb="7">
      <t>ゲンカショウキャクヒ</t>
    </rPh>
    <rPh sb="8" eb="10">
      <t>ニュウリョク</t>
    </rPh>
    <phoneticPr fontId="2"/>
  </si>
  <si>
    <r>
      <t>減価償却費　</t>
    </r>
    <r>
      <rPr>
        <b/>
        <sz val="11"/>
        <color rgb="FF0070C0"/>
        <rFont val="游ゴシック"/>
        <family val="3"/>
        <charset val="128"/>
        <scheme val="minor"/>
      </rPr>
      <t>⑱</t>
    </r>
    <rPh sb="0" eb="5">
      <t>ゲンカショウキャクヒ</t>
    </rPh>
    <phoneticPr fontId="4"/>
  </si>
  <si>
    <t>リース料※</t>
    <rPh sb="3" eb="4">
      <t>リョウ</t>
    </rPh>
    <phoneticPr fontId="3"/>
  </si>
  <si>
    <t>繰延資産償却</t>
    <rPh sb="0" eb="2">
      <t>クリノベ</t>
    </rPh>
    <rPh sb="2" eb="4">
      <t>シサン</t>
    </rPh>
    <rPh sb="4" eb="6">
      <t>ショウキャク</t>
    </rPh>
    <phoneticPr fontId="4"/>
  </si>
  <si>
    <t>その他</t>
    <rPh sb="2" eb="3">
      <t>タ</t>
    </rPh>
    <phoneticPr fontId="3"/>
  </si>
  <si>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</si>
  <si>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</si>
  <si>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4030_減価償却費（会社全体）、4040_減価償却費（うち補助事業分）</t>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</si>
  <si>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</si>
  <si>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</si>
  <si>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</si>
  <si>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今回報告時</t>
    <rPh sb="0" eb="2">
      <t>コンカイ</t>
    </rPh>
    <rPh sb="2" eb="4">
      <t>ホウコク</t>
    </rPh>
    <rPh sb="4" eb="5">
      <t>ジ</t>
    </rPh>
    <phoneticPr fontId="2"/>
  </si>
  <si>
    <r>
      <t>①売上高</t>
    </r>
    <r>
      <rPr>
        <b/>
        <sz val="11"/>
        <color rgb="FF0070C0"/>
        <rFont val="游ゴシック"/>
        <family val="3"/>
        <charset val="128"/>
        <scheme val="minor"/>
      </rPr>
      <t>　①</t>
    </r>
    <phoneticPr fontId="2"/>
  </si>
  <si>
    <r>
      <t>②売上原価　</t>
    </r>
    <r>
      <rPr>
        <b/>
        <sz val="11"/>
        <color rgb="FF0070C0"/>
        <rFont val="游ゴシック"/>
        <family val="3"/>
        <charset val="128"/>
        <scheme val="minor"/>
      </rPr>
      <t>⑥</t>
    </r>
    <phoneticPr fontId="2"/>
  </si>
  <si>
    <r>
      <t>③差引金額（売上総利益）</t>
    </r>
    <r>
      <rPr>
        <b/>
        <sz val="11"/>
        <color rgb="FF0070C0"/>
        <rFont val="游ゴシック"/>
        <family val="3"/>
        <charset val="128"/>
        <scheme val="minor"/>
      </rPr>
      <t>　⑦</t>
    </r>
    <rPh sb="1" eb="3">
      <t>サシヒキ</t>
    </rPh>
    <rPh sb="3" eb="5">
      <t>キンガク</t>
    </rPh>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</si>
  <si>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</si>
  <si>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r>
      <t>④販売費及び一般管理費</t>
    </r>
    <r>
      <rPr>
        <b/>
        <sz val="11"/>
        <color rgb="FF0070C0"/>
        <rFont val="游ゴシック"/>
        <family val="3"/>
        <charset val="128"/>
        <scheme val="minor"/>
      </rPr>
      <t xml:space="preserve"> ※右参照</t>
    </r>
    <rPh sb="13" eb="16">
      <t>ミギサンショウ</t>
    </rPh>
    <phoneticPr fontId="2"/>
  </si>
  <si>
    <t>→→→</t>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</si>
  <si>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</si>
  <si>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</si>
  <si>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⑤営業利益（③-④）</t>
    <phoneticPr fontId="2"/>
  </si>
  <si>
    <t>経費計（㉜）</t>
    <rPh sb="0" eb="3">
      <t>ケイヒケイ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</si>
  <si>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</si>
  <si>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利子割引料（㉒）</t>
    <rPh sb="0" eb="2">
      <t>リシ</t>
    </rPh>
    <rPh sb="2" eb="5">
      <t>ワリビキリョウ</t>
    </rPh>
    <phoneticPr fontId="2"/>
  </si>
  <si>
    <t>⑦給与支給総額</t>
    <rPh sb="1" eb="2">
      <t>キュウ</t>
    </rPh>
    <rPh sb="2" eb="3">
      <t>ヨ</t>
    </rPh>
    <rPh sb="3" eb="4">
      <t>シ</t>
    </rPh>
    <rPh sb="4" eb="5">
      <t>キュウ</t>
    </rPh>
    <rPh sb="5" eb="6">
      <t>ソウ</t>
    </rPh>
    <rPh sb="6" eb="7">
      <t>ガク</t>
    </rPh>
    <phoneticPr fontId="3"/>
  </si>
  <si>
    <t>繰戻額等計（㊲）</t>
    <rPh sb="0" eb="2">
      <t>クリモドシ</t>
    </rPh>
    <rPh sb="2" eb="3">
      <t>ガク</t>
    </rPh>
    <rPh sb="3" eb="4">
      <t>トウ</t>
    </rPh>
    <rPh sb="4" eb="5">
      <t>ケイ</t>
    </rPh>
    <phoneticPr fontId="2"/>
  </si>
  <si>
    <t>⑧人件費</t>
  </si>
  <si>
    <t>繰入額等計（㊷）</t>
    <rPh sb="0" eb="3">
      <t>クリイレガク</t>
    </rPh>
    <rPh sb="3" eb="4">
      <t>トウ</t>
    </rPh>
    <rPh sb="4" eb="5">
      <t>ケイ</t>
    </rPh>
    <phoneticPr fontId="2"/>
  </si>
  <si>
    <t>⑨設備投資額</t>
  </si>
  <si>
    <t>合計</t>
    <rPh sb="0" eb="2">
      <t>ゴウケイ</t>
    </rPh>
    <phoneticPr fontId="2"/>
  </si>
  <si>
    <t>⑩運転資金</t>
  </si>
  <si>
    <t>⑪減価償却額</t>
  </si>
  <si>
    <t>（うち、普通償却額）</t>
    <phoneticPr fontId="2"/>
  </si>
  <si>
    <t>（うち、特別償却額）</t>
    <phoneticPr fontId="2"/>
  </si>
  <si>
    <t>4050_付加価値額</t>
    <phoneticPr fontId="2"/>
  </si>
  <si>
    <t>⑫付加価値額
（⑤＋⑧＋⑪）</t>
    <phoneticPr fontId="2"/>
  </si>
  <si>
    <t>⑬従業員数　◆右の注書き参照◆</t>
    <rPh sb="7" eb="8">
      <t>ミギ</t>
    </rPh>
    <rPh sb="9" eb="10">
      <t>チュウ</t>
    </rPh>
    <rPh sb="10" eb="11">
      <t>カ</t>
    </rPh>
    <rPh sb="12" eb="14">
      <t>サンショウ</t>
    </rPh>
    <phoneticPr fontId="2"/>
  </si>
  <si>
    <t>4060_一人当たりの付加価値額</t>
    <phoneticPr fontId="2"/>
  </si>
  <si>
    <t>⑭一人当たりの付加価値額</t>
    <phoneticPr fontId="2"/>
  </si>
  <si>
    <t>4070_付加価値額の伸び率（％）</t>
    <phoneticPr fontId="2"/>
  </si>
  <si>
    <t>付加価値額の伸び率</t>
    <rPh sb="0" eb="5">
      <t>フカカチガク</t>
    </rPh>
    <rPh sb="6" eb="7">
      <t>ノ</t>
    </rPh>
    <rPh sb="8" eb="9">
      <t>リツ</t>
    </rPh>
    <phoneticPr fontId="2"/>
  </si>
  <si>
    <t>4080_一人当たり付加価値額の伸び率（％）</t>
    <phoneticPr fontId="2"/>
  </si>
  <si>
    <t>一人当たりの付加価値額の伸び率</t>
    <rPh sb="12" eb="13">
      <t>ノ</t>
    </rPh>
    <rPh sb="14" eb="15">
      <t>リツ</t>
    </rPh>
    <phoneticPr fontId="2"/>
  </si>
  <si>
    <t>Ⅳ.賃金引上げに関する報告</t>
    <rPh sb="2" eb="4">
      <t>チンギン</t>
    </rPh>
    <rPh sb="4" eb="6">
      <t>ヒキア</t>
    </rPh>
    <rPh sb="8" eb="9">
      <t>カン</t>
    </rPh>
    <rPh sb="11" eb="13">
      <t>ホウコク</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</si>
  <si>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</si>
  <si>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8.賃金引上げ状況</t>
    <rPh sb="2" eb="4">
      <t>チンギン</t>
    </rPh>
    <rPh sb="4" eb="6">
      <t>ヒキア</t>
    </rPh>
    <rPh sb="7" eb="9">
      <t>ジョウキョウ</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</si>
  <si>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</si>
  <si>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(2)中小企業生産性革命推進事業　事業承継引継ぎ補助金（5次公募）の場合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4" eb="36">
      <t>バアイ</t>
    </rPh>
    <phoneticPr fontId="2"/>
  </si>
  <si>
    <t>交付申請時</t>
    <rPh sb="0" eb="5">
      <t>コウフシンセイジ</t>
    </rPh>
    <phoneticPr fontId="2"/>
  </si>
  <si>
    <t>実績報告時</t>
    <rPh sb="0" eb="5">
      <t>ジッセキホウコクジ</t>
    </rPh>
    <phoneticPr fontId="2"/>
  </si>
  <si>
    <t>今回報告時（3月末時点）</t>
    <rPh sb="0" eb="2">
      <t>コンカイ</t>
    </rPh>
    <rPh sb="2" eb="4">
      <t>ホウコク</t>
    </rPh>
    <rPh sb="4" eb="5">
      <t>ジ</t>
    </rPh>
    <rPh sb="7" eb="8">
      <t>ガツ</t>
    </rPh>
    <rPh sb="9" eb="11">
      <t>ジテン</t>
    </rPh>
    <phoneticPr fontId="2"/>
  </si>
  <si>
    <t>地域内最低賃金</t>
    <rPh sb="0" eb="3">
      <t>チイキナイ</t>
    </rPh>
    <rPh sb="3" eb="5">
      <t>サイテイ</t>
    </rPh>
    <rPh sb="5" eb="7">
      <t>チンギン</t>
    </rPh>
    <phoneticPr fontId="2"/>
  </si>
  <si>
    <t>　　　　年　　　月時点</t>
    <rPh sb="4" eb="5">
      <t>ネン</t>
    </rPh>
    <rPh sb="8" eb="9">
      <t>ガツ</t>
    </rPh>
    <rPh sb="9" eb="11">
      <t>ジテン</t>
    </rPh>
    <phoneticPr fontId="2"/>
  </si>
  <si>
    <t>5030_報告事業年度3月末の地域別最低賃金（単位：円）</t>
    <phoneticPr fontId="2"/>
  </si>
  <si>
    <t>事業場内最低賃金</t>
    <rPh sb="0" eb="3">
      <t>ジギョウジョウ</t>
    </rPh>
    <rPh sb="3" eb="4">
      <t>ナイ</t>
    </rPh>
    <rPh sb="4" eb="6">
      <t>サイテイ</t>
    </rPh>
    <rPh sb="6" eb="8">
      <t>チンギン</t>
    </rPh>
    <phoneticPr fontId="2"/>
  </si>
  <si>
    <t>5040_報告事業年度3月末の事業場内最低賃金（単位：円）</t>
    <phoneticPr fontId="2"/>
  </si>
  <si>
    <t>5010_報告事業年度の事業場内最低賃金（地域別最低賃金と比較）</t>
    <phoneticPr fontId="2"/>
  </si>
  <si>
    <t>判定</t>
    <rPh sb="0" eb="2">
      <t>ハンテイ</t>
    </rPh>
    <phoneticPr fontId="2"/>
  </si>
  <si>
    <t>（以下余白）</t>
    <rPh sb="1" eb="3">
      <t>イカ</t>
    </rPh>
    <rPh sb="3" eb="5">
      <t>ヨハク</t>
    </rPh>
    <phoneticPr fontId="2"/>
  </si>
  <si>
    <t>2回目用</t>
    <rPh sb="1" eb="3">
      <t>カイメ</t>
    </rPh>
    <rPh sb="3" eb="4">
      <t>ヨウ</t>
    </rPh>
    <phoneticPr fontId="2"/>
  </si>
  <si>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</si>
  <si>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jGrants転記先ラベル名</t>
    <rPh sb="7" eb="10">
      <t>テンキサキ</t>
    </rPh>
    <rPh sb="13" eb="14">
      <t>メイ</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</si>
  <si>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</si>
  <si>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</si>
  <si>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・全体＝補助事業の場合は、「補助事業分」欄にも、全体と同じ金額を入力してください。</t>
    <phoneticPr fontId="2"/>
  </si>
  <si>
    <t>前回報告時</t>
    <rPh sb="0" eb="2">
      <t>ゼンカイ</t>
    </rPh>
    <rPh sb="2" eb="5">
      <t>ホウコクジ</t>
    </rPh>
    <phoneticPr fontId="2"/>
  </si>
  <si>
    <t>前回報告時</t>
    <rPh sb="0" eb="5">
      <t>ゼンカイホウコクジ</t>
    </rPh>
    <phoneticPr fontId="2"/>
  </si>
  <si>
    <t>(2)中小企業生産性革命推進事業　事業承継引継ぎ補助金（5次公募） 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5" eb="37">
      <t>バアイ</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</si>
  <si>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</si>
  <si>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</si>
  <si>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</si>
  <si>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</si>
  <si>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t>基準年度</t>
    <rPh sb="0" eb="4">
      <t>キジュンネンド</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</si>
  <si>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</si>
  <si>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</si>
  <si>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</si>
  <si>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</si>
  <si>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</si>
  <si>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③売上総利益
（①－②）</t>
  </si>
  <si>
    <t>④販売費及び
　一般管理費</t>
  </si>
  <si>
    <t>⑤営業利益</t>
  </si>
  <si>
    <t>⑥経常利益</t>
    <rPh sb="1" eb="2">
      <t>ヘ</t>
    </rPh>
    <rPh sb="2" eb="3">
      <t>ツネ</t>
    </rPh>
    <phoneticPr fontId="3"/>
  </si>
  <si>
    <t>⑬従業員数</t>
  </si>
  <si>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</si>
  <si>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</si>
  <si>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</si>
  <si>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</si>
  <si>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</si>
  <si>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n/a</t>
    <phoneticPr fontId="2"/>
  </si>
  <si>
    <t>令和3年度当初予算 事業承継・引継ぎ補助金</t>
    <phoneticPr fontId="2"/>
  </si>
  <si>
    <t>該当あり/なし</t>
    <rPh sb="0" eb="2">
      <t>ガイトウ</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</si>
  <si>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</si>
  <si>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</si>
  <si>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令和4年度当初予算 事業承継・引継ぎ補助金</t>
    <phoneticPr fontId="2"/>
  </si>
  <si>
    <t>補助上限額引上げの要件（300→500万円）</t>
    <rPh sb="0" eb="5">
      <t>ホジョジョウゲンガク</t>
    </rPh>
    <rPh sb="5" eb="7">
      <t>ヒキア</t>
    </rPh>
    <rPh sb="9" eb="11">
      <t>ヨウケン</t>
    </rPh>
    <phoneticPr fontId="2"/>
  </si>
  <si>
    <t>加点要素</t>
    <rPh sb="0" eb="2">
      <t>カテン</t>
    </rPh>
    <rPh sb="2" eb="4">
      <t>ヨウソ</t>
    </rPh>
    <phoneticPr fontId="2"/>
  </si>
  <si>
    <t>申請上の必須要件</t>
    <rPh sb="0" eb="3">
      <t>シンセイジョウ</t>
    </rPh>
    <rPh sb="4" eb="6">
      <t>ヒッス</t>
    </rPh>
    <rPh sb="6" eb="8">
      <t>ヨウケン</t>
    </rPh>
    <phoneticPr fontId="2"/>
  </si>
  <si>
    <t>補助上限額引上げの要件</t>
    <rPh sb="0" eb="5">
      <t>ホジョジョウゲンガク</t>
    </rPh>
    <rPh sb="5" eb="7">
      <t>ヒキア</t>
    </rPh>
    <rPh sb="9" eb="11">
      <t>ヨウケン</t>
    </rPh>
    <phoneticPr fontId="2"/>
  </si>
  <si>
    <t>交付された補助金が左記と異なる場合は、HPより正しい計算シートをダウンロードください。</t>
    <rPh sb="0" eb="2">
      <t>コウフ</t>
    </rPh>
    <rPh sb="5" eb="8">
      <t>ホジョキン</t>
    </rPh>
    <rPh sb="9" eb="11">
      <t>コウフ</t>
    </rPh>
    <rPh sb="11" eb="13">
      <t>ケッテイ</t>
    </rPh>
    <rPh sb="13" eb="15">
      <t>ツウチ</t>
    </rPh>
    <rPh sb="15" eb="17">
      <t>ショウチ</t>
    </rPh>
    <rPh sb="23" eb="25">
      <t>サキ</t>
    </rPh>
    <rPh sb="26" eb="27">
      <t>コト</t>
    </rPh>
    <rPh sb="27" eb="28">
      <t>コト</t>
    </rPh>
    <rPh sb="37" eb="38">
      <t>タダ</t>
    </rPh>
    <phoneticPr fontId="2"/>
  </si>
  <si>
    <t>今回の報告対象となる事業年度の期首年月日（西暦）をスラッシュ「/」区切りで入力してください。（202X/X/X）</t>
    <rPh sb="0" eb="2">
      <t>コンカイ</t>
    </rPh>
    <rPh sb="3" eb="5">
      <t>ホウコク</t>
    </rPh>
    <rPh sb="5" eb="7">
      <t>タイショウ</t>
    </rPh>
    <rPh sb="10" eb="12">
      <t>ジギョウ</t>
    </rPh>
    <rPh sb="12" eb="14">
      <t>ネンド</t>
    </rPh>
    <rPh sb="15" eb="17">
      <t>キシュ</t>
    </rPh>
    <rPh sb="17" eb="20">
      <t>ネンガッピ</t>
    </rPh>
    <rPh sb="21" eb="23">
      <t>セイレキ</t>
    </rPh>
    <rPh sb="37" eb="39">
      <t>ニュウリョク</t>
    </rPh>
    <phoneticPr fontId="2"/>
  </si>
  <si>
    <t>今回の報告対象となる事業年度の期末年月日（西暦）をスラッシュ「/」区切りで入力してください。（202X/X/X）</t>
    <rPh sb="0" eb="2">
      <t>コンカイ</t>
    </rPh>
    <rPh sb="3" eb="5">
      <t>ホウコク</t>
    </rPh>
    <rPh sb="5" eb="7">
      <t>タイショウ</t>
    </rPh>
    <rPh sb="10" eb="12">
      <t>ジギョウ</t>
    </rPh>
    <rPh sb="12" eb="14">
      <t>ネンド</t>
    </rPh>
    <rPh sb="15" eb="17">
      <t>キマツ</t>
    </rPh>
    <rPh sb="17" eb="20">
      <t>ネンガッピ</t>
    </rPh>
    <rPh sb="37" eb="39">
      <t>ニュウリョク</t>
    </rPh>
    <phoneticPr fontId="2"/>
  </si>
  <si>
    <t>【経営革新｜個人事業主用】(5次公募) 事業化状況報告用 計算シート v2.0</t>
    <rPh sb="1" eb="3">
      <t>ケイエイ</t>
    </rPh>
    <rPh sb="3" eb="5">
      <t>カクシン</t>
    </rPh>
    <rPh sb="6" eb="8">
      <t>コジン</t>
    </rPh>
    <rPh sb="8" eb="11">
      <t>ジギョウヌシ</t>
    </rPh>
    <rPh sb="11" eb="12">
      <t>ヨウ</t>
    </rPh>
    <rPh sb="15" eb="16">
      <t>ツギ</t>
    </rPh>
    <rPh sb="20" eb="22">
      <t>ジギョウ</t>
    </rPh>
    <rPh sb="21" eb="23">
      <t>ジョウキョウ</t>
    </rPh>
    <rPh sb="23" eb="26">
      <t>ホウコクヨウ</t>
    </rPh>
    <rPh sb="27" eb="29">
      <t>ケイサン</t>
    </rPh>
    <phoneticPr fontId="2"/>
  </si>
  <si>
    <t>①売上金額-（Ｄ：補助事業に係る支出額）　の各年度の累計</t>
    <rPh sb="1" eb="3">
      <t>ウリアゲ</t>
    </rPh>
    <rPh sb="3" eb="5">
      <t>キンガク</t>
    </rPh>
    <rPh sb="9" eb="11">
      <t>ホジョ</t>
    </rPh>
    <rPh sb="11" eb="13">
      <t>ジギョウ</t>
    </rPh>
    <rPh sb="14" eb="15">
      <t>カカワ</t>
    </rPh>
    <rPh sb="16" eb="19">
      <t>シシュツガク</t>
    </rPh>
    <phoneticPr fontId="2"/>
  </si>
  <si>
    <t>②＋③＋④＋⑤＋⑥＋⑦＋⑧　の各年度の累計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</si>
</sst>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名&quot;"/>
    <numFmt numFmtId="177" formatCode="0.0&quot;名&quot;"/>
    <numFmt numFmtId="178" formatCode="[$-F800]dddd\,\ mmmm\ dd\,\ yyyy"/>
    <numFmt numFmtId="179" formatCode="0&quot;円&quot;"/>
  </numFmts>
  <fonts count="40">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
      <sz val="10"/>
      <color indexed="81"/>
      <name val="Yu Gothic UI"/>
      <family val="3"/>
      <charset val="128"/>
    </font>
    <font>
      <sz val="11"/>
      <color indexed="8"/>
      <name val="游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38"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25">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7" xfId="0" applyFont="1" applyBorder="1">
      <alignment vertical="center"/>
    </xf>
    <xf numFmtId="41" fontId="6" fillId="0" borderId="2" xfId="0" applyNumberFormat="1" applyFont="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14" fontId="0" fillId="0" borderId="32" xfId="0" applyNumberFormat="1" applyBorder="1">
      <alignment vertical="center"/>
    </xf>
    <xf numFmtId="0" fontId="0" fillId="0" borderId="32" xfId="0" applyBorder="1" applyAlignment="1">
      <alignment horizontal="center" vertical="center"/>
    </xf>
    <xf numFmtId="178" fontId="7" fillId="0" borderId="20" xfId="2" applyNumberFormat="1" applyFont="1" applyBorder="1" applyAlignment="1" applyProtection="1">
      <alignment vertical="center"/>
      <protection locked="0"/>
    </xf>
    <xf numFmtId="178" fontId="7" fillId="0" borderId="2" xfId="2" applyNumberFormat="1" applyFont="1" applyBorder="1" applyAlignment="1" applyProtection="1">
      <alignment vertical="center"/>
      <protection locked="0"/>
    </xf>
    <xf numFmtId="41" fontId="7" fillId="0" borderId="1" xfId="0" applyNumberFormat="1" applyFont="1" applyBorder="1" applyProtection="1">
      <alignment vertical="center"/>
      <protection locked="0"/>
    </xf>
    <xf numFmtId="0" fontId="10" fillId="0" borderId="1" xfId="0" applyFont="1" applyBorder="1" applyAlignment="1" applyProtection="1">
      <alignment horizontal="left" vertical="center"/>
      <protection locked="0"/>
    </xf>
    <xf numFmtId="41" fontId="7" fillId="0" borderId="18" xfId="0" applyNumberFormat="1" applyFont="1" applyBorder="1" applyProtection="1">
      <alignment vertical="center"/>
      <protection locked="0"/>
    </xf>
    <xf numFmtId="176" fontId="7" fillId="0" borderId="2" xfId="0" applyNumberFormat="1" applyFont="1" applyBorder="1" applyProtection="1">
      <alignment vertical="center"/>
      <protection locked="0"/>
    </xf>
    <xf numFmtId="41" fontId="0" fillId="0" borderId="2" xfId="0" applyNumberFormat="1" applyBorder="1" applyProtection="1">
      <alignment vertical="center"/>
      <protection locked="0"/>
    </xf>
    <xf numFmtId="41" fontId="6" fillId="0" borderId="2"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9" xfId="0" applyNumberFormat="1" applyFont="1" applyBorder="1" applyProtection="1">
      <alignment vertical="center"/>
      <protection locked="0"/>
    </xf>
    <xf numFmtId="0" fontId="7" fillId="0" borderId="2" xfId="0" applyFont="1" applyBorder="1" applyAlignment="1" applyProtection="1">
      <alignment horizontal="center" vertical="center"/>
      <protection locked="0"/>
    </xf>
    <xf numFmtId="41" fontId="7" fillId="0" borderId="2" xfId="0" applyNumberFormat="1" applyFont="1" applyBorder="1" applyProtection="1">
      <alignment vertical="center"/>
      <protection locked="0"/>
    </xf>
    <xf numFmtId="41" fontId="7" fillId="2" borderId="1" xfId="0" applyNumberFormat="1" applyFont="1" applyFill="1" applyBorder="1">
      <alignment vertical="center"/>
    </xf>
    <xf numFmtId="41" fontId="0" fillId="2" borderId="2" xfId="0" applyNumberFormat="1" applyFill="1" applyBorder="1">
      <alignment vertical="center"/>
    </xf>
    <xf numFmtId="176" fontId="6" fillId="2" borderId="26" xfId="0" applyNumberFormat="1" applyFont="1" applyFill="1" applyBorder="1" applyAlignment="1">
      <alignment horizontal="right" vertical="center"/>
    </xf>
    <xf numFmtId="41" fontId="6" fillId="2" borderId="11" xfId="0" applyNumberFormat="1" applyFont="1" applyFill="1" applyBorder="1" applyAlignment="1">
      <alignment horizontal="left" vertical="center"/>
    </xf>
    <xf numFmtId="41" fontId="6" fillId="2" borderId="3" xfId="0" applyNumberFormat="1" applyFont="1" applyFill="1" applyBorder="1" applyAlignment="1">
      <alignment horizontal="left" vertical="center"/>
    </xf>
    <xf numFmtId="41" fontId="6" fillId="2" borderId="2" xfId="0" applyNumberFormat="1" applyFont="1" applyFill="1" applyBorder="1" applyAlignment="1">
      <alignment horizontal="left" vertical="center"/>
    </xf>
    <xf numFmtId="41" fontId="6" fillId="2" borderId="30" xfId="0" applyNumberFormat="1" applyFont="1" applyFill="1" applyBorder="1" applyAlignment="1">
      <alignment horizontal="left" vertical="center"/>
    </xf>
    <xf numFmtId="41" fontId="6" fillId="2" borderId="2" xfId="0" applyNumberFormat="1" applyFont="1" applyFill="1" applyBorder="1">
      <alignment vertical="center"/>
    </xf>
    <xf numFmtId="41" fontId="6" fillId="2" borderId="26" xfId="0" applyNumberFormat="1" applyFont="1" applyFill="1" applyBorder="1">
      <alignment vertical="center"/>
    </xf>
    <xf numFmtId="41" fontId="6" fillId="2" borderId="28" xfId="0" applyNumberFormat="1" applyFont="1" applyFill="1" applyBorder="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lignment horizontal="center"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lignment vertical="center"/>
    </xf>
    <xf numFmtId="177" fontId="6" fillId="0" borderId="2" xfId="0" applyNumberFormat="1" applyFont="1" applyBorder="1" applyAlignment="1" applyProtection="1">
      <alignment horizontal="right" vertical="center"/>
      <protection locked="0"/>
    </xf>
    <xf numFmtId="10" fontId="0" fillId="7" borderId="0" xfId="3" applyNumberFormat="1" applyFont="1" applyFill="1" applyBorder="1" applyAlignment="1" applyProtection="1">
      <alignment vertical="center"/>
    </xf>
    <xf numFmtId="10" fontId="6" fillId="0" borderId="11" xfId="3" applyNumberFormat="1" applyFont="1" applyFill="1" applyBorder="1">
      <alignment vertical="center"/>
    </xf>
    <xf numFmtId="0" fontId="7" fillId="7" borderId="0" xfId="0" applyFont="1" applyFill="1">
      <alignment vertical="center"/>
    </xf>
    <xf numFmtId="41" fontId="7" fillId="2" borderId="2" xfId="0" applyNumberFormat="1" applyFont="1" applyFill="1" applyBorder="1">
      <alignment vertical="center"/>
    </xf>
    <xf numFmtId="0" fontId="7" fillId="2" borderId="2" xfId="0" applyFont="1" applyFill="1" applyBorder="1" applyAlignment="1">
      <alignment horizontal="center" vertical="center"/>
    </xf>
    <xf numFmtId="0" fontId="30" fillId="0" borderId="0" xfId="0" applyFont="1">
      <alignment vertical="center"/>
    </xf>
    <xf numFmtId="0" fontId="6" fillId="8" borderId="2" xfId="0" applyFont="1" applyFill="1" applyBorder="1">
      <alignment vertical="center"/>
    </xf>
    <xf numFmtId="41" fontId="6" fillId="8" borderId="2" xfId="0" applyNumberFormat="1" applyFont="1" applyFill="1" applyBorder="1">
      <alignment vertical="center"/>
    </xf>
    <xf numFmtId="0" fontId="20" fillId="0" borderId="0" xfId="0" applyFont="1">
      <alignment vertical="center"/>
    </xf>
    <xf numFmtId="0" fontId="7" fillId="0" borderId="0" xfId="0" applyFont="1">
      <alignment vertical="center"/>
    </xf>
    <xf numFmtId="0" fontId="14" fillId="0" borderId="0" xfId="0" applyFont="1">
      <alignment vertical="center"/>
    </xf>
    <xf numFmtId="0" fontId="19" fillId="0" borderId="0" xfId="0" applyFont="1" applyAlignment="1">
      <alignment horizontal="center" vertical="center"/>
    </xf>
    <xf numFmtId="0" fontId="15" fillId="6" borderId="0" xfId="0" applyFont="1" applyFill="1" applyAlignment="1">
      <alignment horizontal="center" vertical="center"/>
    </xf>
    <xf numFmtId="0" fontId="7" fillId="0" borderId="0" xfId="0" applyFont="1" applyAlignment="1">
      <alignment horizontal="left" vertical="center"/>
    </xf>
    <xf numFmtId="0" fontId="18" fillId="0" borderId="0" xfId="0" applyFont="1">
      <alignment vertical="center"/>
    </xf>
    <xf numFmtId="0" fontId="14" fillId="6" borderId="2" xfId="0" applyFont="1" applyFill="1" applyBorder="1" applyAlignment="1">
      <alignment horizontal="center" vertical="center"/>
    </xf>
    <xf numFmtId="0" fontId="23" fillId="0" borderId="0" xfId="0" applyFont="1">
      <alignment vertical="center"/>
    </xf>
    <xf numFmtId="0" fontId="7" fillId="0" borderId="0" xfId="0" applyFont="1" applyAlignment="1">
      <alignment horizontal="center" vertical="center"/>
    </xf>
    <xf numFmtId="0" fontId="15" fillId="5" borderId="0" xfId="0" applyFont="1" applyFill="1" applyAlignment="1">
      <alignment horizontal="left" vertical="center"/>
    </xf>
    <xf numFmtId="0" fontId="0" fillId="5" borderId="0" xfId="0" applyFill="1">
      <alignment vertical="center"/>
    </xf>
    <xf numFmtId="0" fontId="7" fillId="0" borderId="9" xfId="0" applyFont="1" applyBorder="1" applyAlignment="1">
      <alignment horizontal="center" vertical="center"/>
    </xf>
    <xf numFmtId="0" fontId="7" fillId="3" borderId="2" xfId="0" applyFont="1" applyFill="1" applyBorder="1" applyAlignment="1">
      <alignment horizontal="left" vertical="center" indent="1"/>
    </xf>
    <xf numFmtId="0" fontId="0" fillId="0" borderId="0" xfId="0" applyAlignment="1">
      <alignment horizontal="left" vertical="center"/>
    </xf>
    <xf numFmtId="0" fontId="7" fillId="0" borderId="2" xfId="0" applyFont="1" applyBorder="1" applyAlignment="1">
      <alignment horizontal="left" vertical="center" indent="1"/>
    </xf>
    <xf numFmtId="0" fontId="7" fillId="0" borderId="6" xfId="0" applyFont="1" applyBorder="1">
      <alignment vertical="center"/>
    </xf>
    <xf numFmtId="0" fontId="7" fillId="0" borderId="12" xfId="0" applyFont="1" applyBorder="1" applyAlignment="1">
      <alignment horizontal="left" vertical="center"/>
    </xf>
    <xf numFmtId="0" fontId="7" fillId="0" borderId="0" xfId="0" applyFont="1" applyAlignment="1">
      <alignment horizontal="left" vertical="center" indent="1"/>
    </xf>
    <xf numFmtId="0" fontId="10" fillId="3" borderId="1" xfId="0" applyFont="1" applyFill="1" applyBorder="1" applyAlignment="1">
      <alignment horizontal="center" vertical="center"/>
    </xf>
    <xf numFmtId="0" fontId="7" fillId="0" borderId="0" xfId="0" applyFont="1" applyAlignment="1">
      <alignment vertical="top" wrapText="1"/>
    </xf>
    <xf numFmtId="0" fontId="7" fillId="0" borderId="1" xfId="0" applyFont="1" applyBorder="1" applyAlignment="1">
      <alignment horizontal="left" vertical="center" indent="1"/>
    </xf>
    <xf numFmtId="0" fontId="7" fillId="0" borderId="0" xfId="0" applyFont="1" applyAlignment="1">
      <alignment vertical="center" wrapText="1"/>
    </xf>
    <xf numFmtId="0" fontId="7" fillId="3" borderId="20" xfId="0" applyFont="1" applyFill="1" applyBorder="1">
      <alignment vertical="center"/>
    </xf>
    <xf numFmtId="0" fontId="18" fillId="3" borderId="20" xfId="0" applyFont="1" applyFill="1" applyBorder="1" applyAlignment="1">
      <alignment horizontal="center" vertical="center"/>
    </xf>
    <xf numFmtId="0" fontId="7" fillId="0" borderId="2" xfId="0" applyFont="1" applyBorder="1">
      <alignment vertical="center"/>
    </xf>
    <xf numFmtId="0" fontId="7" fillId="3" borderId="2" xfId="0" applyFont="1" applyFill="1" applyBorder="1" applyAlignment="1">
      <alignment horizontal="center" vertical="center"/>
    </xf>
    <xf numFmtId="0" fontId="0" fillId="0" borderId="2" xfId="0" applyBorder="1" applyAlignment="1">
      <alignment horizontal="left" vertical="center" indent="1"/>
    </xf>
    <xf numFmtId="0" fontId="0" fillId="0" borderId="12" xfId="0" applyBorder="1" applyAlignment="1">
      <alignment horizontal="left" vertical="center" indent="1"/>
    </xf>
    <xf numFmtId="41" fontId="0" fillId="0" borderId="12" xfId="0" applyNumberFormat="1" applyBorder="1">
      <alignment vertical="center"/>
    </xf>
    <xf numFmtId="0" fontId="0" fillId="0" borderId="0" xfId="0" applyAlignment="1">
      <alignment horizontal="left" vertical="center" indent="1"/>
    </xf>
    <xf numFmtId="41" fontId="7" fillId="0" borderId="0" xfId="0" applyNumberFormat="1" applyFont="1">
      <alignment vertical="center"/>
    </xf>
    <xf numFmtId="41" fontId="18" fillId="3" borderId="2" xfId="0" applyNumberFormat="1" applyFont="1" applyFill="1" applyBorder="1" applyAlignment="1">
      <alignment horizontal="center" vertical="center"/>
    </xf>
    <xf numFmtId="0" fontId="18" fillId="3" borderId="13" xfId="0" applyFont="1" applyFill="1" applyBorder="1" applyAlignment="1">
      <alignment horizontal="center" vertical="center"/>
    </xf>
    <xf numFmtId="0" fontId="7" fillId="0" borderId="2" xfId="0" applyFont="1" applyBorder="1" applyAlignment="1">
      <alignment vertical="top" wrapText="1"/>
    </xf>
    <xf numFmtId="0" fontId="6" fillId="0" borderId="2" xfId="0" applyFont="1" applyBorder="1" applyAlignment="1">
      <alignment horizontal="left" vertical="center" indent="1"/>
    </xf>
    <xf numFmtId="0" fontId="7" fillId="0" borderId="2" xfId="0" applyFont="1" applyBorder="1" applyAlignment="1">
      <alignment vertical="center" wrapText="1"/>
    </xf>
    <xf numFmtId="0" fontId="6" fillId="0" borderId="30" xfId="0" applyFont="1" applyBorder="1" applyAlignment="1">
      <alignment horizontal="left" vertical="center" indent="1"/>
    </xf>
    <xf numFmtId="41" fontId="5" fillId="0" borderId="31" xfId="0" applyNumberFormat="1" applyFont="1" applyBorder="1" applyAlignment="1">
      <alignment horizontal="left" vertical="center"/>
    </xf>
    <xf numFmtId="0" fontId="6" fillId="0" borderId="26" xfId="0" applyFont="1" applyBorder="1" applyAlignment="1">
      <alignment horizontal="left" vertical="center" indent="1"/>
    </xf>
    <xf numFmtId="41" fontId="7" fillId="0" borderId="0" xfId="0" applyNumberFormat="1" applyFont="1" applyAlignment="1">
      <alignment horizontal="right" vertical="center"/>
    </xf>
    <xf numFmtId="38" fontId="6" fillId="0" borderId="6" xfId="0" applyNumberFormat="1" applyFont="1" applyBorder="1" applyAlignment="1">
      <alignment horizontal="left" vertical="center" indent="1"/>
    </xf>
    <xf numFmtId="0" fontId="6" fillId="0" borderId="0" xfId="0" applyFont="1" applyAlignment="1">
      <alignment horizontal="left" vertical="center" indent="1"/>
    </xf>
    <xf numFmtId="0" fontId="6" fillId="0" borderId="20" xfId="0" applyFont="1" applyBorder="1" applyAlignment="1">
      <alignment horizontal="left" vertical="center" indent="1"/>
    </xf>
    <xf numFmtId="0" fontId="6" fillId="0" borderId="22" xfId="0" applyFont="1" applyBorder="1" applyAlignment="1">
      <alignment horizontal="left" vertical="center" indent="1"/>
    </xf>
    <xf numFmtId="41" fontId="6" fillId="4" borderId="23" xfId="0" applyNumberFormat="1" applyFont="1" applyFill="1" applyBorder="1" applyAlignment="1">
      <alignment horizontal="left" vertical="center"/>
    </xf>
    <xf numFmtId="0" fontId="7" fillId="5" borderId="0" xfId="0" applyFont="1" applyFill="1">
      <alignment vertical="center"/>
    </xf>
    <xf numFmtId="0" fontId="16" fillId="0" borderId="0" xfId="0" applyFont="1">
      <alignment vertical="center"/>
    </xf>
    <xf numFmtId="0" fontId="5" fillId="3" borderId="2" xfId="0" applyFont="1" applyFill="1" applyBorder="1" applyAlignment="1">
      <alignment horizontal="center" vertical="center"/>
    </xf>
    <xf numFmtId="0" fontId="6" fillId="0" borderId="20" xfId="0" applyFont="1" applyBorder="1">
      <alignment vertical="center"/>
    </xf>
    <xf numFmtId="0" fontId="6" fillId="2" borderId="24" xfId="0" applyFont="1" applyFill="1" applyBorder="1">
      <alignment vertical="center"/>
    </xf>
    <xf numFmtId="0" fontId="6" fillId="0" borderId="0" xfId="0" applyFont="1" applyAlignment="1">
      <alignment horizontal="center" vertical="center"/>
    </xf>
    <xf numFmtId="0" fontId="6" fillId="2" borderId="2" xfId="0" applyFont="1" applyFill="1" applyBorder="1">
      <alignment vertical="center"/>
    </xf>
    <xf numFmtId="0" fontId="6" fillId="0" borderId="25" xfId="0" applyFont="1" applyBorder="1">
      <alignment vertical="center"/>
    </xf>
    <xf numFmtId="0" fontId="6" fillId="2" borderId="26" xfId="0" applyFont="1" applyFill="1" applyBorder="1">
      <alignment vertical="center"/>
    </xf>
    <xf numFmtId="0" fontId="6" fillId="0" borderId="4" xfId="0" applyFont="1" applyBorder="1">
      <alignment vertical="center"/>
    </xf>
    <xf numFmtId="0" fontId="6" fillId="2" borderId="28" xfId="0" applyFont="1" applyFill="1" applyBorder="1">
      <alignment vertical="center"/>
    </xf>
    <xf numFmtId="0" fontId="6" fillId="0" borderId="29" xfId="0" applyFont="1" applyBorder="1">
      <alignment vertical="center"/>
    </xf>
    <xf numFmtId="0" fontId="17" fillId="0" borderId="0" xfId="0" applyFont="1">
      <alignment vertical="center"/>
    </xf>
    <xf numFmtId="0" fontId="2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14" fillId="7" borderId="0" xfId="0" applyFont="1" applyFill="1">
      <alignment vertical="center"/>
    </xf>
    <xf numFmtId="0" fontId="6" fillId="7" borderId="0" xfId="0" applyFont="1" applyFill="1">
      <alignment vertical="center"/>
    </xf>
    <xf numFmtId="0" fontId="7" fillId="7" borderId="0" xfId="0" applyFont="1" applyFill="1" applyAlignment="1">
      <alignment horizontal="center" vertical="center" wrapText="1"/>
    </xf>
    <xf numFmtId="41" fontId="0" fillId="7" borderId="0" xfId="0" applyNumberFormat="1" applyFill="1">
      <alignment vertical="center"/>
    </xf>
    <xf numFmtId="0" fontId="7" fillId="7" borderId="0" xfId="0" applyFont="1" applyFill="1" applyAlignment="1">
      <alignment horizontal="center" vertical="center"/>
    </xf>
    <xf numFmtId="178" fontId="7" fillId="2" borderId="2" xfId="0" applyNumberFormat="1" applyFont="1" applyFill="1" applyBorder="1">
      <alignment vertical="center"/>
    </xf>
    <xf numFmtId="178" fontId="7" fillId="0" borderId="2" xfId="0" applyNumberFormat="1" applyFont="1" applyBorder="1" applyProtection="1">
      <alignment vertical="center"/>
      <protection locked="0"/>
    </xf>
    <xf numFmtId="0" fontId="32" fillId="0" borderId="1" xfId="0" applyFont="1" applyBorder="1" applyAlignment="1">
      <alignment horizontal="left" vertical="center" indent="1"/>
    </xf>
    <xf numFmtId="0" fontId="0" fillId="0" borderId="2" xfId="0" applyBorder="1" applyAlignment="1">
      <alignment horizontal="left" vertical="center" indent="1" shrinkToFit="1"/>
    </xf>
    <xf numFmtId="0" fontId="26" fillId="0" borderId="0" xfId="0" applyFont="1" applyAlignment="1">
      <alignment horizontal="left" vertical="center"/>
    </xf>
    <xf numFmtId="0" fontId="37" fillId="9" borderId="2" xfId="0" applyFont="1" applyFill="1" applyBorder="1" applyAlignment="1">
      <alignment horizontal="left" vertical="center" indent="1"/>
    </xf>
    <xf numFmtId="0" fontId="0" fillId="3" borderId="2" xfId="0" applyFill="1" applyBorder="1" applyAlignment="1">
      <alignment horizontal="center" vertical="center"/>
    </xf>
    <xf numFmtId="0" fontId="31" fillId="0" borderId="2" xfId="0" applyFont="1" applyBorder="1" applyAlignment="1">
      <alignment horizontal="left" vertical="center" indent="1"/>
    </xf>
    <xf numFmtId="0" fontId="31" fillId="0" borderId="25" xfId="0" applyFont="1" applyBorder="1" applyAlignment="1">
      <alignment horizontal="left" vertical="center" indent="1"/>
    </xf>
    <xf numFmtId="0" fontId="7" fillId="2" borderId="26" xfId="0" applyFont="1" applyFill="1" applyBorder="1" applyAlignment="1">
      <alignment horizontal="left" vertical="center" indent="1"/>
    </xf>
    <xf numFmtId="41" fontId="7" fillId="0" borderId="25" xfId="0" applyNumberFormat="1" applyFont="1" applyBorder="1" applyProtection="1">
      <alignment vertical="center"/>
      <protection locked="0"/>
    </xf>
    <xf numFmtId="41" fontId="7" fillId="2" borderId="26" xfId="0" applyNumberFormat="1" applyFont="1" applyFill="1" applyBorder="1">
      <alignment vertical="center"/>
    </xf>
    <xf numFmtId="41" fontId="0" fillId="2" borderId="26" xfId="0" applyNumberFormat="1" applyFill="1" applyBorder="1">
      <alignment vertical="center"/>
    </xf>
    <xf numFmtId="178" fontId="7" fillId="7" borderId="0" xfId="0" applyNumberFormat="1" applyFont="1" applyFill="1" applyAlignment="1" applyProtection="1">
      <alignment horizontal="center" vertical="center"/>
      <protection locked="0"/>
    </xf>
    <xf numFmtId="41" fontId="7"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center" vertical="center"/>
      <protection locked="0"/>
    </xf>
    <xf numFmtId="179" fontId="7" fillId="7" borderId="0" xfId="0" applyNumberFormat="1" applyFont="1" applyFill="1" applyProtection="1">
      <alignment vertical="center"/>
      <protection locked="0"/>
    </xf>
    <xf numFmtId="41" fontId="7" fillId="3" borderId="2" xfId="0" applyNumberFormat="1" applyFont="1" applyFill="1" applyBorder="1">
      <alignment vertical="center"/>
    </xf>
    <xf numFmtId="41" fontId="7" fillId="3" borderId="25" xfId="0" applyNumberFormat="1" applyFont="1" applyFill="1" applyBorder="1">
      <alignment vertical="center"/>
    </xf>
    <xf numFmtId="0" fontId="6" fillId="0" borderId="0" xfId="0" applyFont="1" applyAlignment="1">
      <alignment horizontal="left" vertical="center"/>
    </xf>
    <xf numFmtId="0" fontId="6" fillId="0" borderId="12" xfId="0" applyFont="1" applyBorder="1" applyAlignment="1">
      <alignment horizontal="left" vertical="center"/>
    </xf>
    <xf numFmtId="41" fontId="0" fillId="2" borderId="25" xfId="0" applyNumberFormat="1" applyFill="1" applyBorder="1">
      <alignment vertical="center"/>
    </xf>
    <xf numFmtId="41" fontId="7" fillId="0" borderId="2" xfId="0" applyNumberFormat="1" applyFont="1" applyFill="1" applyBorder="1" applyProtection="1">
      <alignment vertical="center"/>
      <protection locked="0"/>
    </xf>
    <xf numFmtId="41" fontId="39" fillId="0" borderId="2" xfId="0" applyNumberFormat="1" applyFont="1" applyBorder="1" applyProtection="1">
      <alignment vertical="center"/>
      <protection locked="0"/>
    </xf>
    <xf numFmtId="41" fontId="0" fillId="2" borderId="2" xfId="0" applyNumberFormat="1" applyFill="1" applyBorder="1" applyProtection="1">
      <alignment vertical="center"/>
    </xf>
    <xf numFmtId="0" fontId="7" fillId="3" borderId="22" xfId="0" applyFont="1" applyFill="1" applyBorder="1" applyAlignment="1">
      <alignment horizontal="center" vertical="center"/>
    </xf>
    <xf numFmtId="0" fontId="0" fillId="3" borderId="28" xfId="0" applyFill="1" applyBorder="1" applyAlignment="1">
      <alignment horizontal="center" vertical="center"/>
    </xf>
    <xf numFmtId="0" fontId="7" fillId="4" borderId="28" xfId="0" quotePrefix="1" applyFont="1" applyFill="1" applyBorder="1" applyAlignment="1">
      <alignment horizontal="center" vertical="center"/>
    </xf>
    <xf numFmtId="0" fontId="0" fillId="4" borderId="23" xfId="0" applyFill="1" applyBorder="1" applyAlignment="1">
      <alignment horizontal="center"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lignment vertical="center"/>
    </xf>
    <xf numFmtId="0" fontId="8" fillId="0" borderId="0" xfId="0" applyFont="1" applyAlignment="1">
      <alignment vertical="center"/>
    </xf>
    <xf numFmtId="0" fontId="29" fillId="0" borderId="19" xfId="0" applyFont="1" applyBorder="1" applyAlignment="1">
      <alignment vertical="center"/>
    </xf>
    <xf numFmtId="0" fontId="5" fillId="0" borderId="19" xfId="0" applyFont="1" applyBorder="1" applyAlignment="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24" fillId="3" borderId="17" xfId="0" applyFont="1" applyFill="1" applyBorder="1" applyAlignment="1">
      <alignment horizontal="center" vertical="center"/>
    </xf>
    <xf numFmtId="0" fontId="5" fillId="3" borderId="21" xfId="0" applyFont="1" applyFill="1" applyBorder="1" applyAlignment="1">
      <alignment vertical="center"/>
    </xf>
    <xf numFmtId="41" fontId="7" fillId="2" borderId="14" xfId="0" applyNumberFormat="1" applyFont="1" applyFill="1" applyBorder="1" applyAlignment="1">
      <alignment vertical="center"/>
    </xf>
    <xf numFmtId="41" fontId="7" fillId="2" borderId="16" xfId="0" applyNumberFormat="1" applyFont="1" applyFill="1" applyBorder="1" applyAlignment="1">
      <alignment vertical="center"/>
    </xf>
    <xf numFmtId="0" fontId="7" fillId="3" borderId="2" xfId="0" applyFont="1" applyFill="1" applyBorder="1" applyAlignment="1">
      <alignment horizontal="left" vertical="center" wrapText="1" indent="1"/>
    </xf>
    <xf numFmtId="0" fontId="0" fillId="0" borderId="2" xfId="0" applyBorder="1" applyAlignment="1">
      <alignment horizontal="left" vertical="center" indent="1"/>
    </xf>
    <xf numFmtId="0" fontId="0" fillId="0" borderId="2" xfId="0" applyBorder="1" applyAlignment="1" applyProtection="1">
      <alignment horizontal="left" vertical="top" wrapText="1"/>
      <protection locked="0"/>
    </xf>
    <xf numFmtId="41" fontId="7" fillId="0" borderId="14" xfId="0" applyNumberFormat="1" applyFont="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7"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vertical="center"/>
    </xf>
    <xf numFmtId="0" fontId="10" fillId="3" borderId="17" xfId="0" applyFont="1" applyFill="1" applyBorder="1" applyAlignment="1">
      <alignment vertical="center"/>
    </xf>
    <xf numFmtId="0" fontId="10" fillId="3" borderId="1" xfId="0" applyFont="1" applyFill="1" applyBorder="1" applyAlignment="1">
      <alignment horizontal="center" vertical="center"/>
    </xf>
    <xf numFmtId="41" fontId="7" fillId="0" borderId="15" xfId="0" applyNumberFormat="1" applyFont="1" applyBorder="1" applyAlignment="1" applyProtection="1">
      <alignment vertical="center"/>
      <protection locked="0"/>
    </xf>
    <xf numFmtId="0" fontId="7"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1" fontId="7" fillId="2" borderId="15" xfId="0" applyNumberFormat="1" applyFont="1" applyFill="1" applyBorder="1" applyAlignment="1">
      <alignment vertical="center"/>
    </xf>
    <xf numFmtId="41" fontId="0" fillId="2" borderId="16" xfId="0" applyNumberFormat="1" applyFill="1" applyBorder="1" applyAlignment="1">
      <alignment vertical="center"/>
    </xf>
    <xf numFmtId="0" fontId="10"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7" fillId="0" borderId="0" xfId="0" applyFont="1" applyAlignment="1">
      <alignment vertical="center"/>
    </xf>
    <xf numFmtId="38" fontId="6" fillId="0" borderId="6" xfId="0" applyNumberFormat="1" applyFont="1" applyBorder="1" applyAlignment="1">
      <alignment horizontal="left" vertical="center" indent="1"/>
    </xf>
    <xf numFmtId="0" fontId="6" fillId="0" borderId="0" xfId="0" applyFont="1" applyAlignment="1">
      <alignment horizontal="left" vertical="center" indent="1"/>
    </xf>
    <xf numFmtId="0" fontId="7"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6" fillId="3" borderId="20" xfId="0" applyFont="1" applyFill="1" applyBorder="1" applyAlignment="1">
      <alignment vertical="center"/>
    </xf>
    <xf numFmtId="0" fontId="0" fillId="0" borderId="26" xfId="0" applyBorder="1" applyAlignment="1">
      <alignment vertical="center"/>
    </xf>
    <xf numFmtId="41" fontId="7" fillId="0" borderId="11" xfId="0" applyNumberFormat="1" applyFont="1" applyBorder="1" applyAlignment="1" applyProtection="1">
      <alignment vertical="center"/>
      <protection locked="0"/>
    </xf>
    <xf numFmtId="41" fontId="0" fillId="0" borderId="13" xfId="0" applyNumberFormat="1" applyBorder="1" applyAlignment="1" applyProtection="1">
      <alignment vertical="center"/>
      <protection locked="0"/>
    </xf>
    <xf numFmtId="0" fontId="7" fillId="3" borderId="11" xfId="0" applyFont="1" applyFill="1" applyBorder="1" applyAlignment="1">
      <alignment horizontal="center" vertical="center" wrapText="1"/>
    </xf>
    <xf numFmtId="0" fontId="0" fillId="0" borderId="13" xfId="0" applyBorder="1" applyAlignment="1">
      <alignment vertical="center"/>
    </xf>
    <xf numFmtId="38" fontId="6" fillId="0" borderId="0" xfId="0" applyNumberFormat="1" applyFont="1" applyAlignment="1">
      <alignment horizontal="left" vertical="center" indent="1"/>
    </xf>
    <xf numFmtId="0" fontId="0" fillId="0" borderId="0" xfId="0" applyAlignment="1">
      <alignment horizontal="left" vertical="center" indent="1"/>
    </xf>
    <xf numFmtId="176" fontId="7" fillId="2" borderId="12" xfId="0" applyNumberFormat="1" applyFont="1" applyFill="1" applyBorder="1" applyAlignment="1">
      <alignment vertical="center"/>
    </xf>
    <xf numFmtId="176" fontId="6" fillId="2" borderId="12" xfId="0" applyNumberFormat="1" applyFont="1" applyFill="1" applyBorder="1" applyAlignment="1">
      <alignment vertical="center"/>
    </xf>
    <xf numFmtId="176" fontId="6" fillId="2" borderId="13" xfId="0" applyNumberFormat="1" applyFont="1" applyFill="1" applyBorder="1" applyAlignment="1">
      <alignment vertical="center"/>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0" fillId="2" borderId="2" xfId="0" applyFill="1" applyBorder="1" applyAlignment="1" applyProtection="1">
      <alignment horizontal="left" vertical="center"/>
    </xf>
    <xf numFmtId="0" fontId="0" fillId="2" borderId="2" xfId="0" applyFill="1" applyBorder="1" applyAlignment="1" applyProtection="1">
      <alignment horizontal="left" vertical="top" wrapText="1"/>
    </xf>
    <xf numFmtId="0" fontId="18" fillId="7" borderId="0" xfId="0" applyFont="1" applyFill="1" applyAlignment="1">
      <alignment horizontal="center" vertical="center"/>
    </xf>
    <xf numFmtId="0" fontId="5" fillId="7" borderId="0" xfId="0" applyFont="1" applyFill="1" applyAlignment="1">
      <alignment horizontal="center" vertical="center"/>
    </xf>
    <xf numFmtId="0" fontId="18" fillId="7" borderId="0" xfId="0" applyFont="1" applyFill="1" applyAlignment="1">
      <alignment horizontal="center" vertical="center" wrapText="1"/>
    </xf>
    <xf numFmtId="0" fontId="0" fillId="7" borderId="0" xfId="0" applyFill="1" applyAlignment="1">
      <alignment horizontal="center" vertical="center" wrapText="1"/>
    </xf>
    <xf numFmtId="0" fontId="7" fillId="7" borderId="0" xfId="0" applyFont="1" applyFill="1" applyAlignment="1" applyProtection="1">
      <alignment vertical="center"/>
      <protection locked="0"/>
    </xf>
    <xf numFmtId="179" fontId="7" fillId="7" borderId="0" xfId="0" applyNumberFormat="1" applyFont="1" applyFill="1" applyAlignment="1" applyProtection="1">
      <alignment vertical="center"/>
      <protection locked="0"/>
    </xf>
    <xf numFmtId="178" fontId="7" fillId="7" borderId="0" xfId="0" applyNumberFormat="1" applyFont="1" applyFill="1" applyAlignment="1">
      <alignment vertical="center"/>
    </xf>
    <xf numFmtId="178" fontId="0" fillId="7" borderId="0" xfId="0" applyNumberFormat="1" applyFill="1" applyAlignment="1">
      <alignment vertical="center"/>
    </xf>
    <xf numFmtId="0" fontId="7" fillId="7" borderId="0" xfId="0" applyFont="1" applyFill="1" applyAlignment="1">
      <alignment vertical="center"/>
    </xf>
    <xf numFmtId="0" fontId="0" fillId="7" borderId="0" xfId="0" applyFill="1" applyAlignment="1">
      <alignment vertical="center"/>
    </xf>
    <xf numFmtId="41" fontId="7" fillId="7" borderId="0" xfId="0" applyNumberFormat="1" applyFont="1" applyFill="1" applyAlignment="1">
      <alignment vertical="center"/>
    </xf>
    <xf numFmtId="0" fontId="6" fillId="3" borderId="26" xfId="0" applyFont="1" applyFill="1" applyBorder="1" applyAlignment="1">
      <alignment vertical="center"/>
    </xf>
    <xf numFmtId="41" fontId="7" fillId="0" borderId="13" xfId="0" applyNumberFormat="1" applyFont="1" applyBorder="1" applyAlignment="1" applyProtection="1">
      <alignment vertical="center"/>
      <protection locked="0"/>
    </xf>
    <xf numFmtId="0" fontId="7" fillId="7" borderId="0" xfId="0" applyFont="1" applyFill="1" applyAlignment="1">
      <alignment horizontal="center" vertical="center"/>
    </xf>
    <xf numFmtId="0" fontId="0" fillId="7" borderId="0" xfId="0" applyFill="1" applyAlignment="1">
      <alignment horizontal="center" vertical="center"/>
    </xf>
    <xf numFmtId="0" fontId="7" fillId="7" borderId="0" xfId="0" quotePrefix="1" applyFont="1" applyFill="1" applyAlignment="1">
      <alignment horizontal="center" vertical="center"/>
    </xf>
    <xf numFmtId="0" fontId="7" fillId="3" borderId="13" xfId="0" applyFont="1" applyFill="1" applyBorder="1" applyAlignment="1">
      <alignment horizontal="center" vertical="center" wrapText="1"/>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306">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1975549</xdr:colOff>
      <xdr:row>4</xdr:row>
      <xdr:rowOff>0</xdr:rowOff>
    </xdr:from>
    <xdr:to>
      <xdr:col>6</xdr:col>
      <xdr:colOff>256726</xdr:colOff>
      <xdr:row>4</xdr:row>
      <xdr:rowOff>252000</xdr:rowOff>
    </xdr:to>
    <xdr:sp macro="" textlink="">
      <xdr:nvSpPr>
        <xdr:cNvPr id="3" name="正方形/長方形 172">
          <a:extLst>
            <a:ext uri="{FF2B5EF4-FFF2-40B4-BE49-F238E27FC236}">
              <a16:creationId xmlns:a16="http://schemas.microsoft.com/office/drawing/2014/main" id="{43CAA852-6EB4-489F-ACBD-E65527A9C6E1}"/>
            </a:ext>
          </a:extLst>
        </xdr:cNvPr>
        <xdr:cNvSpPr/>
      </xdr:nvSpPr>
      <xdr:spPr>
        <a:xfrm>
          <a:off x="10189461" y="1255059"/>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1589631</xdr:colOff>
      <xdr:row>4</xdr:row>
      <xdr:rowOff>0</xdr:rowOff>
    </xdr:from>
    <xdr:to>
      <xdr:col>8</xdr:col>
      <xdr:colOff>475925</xdr:colOff>
      <xdr:row>4</xdr:row>
      <xdr:rowOff>252000</xdr:rowOff>
    </xdr:to>
    <xdr:sp macro="" textlink="">
      <xdr:nvSpPr>
        <xdr:cNvPr id="8" name="正方形/長方形 7">
          <a:extLst>
            <a:ext uri="{FF2B5EF4-FFF2-40B4-BE49-F238E27FC236}">
              <a16:creationId xmlns:a16="http://schemas.microsoft.com/office/drawing/2014/main" id="{F81F8793-13F3-4EB7-9631-D42552C7C8C1}"/>
            </a:ext>
          </a:extLst>
        </xdr:cNvPr>
        <xdr:cNvSpPr/>
      </xdr:nvSpPr>
      <xdr:spPr>
        <a:xfrm>
          <a:off x="12795513" y="1255059"/>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369787</xdr:colOff>
      <xdr:row>4</xdr:row>
      <xdr:rowOff>0</xdr:rowOff>
    </xdr:from>
    <xdr:to>
      <xdr:col>5</xdr:col>
      <xdr:colOff>2003447</xdr:colOff>
      <xdr:row>4</xdr:row>
      <xdr:rowOff>252000</xdr:rowOff>
    </xdr:to>
    <xdr:sp macro="" textlink="">
      <xdr:nvSpPr>
        <xdr:cNvPr id="9" name="正方形/長方形 172">
          <a:extLst>
            <a:ext uri="{FF2B5EF4-FFF2-40B4-BE49-F238E27FC236}">
              <a16:creationId xmlns:a16="http://schemas.microsoft.com/office/drawing/2014/main" id="{3CD28022-8BF0-45CA-A4B7-F50FDDF68188}"/>
            </a:ext>
          </a:extLst>
        </xdr:cNvPr>
        <xdr:cNvSpPr/>
      </xdr:nvSpPr>
      <xdr:spPr>
        <a:xfrm>
          <a:off x="8583699" y="1255059"/>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6</xdr:col>
      <xdr:colOff>410089</xdr:colOff>
      <xdr:row>4</xdr:row>
      <xdr:rowOff>0</xdr:rowOff>
    </xdr:from>
    <xdr:to>
      <xdr:col>7</xdr:col>
      <xdr:colOff>1620942</xdr:colOff>
      <xdr:row>4</xdr:row>
      <xdr:rowOff>252000</xdr:rowOff>
    </xdr:to>
    <xdr:sp macro="" textlink="">
      <xdr:nvSpPr>
        <xdr:cNvPr id="10" name="正方形/長方形 172">
          <a:extLst>
            <a:ext uri="{FF2B5EF4-FFF2-40B4-BE49-F238E27FC236}">
              <a16:creationId xmlns:a16="http://schemas.microsoft.com/office/drawing/2014/main" id="{440DBB49-B68A-4C60-BAA5-783856FEFC48}"/>
            </a:ext>
          </a:extLst>
        </xdr:cNvPr>
        <xdr:cNvSpPr/>
      </xdr:nvSpPr>
      <xdr:spPr>
        <a:xfrm>
          <a:off x="10954824" y="1255059"/>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2255706</xdr:colOff>
      <xdr:row>4</xdr:row>
      <xdr:rowOff>0</xdr:rowOff>
    </xdr:from>
    <xdr:to>
      <xdr:col>6</xdr:col>
      <xdr:colOff>536883</xdr:colOff>
      <xdr:row>4</xdr:row>
      <xdr:rowOff>252000</xdr:rowOff>
    </xdr:to>
    <xdr:sp macro="" textlink="">
      <xdr:nvSpPr>
        <xdr:cNvPr id="7" name="正方形/長方形 172">
          <a:extLst>
            <a:ext uri="{FF2B5EF4-FFF2-40B4-BE49-F238E27FC236}">
              <a16:creationId xmlns:a16="http://schemas.microsoft.com/office/drawing/2014/main" id="{E27E2C67-05A7-42D1-ACBB-1BE886D7DB8E}"/>
            </a:ext>
          </a:extLst>
        </xdr:cNvPr>
        <xdr:cNvSpPr/>
      </xdr:nvSpPr>
      <xdr:spPr>
        <a:xfrm>
          <a:off x="10469618" y="1255059"/>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144082</xdr:colOff>
      <xdr:row>4</xdr:row>
      <xdr:rowOff>0</xdr:rowOff>
    </xdr:from>
    <xdr:to>
      <xdr:col>8</xdr:col>
      <xdr:colOff>756082</xdr:colOff>
      <xdr:row>4</xdr:row>
      <xdr:rowOff>252000</xdr:rowOff>
    </xdr:to>
    <xdr:sp macro="" textlink="">
      <xdr:nvSpPr>
        <xdr:cNvPr id="8" name="正方形/長方形 7">
          <a:extLst>
            <a:ext uri="{FF2B5EF4-FFF2-40B4-BE49-F238E27FC236}">
              <a16:creationId xmlns:a16="http://schemas.microsoft.com/office/drawing/2014/main" id="{42DD48A4-63B0-433D-BE99-2AC6FF59D555}"/>
            </a:ext>
          </a:extLst>
        </xdr:cNvPr>
        <xdr:cNvSpPr/>
      </xdr:nvSpPr>
      <xdr:spPr>
        <a:xfrm>
          <a:off x="13075670" y="1255059"/>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649944</xdr:colOff>
      <xdr:row>4</xdr:row>
      <xdr:rowOff>0</xdr:rowOff>
    </xdr:from>
    <xdr:to>
      <xdr:col>5</xdr:col>
      <xdr:colOff>2283604</xdr:colOff>
      <xdr:row>4</xdr:row>
      <xdr:rowOff>252000</xdr:rowOff>
    </xdr:to>
    <xdr:sp macro="" textlink="">
      <xdr:nvSpPr>
        <xdr:cNvPr id="9" name="正方形/長方形 172">
          <a:extLst>
            <a:ext uri="{FF2B5EF4-FFF2-40B4-BE49-F238E27FC236}">
              <a16:creationId xmlns:a16="http://schemas.microsoft.com/office/drawing/2014/main" id="{DAF7DC19-670B-4093-B601-1315A0DF80D5}"/>
            </a:ext>
          </a:extLst>
        </xdr:cNvPr>
        <xdr:cNvSpPr/>
      </xdr:nvSpPr>
      <xdr:spPr>
        <a:xfrm>
          <a:off x="8863856" y="1255059"/>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29099</xdr:colOff>
      <xdr:row>4</xdr:row>
      <xdr:rowOff>0</xdr:rowOff>
    </xdr:from>
    <xdr:to>
      <xdr:col>8</xdr:col>
      <xdr:colOff>175393</xdr:colOff>
      <xdr:row>4</xdr:row>
      <xdr:rowOff>252000</xdr:rowOff>
    </xdr:to>
    <xdr:sp macro="" textlink="">
      <xdr:nvSpPr>
        <xdr:cNvPr id="10" name="正方形/長方形 172">
          <a:extLst>
            <a:ext uri="{FF2B5EF4-FFF2-40B4-BE49-F238E27FC236}">
              <a16:creationId xmlns:a16="http://schemas.microsoft.com/office/drawing/2014/main" id="{29D35C27-0B3C-48D8-898E-A9B282D96B62}"/>
            </a:ext>
          </a:extLst>
        </xdr:cNvPr>
        <xdr:cNvSpPr/>
      </xdr:nvSpPr>
      <xdr:spPr>
        <a:xfrm>
          <a:off x="11234981" y="1255059"/>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105582</xdr:colOff>
      <xdr:row>4</xdr:row>
      <xdr:rowOff>0</xdr:rowOff>
    </xdr:from>
    <xdr:to>
      <xdr:col>7</xdr:col>
      <xdr:colOff>62738</xdr:colOff>
      <xdr:row>4</xdr:row>
      <xdr:rowOff>252000</xdr:rowOff>
    </xdr:to>
    <xdr:sp macro="" textlink="">
      <xdr:nvSpPr>
        <xdr:cNvPr id="7" name="正方形/長方形 172">
          <a:extLst>
            <a:ext uri="{FF2B5EF4-FFF2-40B4-BE49-F238E27FC236}">
              <a16:creationId xmlns:a16="http://schemas.microsoft.com/office/drawing/2014/main" id="{330B6DCF-DB7D-4056-A959-1540265ECE28}"/>
            </a:ext>
          </a:extLst>
        </xdr:cNvPr>
        <xdr:cNvSpPr/>
      </xdr:nvSpPr>
      <xdr:spPr>
        <a:xfrm>
          <a:off x="10666426"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330384</xdr:colOff>
      <xdr:row>4</xdr:row>
      <xdr:rowOff>0</xdr:rowOff>
    </xdr:from>
    <xdr:to>
      <xdr:col>8</xdr:col>
      <xdr:colOff>942384</xdr:colOff>
      <xdr:row>4</xdr:row>
      <xdr:rowOff>252000</xdr:rowOff>
    </xdr:to>
    <xdr:sp macro="" textlink="">
      <xdr:nvSpPr>
        <xdr:cNvPr id="8" name="正方形/長方形 7">
          <a:extLst>
            <a:ext uri="{FF2B5EF4-FFF2-40B4-BE49-F238E27FC236}">
              <a16:creationId xmlns:a16="http://schemas.microsoft.com/office/drawing/2014/main" id="{84B2F33E-39CF-4A97-9A20-0CAE20E37534}"/>
            </a:ext>
          </a:extLst>
        </xdr:cNvPr>
        <xdr:cNvSpPr/>
      </xdr:nvSpPr>
      <xdr:spPr>
        <a:xfrm>
          <a:off x="13272478"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833445</xdr:colOff>
      <xdr:row>4</xdr:row>
      <xdr:rowOff>0</xdr:rowOff>
    </xdr:from>
    <xdr:to>
      <xdr:col>6</xdr:col>
      <xdr:colOff>133480</xdr:colOff>
      <xdr:row>4</xdr:row>
      <xdr:rowOff>252000</xdr:rowOff>
    </xdr:to>
    <xdr:sp macro="" textlink="">
      <xdr:nvSpPr>
        <xdr:cNvPr id="9" name="正方形/長方形 172">
          <a:extLst>
            <a:ext uri="{FF2B5EF4-FFF2-40B4-BE49-F238E27FC236}">
              <a16:creationId xmlns:a16="http://schemas.microsoft.com/office/drawing/2014/main" id="{434992EE-B2A9-48CA-90B1-A91AAC394893}"/>
            </a:ext>
          </a:extLst>
        </xdr:cNvPr>
        <xdr:cNvSpPr/>
      </xdr:nvSpPr>
      <xdr:spPr>
        <a:xfrm>
          <a:off x="9060664"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216101</xdr:colOff>
      <xdr:row>4</xdr:row>
      <xdr:rowOff>0</xdr:rowOff>
    </xdr:from>
    <xdr:to>
      <xdr:col>8</xdr:col>
      <xdr:colOff>361695</xdr:colOff>
      <xdr:row>4</xdr:row>
      <xdr:rowOff>252000</xdr:rowOff>
    </xdr:to>
    <xdr:sp macro="" textlink="">
      <xdr:nvSpPr>
        <xdr:cNvPr id="10" name="正方形/長方形 172">
          <a:extLst>
            <a:ext uri="{FF2B5EF4-FFF2-40B4-BE49-F238E27FC236}">
              <a16:creationId xmlns:a16="http://schemas.microsoft.com/office/drawing/2014/main" id="{53835E32-B0A8-4A2A-9C8A-C3F6DFEFCD19}"/>
            </a:ext>
          </a:extLst>
        </xdr:cNvPr>
        <xdr:cNvSpPr/>
      </xdr:nvSpPr>
      <xdr:spPr>
        <a:xfrm>
          <a:off x="11431789"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10317</xdr:colOff>
      <xdr:row>4</xdr:row>
      <xdr:rowOff>0</xdr:rowOff>
    </xdr:from>
    <xdr:to>
      <xdr:col>6</xdr:col>
      <xdr:colOff>622317</xdr:colOff>
      <xdr:row>4</xdr:row>
      <xdr:rowOff>252000</xdr:rowOff>
    </xdr:to>
    <xdr:sp macro="" textlink="">
      <xdr:nvSpPr>
        <xdr:cNvPr id="7" name="正方形/長方形 172">
          <a:extLst>
            <a:ext uri="{FF2B5EF4-FFF2-40B4-BE49-F238E27FC236}">
              <a16:creationId xmlns:a16="http://schemas.microsoft.com/office/drawing/2014/main" id="{6C635493-C16F-4F16-875F-D242E14BCE5D}"/>
            </a:ext>
          </a:extLst>
        </xdr:cNvPr>
        <xdr:cNvSpPr/>
      </xdr:nvSpPr>
      <xdr:spPr>
        <a:xfrm>
          <a:off x="10571161"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235119</xdr:colOff>
      <xdr:row>4</xdr:row>
      <xdr:rowOff>0</xdr:rowOff>
    </xdr:from>
    <xdr:to>
      <xdr:col>8</xdr:col>
      <xdr:colOff>847119</xdr:colOff>
      <xdr:row>4</xdr:row>
      <xdr:rowOff>252000</xdr:rowOff>
    </xdr:to>
    <xdr:sp macro="" textlink="">
      <xdr:nvSpPr>
        <xdr:cNvPr id="8" name="正方形/長方形 7">
          <a:extLst>
            <a:ext uri="{FF2B5EF4-FFF2-40B4-BE49-F238E27FC236}">
              <a16:creationId xmlns:a16="http://schemas.microsoft.com/office/drawing/2014/main" id="{D8B709AE-8C63-44DE-9E2D-907225C8E99E}"/>
            </a:ext>
          </a:extLst>
        </xdr:cNvPr>
        <xdr:cNvSpPr/>
      </xdr:nvSpPr>
      <xdr:spPr>
        <a:xfrm>
          <a:off x="13177213"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738180</xdr:colOff>
      <xdr:row>4</xdr:row>
      <xdr:rowOff>0</xdr:rowOff>
    </xdr:from>
    <xdr:to>
      <xdr:col>6</xdr:col>
      <xdr:colOff>38215</xdr:colOff>
      <xdr:row>4</xdr:row>
      <xdr:rowOff>252000</xdr:rowOff>
    </xdr:to>
    <xdr:sp macro="" textlink="">
      <xdr:nvSpPr>
        <xdr:cNvPr id="9" name="正方形/長方形 172">
          <a:extLst>
            <a:ext uri="{FF2B5EF4-FFF2-40B4-BE49-F238E27FC236}">
              <a16:creationId xmlns:a16="http://schemas.microsoft.com/office/drawing/2014/main" id="{E5082217-45B7-4551-AF92-0F7E07765C6E}"/>
            </a:ext>
          </a:extLst>
        </xdr:cNvPr>
        <xdr:cNvSpPr/>
      </xdr:nvSpPr>
      <xdr:spPr>
        <a:xfrm>
          <a:off x="8965399"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120836</xdr:colOff>
      <xdr:row>4</xdr:row>
      <xdr:rowOff>0</xdr:rowOff>
    </xdr:from>
    <xdr:to>
      <xdr:col>8</xdr:col>
      <xdr:colOff>266430</xdr:colOff>
      <xdr:row>4</xdr:row>
      <xdr:rowOff>252000</xdr:rowOff>
    </xdr:to>
    <xdr:sp macro="" textlink="">
      <xdr:nvSpPr>
        <xdr:cNvPr id="10" name="正方形/長方形 172">
          <a:extLst>
            <a:ext uri="{FF2B5EF4-FFF2-40B4-BE49-F238E27FC236}">
              <a16:creationId xmlns:a16="http://schemas.microsoft.com/office/drawing/2014/main" id="{572629C7-898E-4D47-B645-4072CF6F24F7}"/>
            </a:ext>
          </a:extLst>
        </xdr:cNvPr>
        <xdr:cNvSpPr/>
      </xdr:nvSpPr>
      <xdr:spPr>
        <a:xfrm>
          <a:off x="11336524"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名／</a:t>
          </a:r>
          <a:r>
            <a:rPr kumimoji="1" lang="en-US" altLang="ja-JP" sz="1100">
              <a:solidFill>
                <a:schemeClr val="tx1"/>
              </a:solidFill>
            </a:rPr>
            <a:t>0.4</a:t>
          </a:r>
          <a:r>
            <a:rPr kumimoji="1" lang="ja-JP" altLang="en-US" sz="1100">
              <a:solidFill>
                <a:schemeClr val="tx1"/>
              </a:solidFill>
            </a:rPr>
            <a:t>名）等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xdr:from>
      <xdr:col>5</xdr:col>
      <xdr:colOff>2248696</xdr:colOff>
      <xdr:row>4</xdr:row>
      <xdr:rowOff>0</xdr:rowOff>
    </xdr:from>
    <xdr:to>
      <xdr:col>6</xdr:col>
      <xdr:colOff>527071</xdr:colOff>
      <xdr:row>4</xdr:row>
      <xdr:rowOff>252000</xdr:rowOff>
    </xdr:to>
    <xdr:sp macro="" textlink="">
      <xdr:nvSpPr>
        <xdr:cNvPr id="7" name="正方形/長方形 172">
          <a:extLst>
            <a:ext uri="{FF2B5EF4-FFF2-40B4-BE49-F238E27FC236}">
              <a16:creationId xmlns:a16="http://schemas.microsoft.com/office/drawing/2014/main" id="{7BBB46A5-5140-4429-8BD9-631462B4F872}"/>
            </a:ext>
          </a:extLst>
        </xdr:cNvPr>
        <xdr:cNvSpPr/>
      </xdr:nvSpPr>
      <xdr:spPr>
        <a:xfrm>
          <a:off x="10475915" y="1238250"/>
          <a:ext cx="612000" cy="252000"/>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139873</xdr:colOff>
      <xdr:row>4</xdr:row>
      <xdr:rowOff>0</xdr:rowOff>
    </xdr:from>
    <xdr:to>
      <xdr:col>8</xdr:col>
      <xdr:colOff>751873</xdr:colOff>
      <xdr:row>4</xdr:row>
      <xdr:rowOff>252000</xdr:rowOff>
    </xdr:to>
    <xdr:sp macro="" textlink="">
      <xdr:nvSpPr>
        <xdr:cNvPr id="8" name="正方形/長方形 7">
          <a:extLst>
            <a:ext uri="{FF2B5EF4-FFF2-40B4-BE49-F238E27FC236}">
              <a16:creationId xmlns:a16="http://schemas.microsoft.com/office/drawing/2014/main" id="{1FC04762-91DF-46EA-AF30-D742DC907EA9}"/>
            </a:ext>
          </a:extLst>
        </xdr:cNvPr>
        <xdr:cNvSpPr/>
      </xdr:nvSpPr>
      <xdr:spPr>
        <a:xfrm>
          <a:off x="13081967" y="1238250"/>
          <a:ext cx="612000" cy="252000"/>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642934</xdr:colOff>
      <xdr:row>4</xdr:row>
      <xdr:rowOff>0</xdr:rowOff>
    </xdr:from>
    <xdr:to>
      <xdr:col>5</xdr:col>
      <xdr:colOff>2276594</xdr:colOff>
      <xdr:row>4</xdr:row>
      <xdr:rowOff>252000</xdr:rowOff>
    </xdr:to>
    <xdr:sp macro="" textlink="">
      <xdr:nvSpPr>
        <xdr:cNvPr id="9" name="正方形/長方形 172">
          <a:extLst>
            <a:ext uri="{FF2B5EF4-FFF2-40B4-BE49-F238E27FC236}">
              <a16:creationId xmlns:a16="http://schemas.microsoft.com/office/drawing/2014/main" id="{C8DAB42A-4C4D-4AD5-A4F7-EBDB3CE35722}"/>
            </a:ext>
          </a:extLst>
        </xdr:cNvPr>
        <xdr:cNvSpPr/>
      </xdr:nvSpPr>
      <xdr:spPr>
        <a:xfrm>
          <a:off x="8870153" y="1238250"/>
          <a:ext cx="163366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薄黄色セル（必須）⇒</a:t>
          </a:r>
        </a:p>
      </xdr:txBody>
    </xdr:sp>
    <xdr:clientData/>
  </xdr:twoCellAnchor>
  <xdr:twoCellAnchor>
    <xdr:from>
      <xdr:col>7</xdr:col>
      <xdr:colOff>25590</xdr:colOff>
      <xdr:row>4</xdr:row>
      <xdr:rowOff>0</xdr:rowOff>
    </xdr:from>
    <xdr:to>
      <xdr:col>8</xdr:col>
      <xdr:colOff>171184</xdr:colOff>
      <xdr:row>4</xdr:row>
      <xdr:rowOff>252000</xdr:rowOff>
    </xdr:to>
    <xdr:sp macro="" textlink="">
      <xdr:nvSpPr>
        <xdr:cNvPr id="10" name="正方形/長方形 172">
          <a:extLst>
            <a:ext uri="{FF2B5EF4-FFF2-40B4-BE49-F238E27FC236}">
              <a16:creationId xmlns:a16="http://schemas.microsoft.com/office/drawing/2014/main" id="{44FCF1D2-A2B5-4D94-888B-BB2EAF049D58}"/>
            </a:ext>
          </a:extLst>
        </xdr:cNvPr>
        <xdr:cNvSpPr/>
      </xdr:nvSpPr>
      <xdr:spPr>
        <a:xfrm>
          <a:off x="11241278" y="1238250"/>
          <a:ext cx="1872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薄青色セル（自動反映）⇒</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Normal="85" zoomScaleSheetLayoutView="100" workbookViewId="0">
      <pane xSplit="2" ySplit="6" topLeftCell="C7" activePane="bottomRight" state="frozen"/>
      <selection pane="topRight" activeCell="D172" sqref="D172"/>
      <selection pane="bottomLeft" activeCell="D172" sqref="D172"/>
      <selection pane="bottomRight" activeCell="E11" sqref="E11:F11"/>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
        <v>249</v>
      </c>
    </row>
    <row r="2" spans="1:13" ht="24.95" customHeight="1">
      <c r="D2" s="53" t="s">
        <v>0</v>
      </c>
      <c r="I2" s="54"/>
      <c r="J2" s="55" t="s">
        <v>1</v>
      </c>
    </row>
    <row r="3" spans="1:13" ht="24.95" customHeight="1">
      <c r="D3" s="52" t="s">
        <v>2</v>
      </c>
    </row>
    <row r="4" spans="1:13" ht="24.95" customHeight="1">
      <c r="D4" s="56" t="s">
        <v>3</v>
      </c>
    </row>
    <row r="5" spans="1:13" ht="24.95" customHeight="1">
      <c r="D5" s="57" t="s">
        <v>4</v>
      </c>
    </row>
    <row r="6" spans="1:13" ht="24.95" customHeight="1">
      <c r="B6" s="58" t="s">
        <v>5</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s="3" t="s">
        <v>9</v>
      </c>
      <c r="E9"/>
      <c r="F9"/>
      <c r="G9"/>
      <c r="H9"/>
      <c r="I9"/>
      <c r="J9"/>
      <c r="M9" s="52" t="s">
        <v>10</v>
      </c>
    </row>
    <row r="10" spans="1:13" ht="24.95" customHeight="1">
      <c r="B10" s="63"/>
      <c r="D10" s="64" t="s">
        <v>11</v>
      </c>
      <c r="E10" s="146" t="s">
        <v>12</v>
      </c>
      <c r="F10" s="147"/>
      <c r="G10" s="136" t="s">
        <v>246</v>
      </c>
      <c r="H10" s="65"/>
      <c r="I10" s="56"/>
      <c r="M10" s="52" t="s">
        <v>13</v>
      </c>
    </row>
    <row r="11" spans="1:13" ht="24.95" customHeight="1">
      <c r="B11" s="66" t="s">
        <v>14</v>
      </c>
      <c r="D11" s="64" t="s">
        <v>15</v>
      </c>
      <c r="E11" s="146"/>
      <c r="F11" s="152"/>
      <c r="G11" s="3" t="s">
        <v>16</v>
      </c>
      <c r="M11" s="52" t="s">
        <v>17</v>
      </c>
    </row>
    <row r="12" spans="1:13" ht="24.95" customHeight="1">
      <c r="B12" s="66" t="s">
        <v>18</v>
      </c>
      <c r="D12" s="64" t="s">
        <v>19</v>
      </c>
      <c r="E12" s="38"/>
      <c r="F12" t="s">
        <v>20</v>
      </c>
      <c r="M12" s="52" t="s">
        <v>21</v>
      </c>
    </row>
    <row r="13" spans="1:13" ht="24.75" customHeight="1">
      <c r="B13" s="66" t="s">
        <v>22</v>
      </c>
      <c r="D13" s="64" t="s">
        <v>23</v>
      </c>
      <c r="E13" s="118"/>
      <c r="F13" s="117">
        <f>VLOOKUP($E$10,データ用!$B2:$C11,2,FALSE)</f>
        <v>45313</v>
      </c>
      <c r="G13" s="52" t="s">
        <v>24</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39"/>
      <c r="F16" t="s">
        <v>34</v>
      </c>
      <c r="G16"/>
      <c r="H16"/>
      <c r="I16"/>
      <c r="J16"/>
      <c r="M16" s="52" t="s">
        <v>35</v>
      </c>
    </row>
    <row r="17" spans="2:15" ht="24.95" customHeight="1">
      <c r="B17" s="66" t="s">
        <v>36</v>
      </c>
      <c r="D17" s="64" t="s">
        <v>37</v>
      </c>
      <c r="E17" s="39"/>
      <c r="F17" t="s">
        <v>38</v>
      </c>
      <c r="G17"/>
      <c r="H17"/>
      <c r="I17"/>
      <c r="J17"/>
      <c r="K17"/>
      <c r="L17"/>
      <c r="M17" s="52" t="s">
        <v>12</v>
      </c>
      <c r="N17"/>
      <c r="O17"/>
    </row>
    <row r="18" spans="2:15" ht="24.75" customHeight="1">
      <c r="B18" s="60"/>
      <c r="D18" s="137" t="s">
        <v>39</v>
      </c>
      <c r="E18"/>
      <c r="F18"/>
      <c r="G18"/>
      <c r="H18"/>
      <c r="I18"/>
      <c r="J18"/>
      <c r="K18"/>
      <c r="L18"/>
      <c r="M18" t="s">
        <v>40</v>
      </c>
      <c r="N18"/>
      <c r="O18"/>
    </row>
    <row r="19" spans="2:15" ht="24.75" customHeight="1">
      <c r="B19" s="66" t="s">
        <v>41</v>
      </c>
      <c r="D19" s="64" t="s">
        <v>42</v>
      </c>
      <c r="E19" s="153"/>
      <c r="F19" s="153"/>
      <c r="G19" s="153"/>
      <c r="H19" s="153"/>
      <c r="I19" s="153"/>
      <c r="J19" s="153"/>
      <c r="K19"/>
      <c r="L19"/>
      <c r="M19"/>
      <c r="N19"/>
      <c r="O19"/>
    </row>
    <row r="20" spans="2:15" ht="24.75" customHeight="1">
      <c r="B20" s="66" t="s">
        <v>43</v>
      </c>
      <c r="D20" s="158" t="s">
        <v>44</v>
      </c>
      <c r="E20" s="160"/>
      <c r="F20" s="160"/>
      <c r="G20" s="160"/>
      <c r="H20" s="160"/>
      <c r="I20" s="160"/>
      <c r="J20" s="160"/>
      <c r="K20"/>
      <c r="L20"/>
      <c r="M20" t="s">
        <v>45</v>
      </c>
      <c r="N20"/>
      <c r="O20"/>
    </row>
    <row r="21" spans="2:15" ht="24.75" customHeight="1">
      <c r="B21" s="69"/>
      <c r="D21" s="159"/>
      <c r="E21" s="160"/>
      <c r="F21" s="160"/>
      <c r="G21" s="160"/>
      <c r="H21" s="160"/>
      <c r="I21" s="160"/>
      <c r="J21" s="160"/>
      <c r="K21"/>
      <c r="L21"/>
      <c r="M21" t="s">
        <v>46</v>
      </c>
      <c r="N21"/>
      <c r="O21"/>
    </row>
    <row r="22" spans="2:15" ht="24.75" customHeight="1">
      <c r="B22" s="69"/>
      <c r="D22" s="159"/>
      <c r="E22" s="160"/>
      <c r="F22" s="160"/>
      <c r="G22" s="160"/>
      <c r="H22" s="160"/>
      <c r="I22" s="160"/>
      <c r="J22" s="160"/>
      <c r="K22"/>
      <c r="L22"/>
      <c r="M22"/>
      <c r="N22"/>
      <c r="O22"/>
    </row>
    <row r="23" spans="2:15" ht="24.75" customHeight="1">
      <c r="B23" s="69"/>
      <c r="D23" s="159"/>
      <c r="E23" s="160"/>
      <c r="F23" s="160"/>
      <c r="G23" s="160"/>
      <c r="H23" s="160"/>
      <c r="I23" s="160"/>
      <c r="J23" s="160"/>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2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9"/>
      <c r="F71" s="81" t="s">
        <v>90</v>
      </c>
      <c r="G71" s="69"/>
      <c r="H71" s="69"/>
      <c r="I71" s="69"/>
      <c r="J71" s="69"/>
    </row>
    <row r="72" spans="2:10" ht="24.95" customHeight="1">
      <c r="D72" s="78" t="s">
        <v>91</v>
      </c>
      <c r="E72" s="19"/>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E62-E63-E64-E65-E65-E67-E68-E69</f>
        <v>0</v>
      </c>
      <c r="F87" s="186" t="s">
        <v>116</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f>
        <v>0</v>
      </c>
      <c r="F89" s="92" t="s">
        <v>122</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135</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135</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135</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110" t="s">
        <v>158</v>
      </c>
      <c r="F123" s="99" t="s">
        <v>159</v>
      </c>
    </row>
    <row r="124" spans="2:12" ht="24.95" customHeight="1">
      <c r="D124" s="1" t="s">
        <v>160</v>
      </c>
      <c r="E124" s="20"/>
      <c r="F124" s="33">
        <f>F45</f>
        <v>0</v>
      </c>
      <c r="G124" s="109"/>
    </row>
    <row r="125" spans="2:12" ht="24.95" customHeight="1">
      <c r="D125" s="1" t="s">
        <v>161</v>
      </c>
      <c r="E125" s="20"/>
      <c r="F125" s="33">
        <f>F46</f>
        <v>0</v>
      </c>
    </row>
    <row r="126" spans="2:12" ht="24.95" customHeight="1">
      <c r="D126" s="1" t="s">
        <v>162</v>
      </c>
      <c r="E126" s="33">
        <f>E124-E125</f>
        <v>0</v>
      </c>
      <c r="F126" s="33">
        <f>F47</f>
        <v>0</v>
      </c>
      <c r="H126" s="57" t="s">
        <v>163</v>
      </c>
    </row>
    <row r="127" spans="2:12" ht="24.95" customHeight="1">
      <c r="D127" s="1" t="s">
        <v>164</v>
      </c>
      <c r="E127" s="33">
        <f>I132</f>
        <v>0</v>
      </c>
      <c r="F127" s="33">
        <f>J132</f>
        <v>0</v>
      </c>
      <c r="G127" s="60" t="s">
        <v>165</v>
      </c>
      <c r="H127" s="122" t="s">
        <v>166</v>
      </c>
      <c r="I127" s="5" t="s">
        <v>158</v>
      </c>
      <c r="J127" s="123" t="s">
        <v>167</v>
      </c>
      <c r="K127" s="191"/>
      <c r="L127" s="192"/>
    </row>
    <row r="128" spans="2:12" ht="24.95" customHeight="1">
      <c r="D128" s="1" t="s">
        <v>168</v>
      </c>
      <c r="E128" s="33">
        <f>E126-E127</f>
        <v>0</v>
      </c>
      <c r="F128" s="33">
        <f>F126-F127</f>
        <v>0</v>
      </c>
      <c r="H128" s="124" t="s">
        <v>169</v>
      </c>
      <c r="I128" s="25"/>
      <c r="J128" s="27">
        <f>+F48</f>
        <v>0</v>
      </c>
      <c r="K128" s="185"/>
      <c r="L128" s="148"/>
    </row>
    <row r="129" spans="2:12" ht="24.95" customHeight="1">
      <c r="D129" s="1" t="s">
        <v>170</v>
      </c>
      <c r="E129" s="33">
        <f>E128-I129</f>
        <v>0</v>
      </c>
      <c r="F129" s="33">
        <f>F128-J129</f>
        <v>0</v>
      </c>
      <c r="H129" s="124" t="s">
        <v>171</v>
      </c>
      <c r="I129" s="25"/>
      <c r="J129" s="19"/>
      <c r="K129" s="185"/>
      <c r="L129" s="148"/>
    </row>
    <row r="130" spans="2:12" ht="24.95" customHeight="1">
      <c r="D130" s="1" t="s">
        <v>172</v>
      </c>
      <c r="E130" s="20"/>
      <c r="F130" s="33">
        <f>F101</f>
        <v>0</v>
      </c>
      <c r="H130" s="124" t="s">
        <v>173</v>
      </c>
      <c r="I130" s="25"/>
      <c r="J130" s="27">
        <f>+F50</f>
        <v>0</v>
      </c>
      <c r="K130" s="185"/>
      <c r="L130" s="148"/>
    </row>
    <row r="131" spans="2:12" ht="24.95" customHeight="1" thickBot="1">
      <c r="D131" s="1" t="s">
        <v>174</v>
      </c>
      <c r="E131" s="20"/>
      <c r="F131" s="33">
        <f>F109</f>
        <v>0</v>
      </c>
      <c r="H131" s="125" t="s">
        <v>175</v>
      </c>
      <c r="I131" s="127"/>
      <c r="J131" s="138">
        <f>+F51</f>
        <v>0</v>
      </c>
      <c r="K131" s="185"/>
      <c r="L131" s="148"/>
    </row>
    <row r="132" spans="2:12" ht="24.95" customHeight="1" thickTop="1">
      <c r="D132" s="1" t="s">
        <v>176</v>
      </c>
      <c r="E132" s="20"/>
      <c r="F132" s="20"/>
      <c r="G132" s="57"/>
      <c r="H132" s="126" t="s">
        <v>177</v>
      </c>
      <c r="I132" s="128">
        <f>I128-I129-I130+I131</f>
        <v>0</v>
      </c>
      <c r="J132" s="129">
        <f>J128-J129-J130+J131</f>
        <v>0</v>
      </c>
      <c r="K132" s="185"/>
      <c r="L132" s="148"/>
    </row>
    <row r="133" spans="2:12" ht="24.95" customHeight="1">
      <c r="D133" s="1" t="s">
        <v>178</v>
      </c>
      <c r="E133" s="20"/>
      <c r="F133" s="20"/>
    </row>
    <row r="134" spans="2:12" ht="24.95" customHeight="1">
      <c r="D134" s="1" t="s">
        <v>179</v>
      </c>
      <c r="E134" s="20"/>
      <c r="F134" s="33">
        <f>F119</f>
        <v>0</v>
      </c>
      <c r="G134" s="109"/>
      <c r="H134" s="109"/>
    </row>
    <row r="135" spans="2:12" ht="24.95" customHeight="1">
      <c r="D135" s="1" t="s">
        <v>180</v>
      </c>
      <c r="E135" s="20"/>
      <c r="F135" s="33">
        <f>F117</f>
        <v>0</v>
      </c>
    </row>
    <row r="136" spans="2:12" ht="24.95" customHeight="1">
      <c r="D136" s="1" t="s">
        <v>181</v>
      </c>
      <c r="E136" s="20"/>
      <c r="F136" s="33">
        <f>F118</f>
        <v>0</v>
      </c>
    </row>
    <row r="137" spans="2:12" ht="24.95" customHeight="1">
      <c r="B137" s="76" t="s">
        <v>182</v>
      </c>
      <c r="D137" s="1" t="s">
        <v>183</v>
      </c>
      <c r="E137" s="33">
        <f>E128+E131+E134</f>
        <v>0</v>
      </c>
      <c r="F137" s="33">
        <f>F128+F131+F134</f>
        <v>0</v>
      </c>
    </row>
    <row r="138" spans="2:12" ht="24.95" customHeight="1">
      <c r="D138" s="1" t="s">
        <v>184</v>
      </c>
      <c r="E138" s="42"/>
      <c r="F138" s="42"/>
    </row>
    <row r="139" spans="2:12" ht="24.95" customHeight="1">
      <c r="B139" s="76" t="s">
        <v>185</v>
      </c>
      <c r="D139" s="1" t="s">
        <v>186</v>
      </c>
      <c r="E139" s="33">
        <f>IFERROR(E137/E138,)</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53" t="s">
        <v>194</v>
      </c>
      <c r="G147" s="60"/>
    </row>
    <row r="148" spans="2:10" ht="24.95" customHeight="1">
      <c r="D148" s="45"/>
      <c r="E148" s="45"/>
      <c r="F148" s="45"/>
      <c r="G148" s="45"/>
      <c r="H148" s="45"/>
      <c r="I148" s="45"/>
      <c r="J148" s="45"/>
    </row>
    <row r="149" spans="2:10" ht="24.95" customHeight="1">
      <c r="D149" s="45"/>
      <c r="E149" s="45"/>
      <c r="F149" s="45"/>
      <c r="G149" s="45"/>
      <c r="H149" s="45"/>
      <c r="I149" s="45"/>
      <c r="J149" s="45"/>
    </row>
    <row r="150" spans="2:10" ht="24.95" customHeight="1">
      <c r="D150" s="45"/>
      <c r="E150" s="45"/>
      <c r="F150" s="45"/>
      <c r="G150" s="45"/>
      <c r="H150" s="45"/>
      <c r="I150" s="45"/>
      <c r="J150" s="45"/>
    </row>
    <row r="151" spans="2:10" ht="24.95" customHeight="1">
      <c r="D151" s="45"/>
      <c r="E151" s="45"/>
      <c r="F151" s="45"/>
      <c r="G151" s="45"/>
      <c r="H151" s="45"/>
      <c r="I151" s="45"/>
      <c r="J151" s="45"/>
    </row>
    <row r="152" spans="2:10" ht="24.95" customHeight="1">
      <c r="D152" s="45"/>
      <c r="E152" s="45"/>
      <c r="F152" s="45"/>
      <c r="G152" s="45"/>
      <c r="H152" s="45"/>
      <c r="I152" s="45"/>
      <c r="J152" s="45"/>
    </row>
    <row r="153" spans="2:10" ht="24.95" customHeight="1">
      <c r="D153" s="45"/>
      <c r="E153" s="45"/>
      <c r="F153" s="45"/>
      <c r="G153" s="45"/>
      <c r="H153" s="45"/>
      <c r="I153" s="45"/>
      <c r="J153" s="45"/>
    </row>
    <row r="154" spans="2:10" ht="24.95" customHeight="1">
      <c r="D154" s="45"/>
      <c r="E154" s="45"/>
      <c r="F154" s="45"/>
      <c r="G154" s="45"/>
      <c r="H154" s="45"/>
      <c r="I154" s="45"/>
      <c r="J154" s="45"/>
    </row>
    <row r="155" spans="2:10" ht="24.95" customHeight="1">
      <c r="D155" s="53" t="s">
        <v>195</v>
      </c>
    </row>
    <row r="156" spans="2:10" ht="39.950000000000003" customHeight="1">
      <c r="D156" s="4" t="s">
        <v>136</v>
      </c>
      <c r="E156" s="77" t="s">
        <v>196</v>
      </c>
      <c r="F156" s="111" t="s">
        <v>197</v>
      </c>
      <c r="G156" s="197" t="s">
        <v>198</v>
      </c>
      <c r="H156" s="198"/>
    </row>
    <row r="157" spans="2:10" ht="24.95" customHeight="1">
      <c r="D157" s="193" t="s">
        <v>199</v>
      </c>
      <c r="E157" s="24" t="s">
        <v>200</v>
      </c>
      <c r="F157" s="24" t="s">
        <v>200</v>
      </c>
      <c r="G157" s="195" t="s">
        <v>200</v>
      </c>
      <c r="H157" s="196"/>
    </row>
    <row r="158" spans="2:10" ht="24.95" customHeight="1">
      <c r="B158" s="87" t="s">
        <v>201</v>
      </c>
      <c r="D158" s="194"/>
      <c r="E158" s="139"/>
      <c r="F158" s="139"/>
      <c r="G158" s="195"/>
      <c r="H158" s="196"/>
    </row>
    <row r="159" spans="2:10" ht="24.95" customHeight="1">
      <c r="D159" s="193" t="s">
        <v>202</v>
      </c>
      <c r="E159" s="24" t="s">
        <v>200</v>
      </c>
      <c r="F159" s="24" t="s">
        <v>200</v>
      </c>
      <c r="G159" s="195" t="s">
        <v>200</v>
      </c>
      <c r="H159" s="196"/>
    </row>
    <row r="160" spans="2:10" ht="24.95" customHeight="1" thickBot="1">
      <c r="B160" s="87" t="s">
        <v>203</v>
      </c>
      <c r="D160" s="194"/>
      <c r="E160" s="25"/>
      <c r="F160" s="25"/>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xrudd43WRApqUrwKpr+S7Ofi6Nt8Nv+t+fZz93ZvuxCA7z9FzcDQed8lopeXiOYaDz+c63gAofWXeQCA3p1Fzg==" saltValue="zLjoM0N2SN2skZsR0jvICA==" spinCount="100000" sheet="1" objects="1" scenarios="1" selectLockedCells="1"/>
  <mergeCells count="58">
    <mergeCell ref="D159:D160"/>
    <mergeCell ref="G160:H160"/>
    <mergeCell ref="G52:H52"/>
    <mergeCell ref="G53:H53"/>
    <mergeCell ref="G156:H156"/>
    <mergeCell ref="G158:H158"/>
    <mergeCell ref="G159:H159"/>
    <mergeCell ref="F92:J92"/>
    <mergeCell ref="F90:J90"/>
    <mergeCell ref="F91:J91"/>
    <mergeCell ref="F69:H69"/>
    <mergeCell ref="G57:J57"/>
    <mergeCell ref="I53:J53"/>
    <mergeCell ref="D157:D158"/>
    <mergeCell ref="G157:H157"/>
    <mergeCell ref="I54:J54"/>
    <mergeCell ref="G54:H54"/>
    <mergeCell ref="F88:L88"/>
    <mergeCell ref="K128:L128"/>
    <mergeCell ref="G56:J56"/>
    <mergeCell ref="K127:L127"/>
    <mergeCell ref="K132:L132"/>
    <mergeCell ref="K129:L129"/>
    <mergeCell ref="K130:L130"/>
    <mergeCell ref="K131:L131"/>
    <mergeCell ref="F86:L86"/>
    <mergeCell ref="F87:L87"/>
    <mergeCell ref="F42:J42"/>
    <mergeCell ref="G51:H51"/>
    <mergeCell ref="D28:J36"/>
    <mergeCell ref="I49:J49"/>
    <mergeCell ref="G48:H48"/>
    <mergeCell ref="G49:H49"/>
    <mergeCell ref="G50:H50"/>
    <mergeCell ref="G43:J43"/>
    <mergeCell ref="G45:H45"/>
    <mergeCell ref="G46:H46"/>
    <mergeCell ref="G47:H47"/>
    <mergeCell ref="I50:J50"/>
    <mergeCell ref="I46:J46"/>
    <mergeCell ref="I47:J47"/>
    <mergeCell ref="I48:J48"/>
    <mergeCell ref="G161:H161"/>
    <mergeCell ref="I161:J161"/>
    <mergeCell ref="E10:F10"/>
    <mergeCell ref="D39:J39"/>
    <mergeCell ref="D40:J40"/>
    <mergeCell ref="D41:J41"/>
    <mergeCell ref="E11:F11"/>
    <mergeCell ref="E19:J19"/>
    <mergeCell ref="F43:F44"/>
    <mergeCell ref="I52:J52"/>
    <mergeCell ref="D20:D23"/>
    <mergeCell ref="E20:J23"/>
    <mergeCell ref="I45:J45"/>
    <mergeCell ref="I51:J51"/>
    <mergeCell ref="D42:D44"/>
    <mergeCell ref="E42:E44"/>
  </mergeCells>
  <phoneticPr fontId="2"/>
  <conditionalFormatting sqref="D96:F142">
    <cfRule type="expression" dxfId="305" priority="27">
      <formula>$E$10=$M$9</formula>
    </cfRule>
    <cfRule type="expression" dxfId="304" priority="36">
      <formula>$E$16=$M$21</formula>
    </cfRule>
    <cfRule type="expression" dxfId="303" priority="31">
      <formula>$E$10=$M$11</formula>
    </cfRule>
    <cfRule type="expression" dxfId="302" priority="28">
      <formula>$E$10=$M$10</formula>
    </cfRule>
  </conditionalFormatting>
  <conditionalFormatting sqref="D146:J147 D155:J160">
    <cfRule type="expression" dxfId="301" priority="34">
      <formula>$E$17=$M$21</formula>
    </cfRule>
  </conditionalFormatting>
  <conditionalFormatting sqref="D146:J160">
    <cfRule type="expression" dxfId="300" priority="22">
      <formula>$E$10=$M$12</formula>
    </cfRule>
    <cfRule type="expression" dxfId="299" priority="19">
      <formula>$E$10=$M$15</formula>
    </cfRule>
    <cfRule type="expression" dxfId="298" priority="20">
      <formula>$E$10=$M$14</formula>
    </cfRule>
    <cfRule type="expression" dxfId="297" priority="21">
      <formula>$E$10=$M$13</formula>
    </cfRule>
    <cfRule type="expression" dxfId="296" priority="23">
      <formula>$E$10=$M$11</formula>
    </cfRule>
    <cfRule type="expression" dxfId="295" priority="24">
      <formula>$E$9=$M$10</formula>
    </cfRule>
    <cfRule type="expression" dxfId="294" priority="25">
      <formula>$E$10=$M$9</formula>
    </cfRule>
  </conditionalFormatting>
  <conditionalFormatting sqref="D148:J154">
    <cfRule type="expression" dxfId="293" priority="18">
      <formula>$E$16=$M$20</formula>
    </cfRule>
  </conditionalFormatting>
  <conditionalFormatting sqref="E12:E13">
    <cfRule type="containsBlanks" dxfId="292" priority="1">
      <formula>LEN(TRIM(E12))=0</formula>
    </cfRule>
  </conditionalFormatting>
  <conditionalFormatting sqref="E14:E17 E10:F11">
    <cfRule type="containsBlanks" dxfId="291" priority="99">
      <formula>LEN(TRIM(E10))=0</formula>
    </cfRule>
  </conditionalFormatting>
  <conditionalFormatting sqref="E16:E17">
    <cfRule type="expression" dxfId="290" priority="92">
      <formula>$E$10=$M$9</formula>
    </cfRule>
    <cfRule type="expression" dxfId="289" priority="91">
      <formula>$E$10=$M$10</formula>
    </cfRule>
    <cfRule type="expression" dxfId="288" priority="90">
      <formula>$E$10=$M$11</formula>
    </cfRule>
  </conditionalFormatting>
  <conditionalFormatting sqref="E17">
    <cfRule type="expression" dxfId="287" priority="89">
      <formula>$E$10=$M$12</formula>
    </cfRule>
    <cfRule type="expression" dxfId="286" priority="87">
      <formula>$E$10=$M$14</formula>
    </cfRule>
    <cfRule type="expression" dxfId="285" priority="86">
      <formula>$E$10=$M$15</formula>
    </cfRule>
    <cfRule type="expression" dxfId="284" priority="88">
      <formula>$E$10=$M$13</formula>
    </cfRule>
  </conditionalFormatting>
  <conditionalFormatting sqref="E68:E69">
    <cfRule type="containsBlanks" dxfId="283" priority="32">
      <formula>LEN(TRIM(E68))=0</formula>
    </cfRule>
  </conditionalFormatting>
  <conditionalFormatting sqref="E124:E125">
    <cfRule type="containsBlanks" dxfId="282" priority="66">
      <formula>LEN(TRIM(E124))=0</formula>
    </cfRule>
  </conditionalFormatting>
  <conditionalFormatting sqref="E130:E136">
    <cfRule type="containsBlanks" dxfId="281" priority="65">
      <formula>LEN(TRIM(E130))=0</formula>
    </cfRule>
    <cfRule type="containsBlanks" priority="26">
      <formula>LEN(TRIM(E130))=0</formula>
    </cfRule>
  </conditionalFormatting>
  <conditionalFormatting sqref="E45:F46">
    <cfRule type="containsBlanks" dxfId="280" priority="73">
      <formula>LEN(TRIM(E45))=0</formula>
    </cfRule>
  </conditionalFormatting>
  <conditionalFormatting sqref="E48:F48">
    <cfRule type="containsBlanks" dxfId="279" priority="72">
      <formula>LEN(TRIM(E48))=0</formula>
    </cfRule>
  </conditionalFormatting>
  <conditionalFormatting sqref="E50:F51 E53:F53">
    <cfRule type="containsBlanks" dxfId="278" priority="71">
      <formula>LEN(TRIM(E50))=0</formula>
    </cfRule>
  </conditionalFormatting>
  <conditionalFormatting sqref="E57:F57">
    <cfRule type="containsBlanks" dxfId="277" priority="70">
      <formula>LEN(TRIM(E57))=0</formula>
    </cfRule>
  </conditionalFormatting>
  <conditionalFormatting sqref="E98:F100 E105:F105 E19:J23 D28:J36 E71:E72 E74:E75">
    <cfRule type="containsBlanks" dxfId="276" priority="113">
      <formula>LEN(TRIM(D19))=0</formula>
    </cfRule>
  </conditionalFormatting>
  <conditionalFormatting sqref="E108:F108">
    <cfRule type="containsBlanks" dxfId="275" priority="67">
      <formula>LEN(TRIM(E108))=0</formula>
    </cfRule>
  </conditionalFormatting>
  <conditionalFormatting sqref="E113:F116 E118:F118">
    <cfRule type="containsBlanks" dxfId="274" priority="82">
      <formula>LEN(TRIM(E113))=0</formula>
    </cfRule>
  </conditionalFormatting>
  <conditionalFormatting sqref="E138:F138">
    <cfRule type="containsBlanks" dxfId="273" priority="68">
      <formula>LEN(TRIM(E138))=0</formula>
    </cfRule>
  </conditionalFormatting>
  <conditionalFormatting sqref="E158:H158 E160:H160">
    <cfRule type="containsBlanks" dxfId="272" priority="79">
      <formula>LEN(TRIM(E158))=0</formula>
    </cfRule>
  </conditionalFormatting>
  <conditionalFormatting sqref="F129">
    <cfRule type="containsBlanks" dxfId="271" priority="29">
      <formula>LEN(TRIM(F129))=0</formula>
    </cfRule>
  </conditionalFormatting>
  <conditionalFormatting sqref="F132:F133">
    <cfRule type="containsBlanks" dxfId="270" priority="85">
      <formula>LEN(TRIM(F132))=0</formula>
    </cfRule>
  </conditionalFormatting>
  <conditionalFormatting sqref="G161">
    <cfRule type="expression" dxfId="269" priority="10">
      <formula>$E$10=$M$9</formula>
    </cfRule>
    <cfRule type="expression" dxfId="268" priority="9">
      <formula>$E$9=$M$10</formula>
    </cfRule>
    <cfRule type="expression" dxfId="267" priority="7">
      <formula>$E$10=$M$12</formula>
    </cfRule>
    <cfRule type="expression" dxfId="266" priority="8">
      <formula>$E$10=$M$11</formula>
    </cfRule>
    <cfRule type="expression" dxfId="265" priority="6">
      <formula>$E$10=$M$13</formula>
    </cfRule>
    <cfRule type="expression" dxfId="264" priority="5">
      <formula>$E$10=$M$14</formula>
    </cfRule>
    <cfRule type="expression" dxfId="263" priority="4">
      <formula>$E$10=$M$15</formula>
    </cfRule>
    <cfRule type="expression" dxfId="262" priority="3">
      <formula>$E$16=$M$20</formula>
    </cfRule>
  </conditionalFormatting>
  <conditionalFormatting sqref="I161">
    <cfRule type="expression" dxfId="261" priority="2">
      <formula>$E$16=$M$20</formula>
    </cfRule>
    <cfRule type="expression" dxfId="260" priority="17">
      <formula>$E$10=$M$9</formula>
    </cfRule>
    <cfRule type="expression" dxfId="259" priority="16">
      <formula>$E$9=$M$10</formula>
    </cfRule>
    <cfRule type="expression" dxfId="258" priority="15">
      <formula>$E$10=$M$11</formula>
    </cfRule>
    <cfRule type="expression" dxfId="257" priority="14">
      <formula>$E$10=$M$12</formula>
    </cfRule>
    <cfRule type="expression" dxfId="256" priority="13">
      <formula>$E$10=$M$13</formula>
    </cfRule>
    <cfRule type="expression" dxfId="255" priority="12">
      <formula>$E$10=$M$14</formula>
    </cfRule>
    <cfRule type="expression" dxfId="254" priority="11">
      <formula>$E$10=$M$15</formula>
    </cfRule>
  </conditionalFormatting>
  <conditionalFormatting sqref="I128:J131">
    <cfRule type="containsBlanks" dxfId="253" priority="30">
      <formula>LEN(TRIM(I128))=0</formula>
    </cfRule>
  </conditionalFormatting>
  <dataValidations count="6">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 imeMode="disabled" allowBlank="1" showInputMessage="1" showErrorMessage="1" sqref="E12" xr:uid="{AB71A367-0FD5-4280-9E5D-CABA926C592E}"/>
    <dataValidation type="date" imeMode="disabled" allowBlank="1" showInputMessage="1" showErrorMessage="1" error="「yyyy/m/d」の形式で入力してください。" sqref="E14:E15" xr:uid="{2FC5A733-B4B3-4BF8-AA0A-B72471A7E582}">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データ用!$B$10</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Normal="85" zoomScaleSheetLayoutView="100" workbookViewId="0">
      <pane xSplit="2" ySplit="6" topLeftCell="C7" activePane="bottomRight" state="frozen"/>
      <selection activeCell="J5" sqref="F5:J5"/>
      <selection pane="topRight" activeCell="J5" sqref="F5:J5"/>
      <selection pane="bottomLeft" activeCell="J5" sqref="F5:J5"/>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v2.0</v>
      </c>
    </row>
    <row r="2" spans="1:13" ht="24.95" customHeight="1">
      <c r="D2" s="53" t="s">
        <v>0</v>
      </c>
      <c r="I2" s="54"/>
      <c r="J2" s="55" t="s">
        <v>207</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2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E62-E63-E64-E65-E65-E67-E68-E69+'【個人】1回目＞計算用シート'!E87</f>
        <v>0</v>
      </c>
      <c r="F87" s="186" t="s">
        <v>250</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E63+E64+E65+E66+E67+E68+E69+'【個人】1回目＞計算用シート'!E89</f>
        <v>0</v>
      </c>
      <c r="F89" s="92" t="s">
        <v>251</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'【個人】1回目＞計算用シート'!F124</f>
        <v>0</v>
      </c>
      <c r="F124" s="33">
        <f>F45</f>
        <v>0</v>
      </c>
      <c r="G124" s="109"/>
    </row>
    <row r="125" spans="2:12" ht="24.95" customHeight="1">
      <c r="D125" s="1" t="s">
        <v>161</v>
      </c>
      <c r="E125" s="33">
        <f>'【個人】1回目＞計算用シート'!F125</f>
        <v>0</v>
      </c>
      <c r="F125" s="33">
        <f>F46</f>
        <v>0</v>
      </c>
    </row>
    <row r="126" spans="2:12" ht="24.95" customHeight="1">
      <c r="D126" s="1" t="s">
        <v>162</v>
      </c>
      <c r="E126" s="33">
        <f>'【個人】1回目＞計算用シート'!F126</f>
        <v>0</v>
      </c>
      <c r="F126" s="33">
        <f>F47</f>
        <v>0</v>
      </c>
      <c r="H126" s="57" t="s">
        <v>163</v>
      </c>
    </row>
    <row r="127" spans="2:12" ht="24.95" customHeight="1">
      <c r="D127" s="1" t="s">
        <v>164</v>
      </c>
      <c r="E127" s="33">
        <f>'【個人】1回目＞計算用シート'!F127</f>
        <v>0</v>
      </c>
      <c r="F127" s="33">
        <f>J132</f>
        <v>0</v>
      </c>
      <c r="G127" s="60" t="s">
        <v>165</v>
      </c>
      <c r="H127" s="122" t="s">
        <v>166</v>
      </c>
      <c r="I127" s="5" t="s">
        <v>214</v>
      </c>
      <c r="J127" s="123" t="s">
        <v>167</v>
      </c>
      <c r="K127" s="191"/>
      <c r="L127" s="192"/>
    </row>
    <row r="128" spans="2:12" ht="24.95" customHeight="1">
      <c r="D128" s="1" t="s">
        <v>168</v>
      </c>
      <c r="E128" s="33">
        <f>'【個人】1回目＞計算用シート'!F128</f>
        <v>0</v>
      </c>
      <c r="F128" s="33">
        <f>F126-F127</f>
        <v>0</v>
      </c>
      <c r="H128" s="124" t="s">
        <v>169</v>
      </c>
      <c r="I128" s="134">
        <f>'【個人】1回目＞計算用シート'!J128</f>
        <v>0</v>
      </c>
      <c r="J128" s="27">
        <f>+F48</f>
        <v>0</v>
      </c>
      <c r="K128" s="185"/>
      <c r="L128" s="148"/>
    </row>
    <row r="129" spans="2:12" ht="24.95" customHeight="1">
      <c r="D129" s="1" t="s">
        <v>170</v>
      </c>
      <c r="E129" s="33">
        <f>'【個人】1回目＞計算用シート'!F129</f>
        <v>0</v>
      </c>
      <c r="F129" s="33">
        <f>F128-J129</f>
        <v>0</v>
      </c>
      <c r="H129" s="124" t="s">
        <v>171</v>
      </c>
      <c r="I129" s="134">
        <f>'【個人】1回目＞計算用シート'!J129</f>
        <v>0</v>
      </c>
      <c r="J129" s="19"/>
      <c r="K129" s="185"/>
      <c r="L129" s="148"/>
    </row>
    <row r="130" spans="2:12" ht="24.95" customHeight="1">
      <c r="D130" s="1" t="s">
        <v>172</v>
      </c>
      <c r="E130" s="33">
        <f>'【個人】1回目＞計算用シート'!F130</f>
        <v>0</v>
      </c>
      <c r="F130" s="33">
        <f>F101</f>
        <v>0</v>
      </c>
      <c r="H130" s="124" t="s">
        <v>173</v>
      </c>
      <c r="I130" s="134">
        <f>'【個人】1回目＞計算用シート'!J130</f>
        <v>0</v>
      </c>
      <c r="J130" s="27">
        <f>+F50</f>
        <v>0</v>
      </c>
      <c r="K130" s="185"/>
      <c r="L130" s="148"/>
    </row>
    <row r="131" spans="2:12" ht="24.95" customHeight="1" thickBot="1">
      <c r="D131" s="1" t="s">
        <v>174</v>
      </c>
      <c r="E131" s="33">
        <f>'【個人】1回目＞計算用シート'!F131</f>
        <v>0</v>
      </c>
      <c r="F131" s="33">
        <f>F109</f>
        <v>0</v>
      </c>
      <c r="H131" s="125" t="s">
        <v>175</v>
      </c>
      <c r="I131" s="135">
        <f>'【個人】1回目＞計算用シート'!J131</f>
        <v>0</v>
      </c>
      <c r="J131" s="138">
        <f>+F51</f>
        <v>0</v>
      </c>
      <c r="K131" s="185"/>
      <c r="L131" s="148"/>
    </row>
    <row r="132" spans="2:12" ht="24.95" customHeight="1" thickTop="1">
      <c r="D132" s="1" t="s">
        <v>176</v>
      </c>
      <c r="E132" s="33">
        <f>'【個人】1回目＞計算用シート'!F132</f>
        <v>0</v>
      </c>
      <c r="F132" s="20"/>
      <c r="G132" s="57"/>
      <c r="H132" s="126" t="s">
        <v>177</v>
      </c>
      <c r="I132" s="128">
        <f>'【個人】1回目＞計算用シート'!J132</f>
        <v>0</v>
      </c>
      <c r="J132" s="129">
        <f>J128-J129-J130+J131</f>
        <v>0</v>
      </c>
      <c r="K132" s="185"/>
      <c r="L132" s="148"/>
    </row>
    <row r="133" spans="2:12" ht="24.95" customHeight="1">
      <c r="D133" s="1" t="s">
        <v>178</v>
      </c>
      <c r="E133" s="33">
        <f>'【個人】1回目＞計算用シート'!F133</f>
        <v>0</v>
      </c>
      <c r="F133" s="20"/>
    </row>
    <row r="134" spans="2:12" ht="24.95" customHeight="1">
      <c r="D134" s="1" t="s">
        <v>179</v>
      </c>
      <c r="E134" s="33">
        <f>'【個人】1回目＞計算用シート'!F134</f>
        <v>0</v>
      </c>
      <c r="F134" s="33">
        <f>F119</f>
        <v>0</v>
      </c>
      <c r="G134" s="109"/>
      <c r="H134" s="109"/>
    </row>
    <row r="135" spans="2:12" ht="24.95" customHeight="1">
      <c r="D135" s="1" t="s">
        <v>180</v>
      </c>
      <c r="E135" s="33">
        <f>'【個人】1回目＞計算用シート'!F135</f>
        <v>0</v>
      </c>
      <c r="F135" s="33">
        <f>F117</f>
        <v>0</v>
      </c>
    </row>
    <row r="136" spans="2:12" ht="24.95" customHeight="1">
      <c r="D136" s="1" t="s">
        <v>181</v>
      </c>
      <c r="E136" s="33">
        <f>'【個人】1回目＞計算用シート'!F136</f>
        <v>0</v>
      </c>
      <c r="F136" s="33">
        <f>F118</f>
        <v>0</v>
      </c>
    </row>
    <row r="137" spans="2:12" ht="24.95" customHeight="1">
      <c r="B137" s="76" t="s">
        <v>182</v>
      </c>
      <c r="D137" s="1" t="s">
        <v>183</v>
      </c>
      <c r="E137" s="33">
        <f>'【個人】1回目＞計算用シート'!F137</f>
        <v>0</v>
      </c>
      <c r="F137" s="33">
        <f>F128+F131+F134</f>
        <v>0</v>
      </c>
    </row>
    <row r="138" spans="2:12" ht="24.95" customHeight="1">
      <c r="D138" s="1" t="s">
        <v>184</v>
      </c>
      <c r="E138" s="33">
        <f>'【個人】1回目＞計算用シート'!F138</f>
        <v>0</v>
      </c>
      <c r="F138" s="42"/>
    </row>
    <row r="139" spans="2:12" ht="24.95" customHeight="1">
      <c r="B139" s="76" t="s">
        <v>185</v>
      </c>
      <c r="D139" s="1" t="s">
        <v>186</v>
      </c>
      <c r="E139" s="33">
        <f>'【個人】1回目＞計算用シート'!F139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224"/>
    </row>
    <row r="157" spans="2:10" ht="24.95" customHeight="1">
      <c r="D157" s="193" t="s">
        <v>199</v>
      </c>
      <c r="E157" s="47" t="str">
        <f>'【個人】1回目＞計算用シート'!E157</f>
        <v>　　　　年　　　月時点</v>
      </c>
      <c r="F157" s="47" t="str">
        <f>'【個人】1回目＞計算用シート'!F157</f>
        <v>　　　　年　　　月時点</v>
      </c>
      <c r="G157" s="195" t="s">
        <v>200</v>
      </c>
      <c r="H157" s="220"/>
    </row>
    <row r="158" spans="2:10" ht="24.95" customHeight="1">
      <c r="B158" s="87" t="s">
        <v>201</v>
      </c>
      <c r="D158" s="219"/>
      <c r="E158" s="46">
        <f>'【個人】1回目＞計算用シート'!E158</f>
        <v>0</v>
      </c>
      <c r="F158" s="46">
        <f>'【個人】1回目＞計算用シート'!F158</f>
        <v>0</v>
      </c>
      <c r="G158" s="195"/>
      <c r="H158" s="220"/>
    </row>
    <row r="159" spans="2:10" ht="24.95" customHeight="1">
      <c r="D159" s="193" t="s">
        <v>202</v>
      </c>
      <c r="E159" s="47" t="str">
        <f>'【個人】1回目＞計算用シート'!E159</f>
        <v>　　　　年　　　月時点</v>
      </c>
      <c r="F159" s="47" t="str">
        <f>'【個人】1回目＞計算用シート'!F159</f>
        <v>　　　　年　　　月時点</v>
      </c>
      <c r="G159" s="195" t="s">
        <v>200</v>
      </c>
      <c r="H159" s="220"/>
    </row>
    <row r="160" spans="2:10" ht="24.95" customHeight="1" thickBot="1">
      <c r="B160" s="87" t="s">
        <v>203</v>
      </c>
      <c r="D160" s="219"/>
      <c r="E160" s="46">
        <f>'【個人】1回目＞計算用シート'!E160</f>
        <v>0</v>
      </c>
      <c r="F160" s="46">
        <f>'【個人】1回目＞計算用シート'!F160</f>
        <v>0</v>
      </c>
      <c r="G160" s="195"/>
      <c r="H160" s="220"/>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Loge6IpvjFrNCwifRpjNIGD5efqxFu41wpyrG3S7kuMOOp8tmrubYAzAn+uEjtKU/I58D9tTg2Js+WKqM5qXeg==" saltValue="1BJU2NrCJPufl1j75qKU4A==" spinCount="100000" sheet="1" objects="1" scenarios="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252" priority="30">
      <formula>$E$10=$M$11</formula>
    </cfRule>
    <cfRule type="expression" dxfId="251" priority="26">
      <formula>$E$10=$M$10</formula>
    </cfRule>
    <cfRule type="expression" dxfId="250" priority="59">
      <formula>$E$16=$M$21</formula>
    </cfRule>
    <cfRule type="expression" dxfId="249" priority="18">
      <formula>$E$10=$M$9</formula>
    </cfRule>
  </conditionalFormatting>
  <conditionalFormatting sqref="D154:G154 I154">
    <cfRule type="expression" dxfId="248" priority="49">
      <formula>$E$10=$M$14</formula>
    </cfRule>
    <cfRule type="expression" dxfId="247" priority="54">
      <formula>$E$10=$M$9</formula>
    </cfRule>
    <cfRule type="expression" dxfId="246" priority="53">
      <formula>$E$9=$M$10</formula>
    </cfRule>
    <cfRule type="expression" dxfId="245" priority="52">
      <formula>$E$10=$M$11</formula>
    </cfRule>
    <cfRule type="expression" dxfId="244" priority="51">
      <formula>$E$10=$M$12</formula>
    </cfRule>
    <cfRule type="expression" dxfId="243" priority="50">
      <formula>$E$10=$M$13</formula>
    </cfRule>
  </conditionalFormatting>
  <conditionalFormatting sqref="D148:H148 D149:G149 I149:J149 D150:J153 D155:J160">
    <cfRule type="expression" dxfId="242" priority="55">
      <formula>$E$10=$M$14</formula>
    </cfRule>
    <cfRule type="expression" dxfId="241" priority="58">
      <formula>$E$10=$M$11</formula>
    </cfRule>
    <cfRule type="expression" dxfId="240" priority="57">
      <formula>$E$10=$M$12</formula>
    </cfRule>
    <cfRule type="expression" dxfId="239" priority="56">
      <formula>$E$10=$M$13</formula>
    </cfRule>
  </conditionalFormatting>
  <conditionalFormatting sqref="D146:J147 D148:H148 D149:G149 I149:J149 D150:J153 D154:G154 D155:J160">
    <cfRule type="expression" dxfId="238" priority="17">
      <formula>$E$17=$M$21</formula>
    </cfRule>
    <cfRule type="expression" dxfId="237" priority="29">
      <formula>$E$10=$M$15</formula>
    </cfRule>
  </conditionalFormatting>
  <conditionalFormatting sqref="D146:J147">
    <cfRule type="expression" dxfId="236" priority="33">
      <formula>$E$10=$M$14</formula>
    </cfRule>
    <cfRule type="expression" dxfId="235" priority="34">
      <formula>$E$10=$M$13</formula>
    </cfRule>
    <cfRule type="expression" dxfId="234" priority="35">
      <formula>$E$10=$M$12</formula>
    </cfRule>
    <cfRule type="expression" dxfId="233" priority="36">
      <formula>$E$10=$M$11</formula>
    </cfRule>
    <cfRule type="expression" dxfId="232" priority="37">
      <formula>$E$9=$M$10</formula>
    </cfRule>
    <cfRule type="expression" dxfId="231" priority="38">
      <formula>$E$10=$M$9</formula>
    </cfRule>
  </conditionalFormatting>
  <conditionalFormatting sqref="D155:J160 D148:H148 D149:G149 I149:J149 D150:J153">
    <cfRule type="expression" dxfId="230" priority="69">
      <formula>$E$10=$M$9</formula>
    </cfRule>
    <cfRule type="expression" dxfId="229" priority="68">
      <formula>$E$9=$M$10</formula>
    </cfRule>
  </conditionalFormatting>
  <conditionalFormatting sqref="E14:E15">
    <cfRule type="containsBlanks" dxfId="228" priority="20">
      <formula>LEN(TRIM(E14))=0</formula>
    </cfRule>
  </conditionalFormatting>
  <conditionalFormatting sqref="E16:E17">
    <cfRule type="expression" dxfId="227" priority="81">
      <formula>$E$10=$M$11</formula>
    </cfRule>
    <cfRule type="expression" dxfId="226" priority="82">
      <formula>$E$10=$M$10</formula>
    </cfRule>
    <cfRule type="expression" dxfId="225" priority="83">
      <formula>$E$10=$M$9</formula>
    </cfRule>
  </conditionalFormatting>
  <conditionalFormatting sqref="E17">
    <cfRule type="expression" dxfId="224" priority="77">
      <formula>$E$10=$M$15</formula>
    </cfRule>
    <cfRule type="expression" dxfId="223" priority="78">
      <formula>$E$10=$M$14</formula>
    </cfRule>
    <cfRule type="expression" dxfId="222" priority="79">
      <formula>$E$10=$M$13</formula>
    </cfRule>
    <cfRule type="expression" dxfId="221" priority="80">
      <formula>$E$10=$M$12</formula>
    </cfRule>
  </conditionalFormatting>
  <conditionalFormatting sqref="E68:E69">
    <cfRule type="containsBlanks" dxfId="220" priority="27">
      <formula>LEN(TRIM(E68))=0</formula>
    </cfRule>
  </conditionalFormatting>
  <conditionalFormatting sqref="E130:E136">
    <cfRule type="containsBlanks" priority="22">
      <formula>LEN(TRIM(E130))=0</formula>
    </cfRule>
  </conditionalFormatting>
  <conditionalFormatting sqref="E45:F46">
    <cfRule type="containsBlanks" dxfId="219" priority="66">
      <formula>LEN(TRIM(E45))=0</formula>
    </cfRule>
  </conditionalFormatting>
  <conditionalFormatting sqref="E48:F48">
    <cfRule type="containsBlanks" dxfId="218" priority="65">
      <formula>LEN(TRIM(E48))=0</formula>
    </cfRule>
  </conditionalFormatting>
  <conditionalFormatting sqref="E50:F51 E53:F53">
    <cfRule type="containsBlanks" dxfId="217" priority="64">
      <formula>LEN(TRIM(E50))=0</formula>
    </cfRule>
  </conditionalFormatting>
  <conditionalFormatting sqref="E57:F57">
    <cfRule type="containsBlanks" dxfId="216" priority="63">
      <formula>LEN(TRIM(E57))=0</formula>
    </cfRule>
  </conditionalFormatting>
  <conditionalFormatting sqref="E98:F100 E105:F105 E19:J23 D28:J36 E71:E72 E74:E75">
    <cfRule type="containsBlanks" dxfId="215" priority="88">
      <formula>LEN(TRIM(D19))=0</formula>
    </cfRule>
  </conditionalFormatting>
  <conditionalFormatting sqref="E108:F108">
    <cfRule type="containsBlanks" dxfId="214" priority="60">
      <formula>LEN(TRIM(E108))=0</formula>
    </cfRule>
  </conditionalFormatting>
  <conditionalFormatting sqref="E113:F116 E118:F118">
    <cfRule type="containsBlanks" dxfId="213" priority="75">
      <formula>LEN(TRIM(E113))=0</formula>
    </cfRule>
  </conditionalFormatting>
  <conditionalFormatting sqref="F129">
    <cfRule type="containsBlanks" dxfId="212" priority="24">
      <formula>LEN(TRIM(F129))=0</formula>
    </cfRule>
  </conditionalFormatting>
  <conditionalFormatting sqref="F132:F133">
    <cfRule type="containsBlanks" dxfId="211" priority="61">
      <formula>LEN(TRIM(F132))=0</formula>
    </cfRule>
  </conditionalFormatting>
  <conditionalFormatting sqref="F138">
    <cfRule type="containsBlanks" dxfId="210" priority="76">
      <formula>LEN(TRIM(F138))=0</formula>
    </cfRule>
  </conditionalFormatting>
  <conditionalFormatting sqref="F152:F153">
    <cfRule type="containsBlanks" priority="74">
      <formula>LEN(TRIM(F152))=0</formula>
    </cfRule>
  </conditionalFormatting>
  <conditionalFormatting sqref="G161">
    <cfRule type="expression" dxfId="209" priority="8">
      <formula>$E$9=$M$10</formula>
    </cfRule>
    <cfRule type="expression" dxfId="208" priority="7">
      <formula>$E$10=$M$11</formula>
    </cfRule>
    <cfRule type="expression" dxfId="207" priority="6">
      <formula>$E$10=$M$12</formula>
    </cfRule>
    <cfRule type="expression" dxfId="206" priority="5">
      <formula>$E$10=$M$13</formula>
    </cfRule>
    <cfRule type="expression" dxfId="205" priority="4">
      <formula>$E$10=$M$14</formula>
    </cfRule>
    <cfRule type="expression" dxfId="204" priority="3">
      <formula>$E$10=$M$15</formula>
    </cfRule>
    <cfRule type="expression" dxfId="203" priority="9">
      <formula>$E$10=$M$9</formula>
    </cfRule>
    <cfRule type="expression" dxfId="202" priority="2">
      <formula>$E$16=$M$20</formula>
    </cfRule>
  </conditionalFormatting>
  <conditionalFormatting sqref="G158:H158 G160:H160">
    <cfRule type="containsBlanks" dxfId="201" priority="67">
      <formula>LEN(TRIM(G158))=0</formula>
    </cfRule>
  </conditionalFormatting>
  <conditionalFormatting sqref="I154">
    <cfRule type="expression" dxfId="200" priority="47">
      <formula>$E$17=$M$21</formula>
    </cfRule>
    <cfRule type="expression" dxfId="199" priority="48">
      <formula>$E$10=$M$15</formula>
    </cfRule>
  </conditionalFormatting>
  <conditionalFormatting sqref="I161">
    <cfRule type="expression" dxfId="198" priority="14">
      <formula>$E$10=$M$11</formula>
    </cfRule>
    <cfRule type="expression" dxfId="197" priority="13">
      <formula>$E$10=$M$12</formula>
    </cfRule>
    <cfRule type="expression" dxfId="196" priority="12">
      <formula>$E$10=$M$13</formula>
    </cfRule>
    <cfRule type="expression" dxfId="195" priority="11">
      <formula>$E$10=$M$14</formula>
    </cfRule>
    <cfRule type="expression" dxfId="194" priority="10">
      <formula>$E$10=$M$15</formula>
    </cfRule>
    <cfRule type="expression" dxfId="193" priority="1">
      <formula>$E$16=$M$20</formula>
    </cfRule>
    <cfRule type="expression" dxfId="192" priority="16">
      <formula>$E$10=$M$9</formula>
    </cfRule>
    <cfRule type="expression" dxfId="191" priority="15">
      <formula>$E$9=$M$10</formula>
    </cfRule>
  </conditionalFormatting>
  <conditionalFormatting sqref="J128:J131">
    <cfRule type="containsBlanks" dxfId="190" priority="19">
      <formula>LEN(TRIM(J128))=0</formula>
    </cfRule>
  </conditionalFormatting>
  <dataValidations count="2">
    <dataValidation allowBlank="1" showInputMessage="1" showErrorMessage="1" prompt="該当がない場合は0を記入してください。" sqref="F132:F133" xr:uid="{5A2F5D4B-B4C1-4C6E-B9B0-C63C5F4D4B13}"/>
    <dataValidation type="date" imeMode="disabled" allowBlank="1" showInputMessage="1" showErrorMessage="1" error="「yyyy/m/d」の形式で入力してください。" sqref="E14:E15" xr:uid="{2418EDFC-6DC1-4A85-B7E5-14DEACD961E5}">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v2.0</v>
      </c>
    </row>
    <row r="2" spans="1:13" ht="24.95" customHeight="1">
      <c r="D2" s="53" t="s">
        <v>0</v>
      </c>
      <c r="I2" s="54"/>
      <c r="J2" s="55" t="s">
        <v>216</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14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E62-E63-E64-E65-E65-E67-E68-E69+'【個人】2回目＞計算用シート'!E87</f>
        <v>0</v>
      </c>
      <c r="F87" s="186" t="s">
        <v>250</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E63+E64+E65+E66+E67+E68+E69+'【個人】2回目＞計算用シート'!E89</f>
        <v>0</v>
      </c>
      <c r="F89" s="92" t="s">
        <v>251</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'【個人】2回目＞計算用シート'!F124</f>
        <v>0</v>
      </c>
      <c r="F124" s="33">
        <f>F45</f>
        <v>0</v>
      </c>
      <c r="G124" s="109"/>
    </row>
    <row r="125" spans="2:12" ht="24.95" customHeight="1">
      <c r="D125" s="1" t="s">
        <v>161</v>
      </c>
      <c r="E125" s="33">
        <f>'【個人】2回目＞計算用シート'!F125</f>
        <v>0</v>
      </c>
      <c r="F125" s="33">
        <f>F46</f>
        <v>0</v>
      </c>
    </row>
    <row r="126" spans="2:12" ht="24.95" customHeight="1">
      <c r="D126" s="1" t="s">
        <v>162</v>
      </c>
      <c r="E126" s="33">
        <f>'【個人】2回目＞計算用シート'!F126</f>
        <v>0</v>
      </c>
      <c r="F126" s="33">
        <f>F47</f>
        <v>0</v>
      </c>
      <c r="H126" s="57" t="s">
        <v>163</v>
      </c>
    </row>
    <row r="127" spans="2:12" ht="24.95" customHeight="1">
      <c r="D127" s="1" t="s">
        <v>164</v>
      </c>
      <c r="E127" s="33">
        <f>'【個人】2回目＞計算用シート'!F127</f>
        <v>0</v>
      </c>
      <c r="F127" s="33">
        <f>J132</f>
        <v>0</v>
      </c>
      <c r="G127" s="60" t="s">
        <v>165</v>
      </c>
      <c r="H127" s="122" t="s">
        <v>166</v>
      </c>
      <c r="I127" s="5" t="s">
        <v>214</v>
      </c>
      <c r="J127" s="123" t="s">
        <v>167</v>
      </c>
      <c r="K127" s="191"/>
      <c r="L127" s="192"/>
    </row>
    <row r="128" spans="2:12" ht="24.95" customHeight="1">
      <c r="D128" s="1" t="s">
        <v>168</v>
      </c>
      <c r="E128" s="33">
        <f>'【個人】2回目＞計算用シート'!F128</f>
        <v>0</v>
      </c>
      <c r="F128" s="33">
        <f>F126-F127</f>
        <v>0</v>
      </c>
      <c r="H128" s="124" t="s">
        <v>169</v>
      </c>
      <c r="I128" s="134">
        <f>'【個人】2回目＞計算用シート'!J128</f>
        <v>0</v>
      </c>
      <c r="J128" s="27">
        <f>+F48</f>
        <v>0</v>
      </c>
      <c r="K128" s="185"/>
      <c r="L128" s="148"/>
    </row>
    <row r="129" spans="2:12" ht="24.95" customHeight="1">
      <c r="D129" s="1" t="s">
        <v>170</v>
      </c>
      <c r="E129" s="33">
        <f>'【個人】2回目＞計算用シート'!F129</f>
        <v>0</v>
      </c>
      <c r="F129" s="33">
        <f>F128-J129</f>
        <v>0</v>
      </c>
      <c r="H129" s="124" t="s">
        <v>171</v>
      </c>
      <c r="I129" s="134">
        <f>'【個人】2回目＞計算用シート'!J129</f>
        <v>0</v>
      </c>
      <c r="J129" s="19"/>
      <c r="K129" s="185"/>
      <c r="L129" s="148"/>
    </row>
    <row r="130" spans="2:12" ht="24.95" customHeight="1">
      <c r="D130" s="1" t="s">
        <v>172</v>
      </c>
      <c r="E130" s="33">
        <f>'【個人】2回目＞計算用シート'!F130</f>
        <v>0</v>
      </c>
      <c r="F130" s="33">
        <f>F101</f>
        <v>0</v>
      </c>
      <c r="H130" s="124" t="s">
        <v>173</v>
      </c>
      <c r="I130" s="134">
        <f>'【個人】2回目＞計算用シート'!J130</f>
        <v>0</v>
      </c>
      <c r="J130" s="27">
        <f>+F50</f>
        <v>0</v>
      </c>
      <c r="K130" s="185"/>
      <c r="L130" s="148"/>
    </row>
    <row r="131" spans="2:12" ht="24.95" customHeight="1" thickBot="1">
      <c r="D131" s="1" t="s">
        <v>174</v>
      </c>
      <c r="E131" s="33">
        <f>'【個人】2回目＞計算用シート'!F131</f>
        <v>0</v>
      </c>
      <c r="F131" s="33">
        <f>F109</f>
        <v>0</v>
      </c>
      <c r="H131" s="125" t="s">
        <v>175</v>
      </c>
      <c r="I131" s="135">
        <f>'【個人】2回目＞計算用シート'!J131</f>
        <v>0</v>
      </c>
      <c r="J131" s="138">
        <f>+F51</f>
        <v>0</v>
      </c>
      <c r="K131" s="185"/>
      <c r="L131" s="148"/>
    </row>
    <row r="132" spans="2:12" ht="24.95" customHeight="1" thickTop="1">
      <c r="D132" s="1" t="s">
        <v>176</v>
      </c>
      <c r="E132" s="33">
        <f>'【個人】2回目＞計算用シート'!F132</f>
        <v>0</v>
      </c>
      <c r="F132" s="20"/>
      <c r="G132" s="57"/>
      <c r="H132" s="126" t="s">
        <v>177</v>
      </c>
      <c r="I132" s="128">
        <f>'【個人】2回目＞計算用シート'!J132</f>
        <v>0</v>
      </c>
      <c r="J132" s="129">
        <f>J128-J129-J130+J131</f>
        <v>0</v>
      </c>
      <c r="K132" s="185"/>
      <c r="L132" s="148"/>
    </row>
    <row r="133" spans="2:12" ht="24.95" customHeight="1">
      <c r="D133" s="1" t="s">
        <v>178</v>
      </c>
      <c r="E133" s="33">
        <f>'【個人】2回目＞計算用シート'!F133</f>
        <v>0</v>
      </c>
      <c r="F133" s="20"/>
    </row>
    <row r="134" spans="2:12" ht="24.95" customHeight="1">
      <c r="D134" s="1" t="s">
        <v>179</v>
      </c>
      <c r="E134" s="33">
        <f>'【個人】2回目＞計算用シート'!F134</f>
        <v>0</v>
      </c>
      <c r="F134" s="33">
        <f>F119</f>
        <v>0</v>
      </c>
      <c r="G134" s="109"/>
      <c r="H134" s="109"/>
    </row>
    <row r="135" spans="2:12" ht="24.95" customHeight="1">
      <c r="D135" s="1" t="s">
        <v>180</v>
      </c>
      <c r="E135" s="33">
        <f>'【個人】2回目＞計算用シート'!F135</f>
        <v>0</v>
      </c>
      <c r="F135" s="33">
        <f>F117</f>
        <v>0</v>
      </c>
    </row>
    <row r="136" spans="2:12" ht="24.95" customHeight="1">
      <c r="D136" s="1" t="s">
        <v>181</v>
      </c>
      <c r="E136" s="33">
        <f>'【個人】2回目＞計算用シート'!F136</f>
        <v>0</v>
      </c>
      <c r="F136" s="33">
        <f>F118</f>
        <v>0</v>
      </c>
    </row>
    <row r="137" spans="2:12" ht="24.95" customHeight="1">
      <c r="B137" s="76" t="s">
        <v>182</v>
      </c>
      <c r="D137" s="1" t="s">
        <v>183</v>
      </c>
      <c r="E137" s="33">
        <f>'【個人】2回目＞計算用シート'!F137</f>
        <v>0</v>
      </c>
      <c r="F137" s="33">
        <f>F128+F131+F134</f>
        <v>0</v>
      </c>
    </row>
    <row r="138" spans="2:12" ht="24.95" customHeight="1">
      <c r="D138" s="1" t="s">
        <v>184</v>
      </c>
      <c r="E138" s="33">
        <f>'【個人】2回目＞計算用シート'!F138</f>
        <v>0</v>
      </c>
      <c r="F138" s="42"/>
    </row>
    <row r="139" spans="2:12" ht="24.95" customHeight="1">
      <c r="B139" s="76" t="s">
        <v>185</v>
      </c>
      <c r="D139" s="1" t="s">
        <v>186</v>
      </c>
      <c r="E139" s="33">
        <f>'【個人】2回目＞計算用シート'!F139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198"/>
    </row>
    <row r="157" spans="2:10" ht="24.95" customHeight="1">
      <c r="D157" s="193" t="s">
        <v>199</v>
      </c>
      <c r="E157" s="47" t="str">
        <f>'【個人】1回目＞計算用シート'!E157</f>
        <v>　　　　年　　　月時点</v>
      </c>
      <c r="F157" s="47" t="str">
        <f>'【個人】1回目＞計算用シート'!F157</f>
        <v>　　　　年　　　月時点</v>
      </c>
      <c r="G157" s="195" t="s">
        <v>200</v>
      </c>
      <c r="H157" s="196"/>
    </row>
    <row r="158" spans="2:10" ht="24.95" customHeight="1">
      <c r="B158" s="87" t="s">
        <v>201</v>
      </c>
      <c r="D158" s="194"/>
      <c r="E158" s="46">
        <f>'【個人】1回目＞計算用シート'!E158</f>
        <v>0</v>
      </c>
      <c r="F158" s="46">
        <f>'【個人】1回目＞計算用シート'!F158</f>
        <v>0</v>
      </c>
      <c r="G158" s="195"/>
      <c r="H158" s="196"/>
    </row>
    <row r="159" spans="2:10" ht="24.95" customHeight="1">
      <c r="D159" s="193" t="s">
        <v>202</v>
      </c>
      <c r="E159" s="47" t="str">
        <f>'【個人】1回目＞計算用シート'!E159</f>
        <v>　　　　年　　　月時点</v>
      </c>
      <c r="F159" s="47" t="str">
        <f>'【個人】1回目＞計算用シート'!F159</f>
        <v>　　　　年　　　月時点</v>
      </c>
      <c r="G159" s="195" t="s">
        <v>200</v>
      </c>
      <c r="H159" s="196"/>
    </row>
    <row r="160" spans="2:10" ht="24.95" customHeight="1" thickBot="1">
      <c r="B160" s="87" t="s">
        <v>203</v>
      </c>
      <c r="D160" s="194"/>
      <c r="E160" s="46">
        <f>'【個人】1回目＞計算用シート'!E160</f>
        <v>0</v>
      </c>
      <c r="F160" s="46">
        <f>'【個人】1回目＞計算用シート'!F160</f>
        <v>0</v>
      </c>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DOPQEEHzm+QQG1KDRHFXO44s7GzJUm6hfcqMXMFmvOLTIdLP3pVEo15s0N320nR3oJynB2neAT7q7vfp06grfA==" saltValue="ApfFqGJJfVTUzHX/INoZVQ==" spinCount="100000" sheet="1" objects="1" scenarios="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189" priority="27">
      <formula>$E$10=$M$11</formula>
    </cfRule>
    <cfRule type="expression" dxfId="188" priority="24">
      <formula>$E$10=$M$10</formula>
    </cfRule>
    <cfRule type="expression" dxfId="187" priority="56">
      <formula>$E$16=$M$21</formula>
    </cfRule>
    <cfRule type="expression" dxfId="186" priority="19">
      <formula>$E$10=$M$9</formula>
    </cfRule>
  </conditionalFormatting>
  <conditionalFormatting sqref="D154:G154 I154">
    <cfRule type="expression" dxfId="185" priority="47">
      <formula>$E$10=$M$13</formula>
    </cfRule>
    <cfRule type="expression" dxfId="184" priority="46">
      <formula>$E$10=$M$14</formula>
    </cfRule>
    <cfRule type="expression" dxfId="183" priority="51">
      <formula>$E$10=$M$9</formula>
    </cfRule>
    <cfRule type="expression" dxfId="182" priority="50">
      <formula>$E$9=$M$10</formula>
    </cfRule>
    <cfRule type="expression" dxfId="181" priority="49">
      <formula>$E$10=$M$11</formula>
    </cfRule>
    <cfRule type="expression" dxfId="180" priority="48">
      <formula>$E$10=$M$12</formula>
    </cfRule>
  </conditionalFormatting>
  <conditionalFormatting sqref="D148:H148 D149:G149 I149:J149 D150:J153 D155:J160">
    <cfRule type="expression" dxfId="179" priority="64">
      <formula>$E$10=$M$9</formula>
    </cfRule>
    <cfRule type="expression" dxfId="178" priority="63">
      <formula>$E$9=$M$10</formula>
    </cfRule>
    <cfRule type="expression" dxfId="177" priority="52">
      <formula>$E$10=$M$14</formula>
    </cfRule>
    <cfRule type="expression" dxfId="176" priority="55">
      <formula>$E$10=$M$11</formula>
    </cfRule>
    <cfRule type="expression" dxfId="175" priority="54">
      <formula>$E$10=$M$12</formula>
    </cfRule>
    <cfRule type="expression" dxfId="174" priority="53">
      <formula>$E$10=$M$13</formula>
    </cfRule>
  </conditionalFormatting>
  <conditionalFormatting sqref="D146:J147 D148:H148 D149:G149 I149:J149 D150:J153 D154:G154 D155:J160">
    <cfRule type="expression" dxfId="173" priority="26">
      <formula>$E$10=$M$15</formula>
    </cfRule>
    <cfRule type="expression" dxfId="172" priority="18">
      <formula>$E$17=$M$21</formula>
    </cfRule>
  </conditionalFormatting>
  <conditionalFormatting sqref="D146:J147">
    <cfRule type="expression" dxfId="171" priority="30">
      <formula>$E$10=$M$14</formula>
    </cfRule>
    <cfRule type="expression" dxfId="170" priority="31">
      <formula>$E$10=$M$13</formula>
    </cfRule>
    <cfRule type="expression" dxfId="169" priority="32">
      <formula>$E$10=$M$12</formula>
    </cfRule>
    <cfRule type="expression" dxfId="168" priority="33">
      <formula>$E$10=$M$11</formula>
    </cfRule>
    <cfRule type="expression" dxfId="167" priority="34">
      <formula>$E$9=$M$10</formula>
    </cfRule>
    <cfRule type="expression" dxfId="166" priority="35">
      <formula>$E$10=$M$9</formula>
    </cfRule>
  </conditionalFormatting>
  <conditionalFormatting sqref="E14:E15">
    <cfRule type="containsBlanks" dxfId="165" priority="21">
      <formula>LEN(TRIM(E14))=0</formula>
    </cfRule>
  </conditionalFormatting>
  <conditionalFormatting sqref="E16:E17">
    <cfRule type="expression" dxfId="164" priority="75">
      <formula>$E$10=$M$9</formula>
    </cfRule>
    <cfRule type="expression" dxfId="163" priority="73">
      <formula>$E$10=$M$11</formula>
    </cfRule>
    <cfRule type="expression" dxfId="162" priority="74">
      <formula>$E$10=$M$10</formula>
    </cfRule>
  </conditionalFormatting>
  <conditionalFormatting sqref="E17">
    <cfRule type="expression" dxfId="161" priority="71">
      <formula>$E$10=$M$13</formula>
    </cfRule>
    <cfRule type="expression" dxfId="160" priority="72">
      <formula>$E$10=$M$12</formula>
    </cfRule>
    <cfRule type="expression" dxfId="159" priority="69">
      <formula>$E$10=$M$15</formula>
    </cfRule>
    <cfRule type="expression" dxfId="158" priority="70">
      <formula>$E$10=$M$14</formula>
    </cfRule>
  </conditionalFormatting>
  <conditionalFormatting sqref="E68:E69">
    <cfRule type="containsBlanks" dxfId="157" priority="25">
      <formula>LEN(TRIM(E68))=0</formula>
    </cfRule>
  </conditionalFormatting>
  <conditionalFormatting sqref="E130:E136">
    <cfRule type="containsBlanks" priority="22">
      <formula>LEN(TRIM(E130))=0</formula>
    </cfRule>
  </conditionalFormatting>
  <conditionalFormatting sqref="E45:F46">
    <cfRule type="containsBlanks" dxfId="156" priority="62">
      <formula>LEN(TRIM(E45))=0</formula>
    </cfRule>
  </conditionalFormatting>
  <conditionalFormatting sqref="E48:F48">
    <cfRule type="containsBlanks" dxfId="155" priority="61">
      <formula>LEN(TRIM(E48))=0</formula>
    </cfRule>
  </conditionalFormatting>
  <conditionalFormatting sqref="E50:F51 E53:F53">
    <cfRule type="containsBlanks" dxfId="154" priority="60">
      <formula>LEN(TRIM(E50))=0</formula>
    </cfRule>
  </conditionalFormatting>
  <conditionalFormatting sqref="E57:F57">
    <cfRule type="containsBlanks" dxfId="153" priority="59">
      <formula>LEN(TRIM(E57))=0</formula>
    </cfRule>
  </conditionalFormatting>
  <conditionalFormatting sqref="E98:F100 E105:F105 D28:J36 E71:E72 E74:E75">
    <cfRule type="containsBlanks" dxfId="152" priority="79">
      <formula>LEN(TRIM(D28))=0</formula>
    </cfRule>
  </conditionalFormatting>
  <conditionalFormatting sqref="E108:F108">
    <cfRule type="containsBlanks" dxfId="151" priority="57">
      <formula>LEN(TRIM(E108))=0</formula>
    </cfRule>
  </conditionalFormatting>
  <conditionalFormatting sqref="E113:F116 E118:F118">
    <cfRule type="containsBlanks" dxfId="150" priority="67">
      <formula>LEN(TRIM(E113))=0</formula>
    </cfRule>
  </conditionalFormatting>
  <conditionalFormatting sqref="E19:J23">
    <cfRule type="containsBlanks" dxfId="149" priority="1">
      <formula>LEN(TRIM(E19))=0</formula>
    </cfRule>
  </conditionalFormatting>
  <conditionalFormatting sqref="F129">
    <cfRule type="containsBlanks" dxfId="148" priority="23">
      <formula>LEN(TRIM(F129))=0</formula>
    </cfRule>
  </conditionalFormatting>
  <conditionalFormatting sqref="F132:F133">
    <cfRule type="containsBlanks" dxfId="147" priority="58">
      <formula>LEN(TRIM(F132))=0</formula>
    </cfRule>
  </conditionalFormatting>
  <conditionalFormatting sqref="F138">
    <cfRule type="containsBlanks" dxfId="146" priority="68">
      <formula>LEN(TRIM(F138))=0</formula>
    </cfRule>
  </conditionalFormatting>
  <conditionalFormatting sqref="F152:F153">
    <cfRule type="containsBlanks" priority="66">
      <formula>LEN(TRIM(F152))=0</formula>
    </cfRule>
  </conditionalFormatting>
  <conditionalFormatting sqref="G161">
    <cfRule type="expression" dxfId="145" priority="10">
      <formula>$E$10=$M$9</formula>
    </cfRule>
    <cfRule type="expression" dxfId="144" priority="8">
      <formula>$E$10=$M$11</formula>
    </cfRule>
    <cfRule type="expression" dxfId="143" priority="7">
      <formula>$E$10=$M$12</formula>
    </cfRule>
    <cfRule type="expression" dxfId="142" priority="6">
      <formula>$E$10=$M$13</formula>
    </cfRule>
    <cfRule type="expression" dxfId="141" priority="5">
      <formula>$E$10=$M$14</formula>
    </cfRule>
    <cfRule type="expression" dxfId="140" priority="4">
      <formula>$E$10=$M$15</formula>
    </cfRule>
    <cfRule type="expression" dxfId="139" priority="3">
      <formula>$E$16=$M$20</formula>
    </cfRule>
    <cfRule type="expression" dxfId="138" priority="9">
      <formula>$E$9=$M$10</formula>
    </cfRule>
  </conditionalFormatting>
  <conditionalFormatting sqref="G158:H158 G160:H160">
    <cfRule type="containsBlanks" dxfId="137" priority="65">
      <formula>LEN(TRIM(G158))=0</formula>
    </cfRule>
  </conditionalFormatting>
  <conditionalFormatting sqref="I154">
    <cfRule type="expression" dxfId="136" priority="44">
      <formula>$E$17=$M$21</formula>
    </cfRule>
    <cfRule type="expression" dxfId="135" priority="45">
      <formula>$E$10=$M$15</formula>
    </cfRule>
  </conditionalFormatting>
  <conditionalFormatting sqref="I161">
    <cfRule type="expression" dxfId="134" priority="15">
      <formula>$E$10=$M$11</formula>
    </cfRule>
    <cfRule type="expression" dxfId="133" priority="14">
      <formula>$E$10=$M$12</formula>
    </cfRule>
    <cfRule type="expression" dxfId="132" priority="13">
      <formula>$E$10=$M$13</formula>
    </cfRule>
    <cfRule type="expression" dxfId="131" priority="12">
      <formula>$E$10=$M$14</formula>
    </cfRule>
    <cfRule type="expression" dxfId="130" priority="11">
      <formula>$E$10=$M$15</formula>
    </cfRule>
    <cfRule type="expression" dxfId="129" priority="2">
      <formula>$E$16=$M$20</formula>
    </cfRule>
    <cfRule type="expression" dxfId="128" priority="17">
      <formula>$E$10=$M$9</formula>
    </cfRule>
    <cfRule type="expression" dxfId="127" priority="16">
      <formula>$E$9=$M$10</formula>
    </cfRule>
  </conditionalFormatting>
  <conditionalFormatting sqref="J128:J131">
    <cfRule type="containsBlanks" dxfId="126" priority="20">
      <formula>LEN(TRIM(J128))=0</formula>
    </cfRule>
  </conditionalFormatting>
  <dataValidations count="2">
    <dataValidation allowBlank="1" showInputMessage="1" showErrorMessage="1" prompt="該当がない場合は0を記入してください。" sqref="F132:F133" xr:uid="{C7BE124B-47BB-422B-9DFE-3E853FBF127C}"/>
    <dataValidation type="date" imeMode="disabled" allowBlank="1" showInputMessage="1" showErrorMessage="1" error="「yyyy/m/d」の形式で入力してください。" sqref="E14:E15" xr:uid="{5B1E64D2-E4EB-4615-82EE-3F51F12C6E82}">
      <formula1>1</formula1>
      <formula2>73051</formula2>
    </dataValidation>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v2.0</v>
      </c>
    </row>
    <row r="2" spans="1:13" ht="24.95" customHeight="1">
      <c r="D2" s="53" t="s">
        <v>0</v>
      </c>
      <c r="I2" s="54"/>
      <c r="J2" s="55" t="s">
        <v>217</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14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E62-E63-E64-E65-E65-E67-E68-E69+'【個人】3回目＞計算用シート'!E87</f>
        <v>0</v>
      </c>
      <c r="F87" s="186" t="s">
        <v>250</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E63+E64+E65+E66+E67+E68+E69+'【個人】3回目＞計算用シート'!E89</f>
        <v>0</v>
      </c>
      <c r="F89" s="92" t="s">
        <v>251</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'【個人】3回目＞計算用シート'!F124</f>
        <v>0</v>
      </c>
      <c r="F124" s="33">
        <f>F45</f>
        <v>0</v>
      </c>
      <c r="G124" s="109"/>
    </row>
    <row r="125" spans="2:12" ht="24.95" customHeight="1">
      <c r="D125" s="1" t="s">
        <v>161</v>
      </c>
      <c r="E125" s="33">
        <f>'【個人】3回目＞計算用シート'!F125</f>
        <v>0</v>
      </c>
      <c r="F125" s="33">
        <f>F46</f>
        <v>0</v>
      </c>
    </row>
    <row r="126" spans="2:12" ht="24.95" customHeight="1">
      <c r="D126" s="1" t="s">
        <v>162</v>
      </c>
      <c r="E126" s="33">
        <f>'【個人】3回目＞計算用シート'!F126</f>
        <v>0</v>
      </c>
      <c r="F126" s="33">
        <f>F47</f>
        <v>0</v>
      </c>
      <c r="H126" s="57" t="s">
        <v>163</v>
      </c>
    </row>
    <row r="127" spans="2:12" ht="24.95" customHeight="1">
      <c r="D127" s="1" t="s">
        <v>164</v>
      </c>
      <c r="E127" s="33">
        <f>'【個人】3回目＞計算用シート'!F127</f>
        <v>0</v>
      </c>
      <c r="F127" s="33">
        <f>J132</f>
        <v>0</v>
      </c>
      <c r="G127" s="60" t="s">
        <v>165</v>
      </c>
      <c r="H127" s="122" t="s">
        <v>166</v>
      </c>
      <c r="I127" s="5" t="s">
        <v>214</v>
      </c>
      <c r="J127" s="123" t="s">
        <v>167</v>
      </c>
      <c r="K127" s="191"/>
      <c r="L127" s="192"/>
    </row>
    <row r="128" spans="2:12" ht="24.95" customHeight="1">
      <c r="D128" s="1" t="s">
        <v>168</v>
      </c>
      <c r="E128" s="33">
        <f>'【個人】3回目＞計算用シート'!F128</f>
        <v>0</v>
      </c>
      <c r="F128" s="33">
        <f>F126-F127</f>
        <v>0</v>
      </c>
      <c r="H128" s="124" t="s">
        <v>169</v>
      </c>
      <c r="I128" s="134">
        <f>'【個人】3回目＞計算用シート'!J128</f>
        <v>0</v>
      </c>
      <c r="J128" s="27">
        <f>+F48</f>
        <v>0</v>
      </c>
      <c r="K128" s="185"/>
      <c r="L128" s="148"/>
    </row>
    <row r="129" spans="2:12" ht="24.95" customHeight="1">
      <c r="D129" s="1" t="s">
        <v>170</v>
      </c>
      <c r="E129" s="33">
        <f>'【個人】3回目＞計算用シート'!F129</f>
        <v>0</v>
      </c>
      <c r="F129" s="33">
        <f>F128-J129</f>
        <v>0</v>
      </c>
      <c r="H129" s="124" t="s">
        <v>171</v>
      </c>
      <c r="I129" s="134">
        <f>'【個人】3回目＞計算用シート'!J129</f>
        <v>0</v>
      </c>
      <c r="J129" s="19"/>
      <c r="K129" s="185"/>
      <c r="L129" s="148"/>
    </row>
    <row r="130" spans="2:12" ht="24.95" customHeight="1">
      <c r="D130" s="1" t="s">
        <v>172</v>
      </c>
      <c r="E130" s="33">
        <f>'【個人】3回目＞計算用シート'!F130</f>
        <v>0</v>
      </c>
      <c r="F130" s="33">
        <f>F101</f>
        <v>0</v>
      </c>
      <c r="H130" s="124" t="s">
        <v>173</v>
      </c>
      <c r="I130" s="134">
        <f>'【個人】3回目＞計算用シート'!J130</f>
        <v>0</v>
      </c>
      <c r="J130" s="27">
        <f>+F50</f>
        <v>0</v>
      </c>
      <c r="K130" s="185"/>
      <c r="L130" s="148"/>
    </row>
    <row r="131" spans="2:12" ht="24.95" customHeight="1" thickBot="1">
      <c r="D131" s="1" t="s">
        <v>174</v>
      </c>
      <c r="E131" s="33">
        <f>'【個人】3回目＞計算用シート'!F131</f>
        <v>0</v>
      </c>
      <c r="F131" s="33">
        <f>F109</f>
        <v>0</v>
      </c>
      <c r="H131" s="125" t="s">
        <v>175</v>
      </c>
      <c r="I131" s="135">
        <f>'【個人】3回目＞計算用シート'!J131</f>
        <v>0</v>
      </c>
      <c r="J131" s="138">
        <f>+F51</f>
        <v>0</v>
      </c>
      <c r="K131" s="185"/>
      <c r="L131" s="148"/>
    </row>
    <row r="132" spans="2:12" ht="24.95" customHeight="1" thickTop="1">
      <c r="D132" s="1" t="s">
        <v>176</v>
      </c>
      <c r="E132" s="33">
        <f>'【個人】3回目＞計算用シート'!F132</f>
        <v>0</v>
      </c>
      <c r="F132" s="20"/>
      <c r="G132" s="57"/>
      <c r="H132" s="126" t="s">
        <v>177</v>
      </c>
      <c r="I132" s="128">
        <f>'【個人】3回目＞計算用シート'!J132</f>
        <v>0</v>
      </c>
      <c r="J132" s="129">
        <f>J128-J129-J130+J131</f>
        <v>0</v>
      </c>
      <c r="K132" s="185"/>
      <c r="L132" s="148"/>
    </row>
    <row r="133" spans="2:12" ht="24.95" customHeight="1">
      <c r="D133" s="1" t="s">
        <v>178</v>
      </c>
      <c r="E133" s="33">
        <f>'【個人】3回目＞計算用シート'!F133</f>
        <v>0</v>
      </c>
      <c r="F133" s="20"/>
    </row>
    <row r="134" spans="2:12" ht="24.95" customHeight="1">
      <c r="D134" s="1" t="s">
        <v>179</v>
      </c>
      <c r="E134" s="33">
        <f>'【個人】3回目＞計算用シート'!F134</f>
        <v>0</v>
      </c>
      <c r="F134" s="33">
        <f>F119</f>
        <v>0</v>
      </c>
      <c r="G134" s="109"/>
      <c r="H134" s="109"/>
    </row>
    <row r="135" spans="2:12" ht="24.95" customHeight="1">
      <c r="D135" s="1" t="s">
        <v>180</v>
      </c>
      <c r="E135" s="33">
        <f>'【個人】3回目＞計算用シート'!F135</f>
        <v>0</v>
      </c>
      <c r="F135" s="33">
        <f>F117</f>
        <v>0</v>
      </c>
    </row>
    <row r="136" spans="2:12" ht="24.95" customHeight="1">
      <c r="D136" s="1" t="s">
        <v>181</v>
      </c>
      <c r="E136" s="33">
        <f>'【個人】3回目＞計算用シート'!F136</f>
        <v>0</v>
      </c>
      <c r="F136" s="33">
        <f>F118</f>
        <v>0</v>
      </c>
    </row>
    <row r="137" spans="2:12" ht="24.95" customHeight="1">
      <c r="B137" s="76" t="s">
        <v>182</v>
      </c>
      <c r="D137" s="1" t="s">
        <v>183</v>
      </c>
      <c r="E137" s="33">
        <f>'【個人】3回目＞計算用シート'!F137</f>
        <v>0</v>
      </c>
      <c r="F137" s="33">
        <f>F128+F131+F134</f>
        <v>0</v>
      </c>
    </row>
    <row r="138" spans="2:12" ht="24.95" customHeight="1">
      <c r="D138" s="1" t="s">
        <v>184</v>
      </c>
      <c r="E138" s="33">
        <f>'【個人】3回目＞計算用シート'!F138</f>
        <v>0</v>
      </c>
      <c r="F138" s="42"/>
    </row>
    <row r="139" spans="2:12" ht="24.95" customHeight="1">
      <c r="B139" s="76" t="s">
        <v>185</v>
      </c>
      <c r="D139" s="1" t="s">
        <v>186</v>
      </c>
      <c r="E139" s="33">
        <f>'【個人】3回目＞計算用シート'!F139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198"/>
    </row>
    <row r="157" spans="2:10" ht="24.95" customHeight="1">
      <c r="D157" s="193" t="s">
        <v>199</v>
      </c>
      <c r="E157" s="47" t="str">
        <f>'【個人】1回目＞計算用シート'!E157</f>
        <v>　　　　年　　　月時点</v>
      </c>
      <c r="F157" s="47" t="str">
        <f>'【個人】1回目＞計算用シート'!F157</f>
        <v>　　　　年　　　月時点</v>
      </c>
      <c r="G157" s="195" t="s">
        <v>200</v>
      </c>
      <c r="H157" s="196"/>
    </row>
    <row r="158" spans="2:10" ht="24.95" customHeight="1">
      <c r="B158" s="87" t="s">
        <v>201</v>
      </c>
      <c r="D158" s="194"/>
      <c r="E158" s="46">
        <f>'【個人】1回目＞計算用シート'!E158</f>
        <v>0</v>
      </c>
      <c r="F158" s="46">
        <f>'【個人】1回目＞計算用シート'!F158</f>
        <v>0</v>
      </c>
      <c r="G158" s="195"/>
      <c r="H158" s="196"/>
    </row>
    <row r="159" spans="2:10" ht="24.95" customHeight="1">
      <c r="D159" s="193" t="s">
        <v>202</v>
      </c>
      <c r="E159" s="47" t="str">
        <f>'【個人】1回目＞計算用シート'!E159</f>
        <v>　　　　年　　　月時点</v>
      </c>
      <c r="F159" s="47" t="str">
        <f>'【個人】1回目＞計算用シート'!F159</f>
        <v>　　　　年　　　月時点</v>
      </c>
      <c r="G159" s="195" t="s">
        <v>200</v>
      </c>
      <c r="H159" s="196"/>
    </row>
    <row r="160" spans="2:10" ht="24.95" customHeight="1" thickBot="1">
      <c r="B160" s="87" t="s">
        <v>203</v>
      </c>
      <c r="D160" s="194"/>
      <c r="E160" s="46">
        <f>'【個人】1回目＞計算用シート'!E160</f>
        <v>0</v>
      </c>
      <c r="F160" s="46">
        <f>'【個人】1回目＞計算用シート'!F160</f>
        <v>0</v>
      </c>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zaaK0bl8k9Wx8NMB7UOFjpBs0zW6L/DhIexZhSQkNpjkZVwqteeDeXON/ln9QK9XPKydEd6PclH4716HWwEE8g==" saltValue="E1fo06OJTqu9QvZYHNydIQ==" spinCount="100000" sheet="1" objects="1" scenarios="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125" priority="26">
      <formula>$E$10=$M$11</formula>
    </cfRule>
    <cfRule type="expression" dxfId="124" priority="23">
      <formula>$E$10=$M$10</formula>
    </cfRule>
    <cfRule type="expression" dxfId="123" priority="55">
      <formula>$E$16=$M$21</formula>
    </cfRule>
    <cfRule type="expression" dxfId="122" priority="18">
      <formula>$E$10=$M$9</formula>
    </cfRule>
  </conditionalFormatting>
  <conditionalFormatting sqref="D154:G154 I154">
    <cfRule type="expression" dxfId="121" priority="45">
      <formula>$E$10=$M$14</formula>
    </cfRule>
    <cfRule type="expression" dxfId="120" priority="50">
      <formula>$E$10=$M$9</formula>
    </cfRule>
    <cfRule type="expression" dxfId="119" priority="49">
      <formula>$E$9=$M$10</formula>
    </cfRule>
    <cfRule type="expression" dxfId="118" priority="48">
      <formula>$E$10=$M$11</formula>
    </cfRule>
    <cfRule type="expression" dxfId="117" priority="47">
      <formula>$E$10=$M$12</formula>
    </cfRule>
    <cfRule type="expression" dxfId="116" priority="46">
      <formula>$E$10=$M$13</formula>
    </cfRule>
  </conditionalFormatting>
  <conditionalFormatting sqref="D148:H148 D149:G149 I149:J149 D150:J153 D155:J160">
    <cfRule type="expression" dxfId="115" priority="63">
      <formula>$E$10=$M$9</formula>
    </cfRule>
    <cfRule type="expression" dxfId="114" priority="62">
      <formula>$E$9=$M$10</formula>
    </cfRule>
    <cfRule type="expression" dxfId="113" priority="51">
      <formula>$E$10=$M$14</formula>
    </cfRule>
    <cfRule type="expression" dxfId="112" priority="54">
      <formula>$E$10=$M$11</formula>
    </cfRule>
    <cfRule type="expression" dxfId="111" priority="53">
      <formula>$E$10=$M$12</formula>
    </cfRule>
    <cfRule type="expression" dxfId="110" priority="52">
      <formula>$E$10=$M$13</formula>
    </cfRule>
  </conditionalFormatting>
  <conditionalFormatting sqref="D146:J147 D148:H148 D149:G149 I149:J149 D150:J153 D154:G154 D155:J160">
    <cfRule type="expression" dxfId="109" priority="17">
      <formula>$E$17=$M$21</formula>
    </cfRule>
    <cfRule type="expression" dxfId="108" priority="25">
      <formula>$E$10=$M$15</formula>
    </cfRule>
  </conditionalFormatting>
  <conditionalFormatting sqref="D146:J147">
    <cfRule type="expression" dxfId="107" priority="29">
      <formula>$E$10=$M$14</formula>
    </cfRule>
    <cfRule type="expression" dxfId="106" priority="30">
      <formula>$E$10=$M$13</formula>
    </cfRule>
    <cfRule type="expression" dxfId="105" priority="31">
      <formula>$E$10=$M$12</formula>
    </cfRule>
    <cfRule type="expression" dxfId="104" priority="32">
      <formula>$E$10=$M$11</formula>
    </cfRule>
    <cfRule type="expression" dxfId="103" priority="33">
      <formula>$E$9=$M$10</formula>
    </cfRule>
    <cfRule type="expression" dxfId="102" priority="34">
      <formula>$E$10=$M$9</formula>
    </cfRule>
  </conditionalFormatting>
  <conditionalFormatting sqref="E14:E15">
    <cfRule type="containsBlanks" dxfId="101" priority="20">
      <formula>LEN(TRIM(E14))=0</formula>
    </cfRule>
  </conditionalFormatting>
  <conditionalFormatting sqref="E16:E17">
    <cfRule type="expression" dxfId="100" priority="72">
      <formula>$E$10=$M$11</formula>
    </cfRule>
    <cfRule type="expression" dxfId="99" priority="73">
      <formula>$E$10=$M$10</formula>
    </cfRule>
    <cfRule type="expression" dxfId="98" priority="74">
      <formula>$E$10=$M$9</formula>
    </cfRule>
  </conditionalFormatting>
  <conditionalFormatting sqref="E17">
    <cfRule type="expression" dxfId="97" priority="68">
      <formula>$E$10=$M$15</formula>
    </cfRule>
    <cfRule type="expression" dxfId="96" priority="69">
      <formula>$E$10=$M$14</formula>
    </cfRule>
    <cfRule type="expression" dxfId="95" priority="70">
      <formula>$E$10=$M$13</formula>
    </cfRule>
    <cfRule type="expression" dxfId="94" priority="71">
      <formula>$E$10=$M$12</formula>
    </cfRule>
  </conditionalFormatting>
  <conditionalFormatting sqref="E68:E69">
    <cfRule type="containsBlanks" dxfId="93" priority="24">
      <formula>LEN(TRIM(E68))=0</formula>
    </cfRule>
  </conditionalFormatting>
  <conditionalFormatting sqref="E130:E136">
    <cfRule type="containsBlanks" priority="21">
      <formula>LEN(TRIM(E130))=0</formula>
    </cfRule>
  </conditionalFormatting>
  <conditionalFormatting sqref="E45:F46">
    <cfRule type="containsBlanks" dxfId="92" priority="61">
      <formula>LEN(TRIM(E45))=0</formula>
    </cfRule>
  </conditionalFormatting>
  <conditionalFormatting sqref="E48:F48">
    <cfRule type="containsBlanks" dxfId="91" priority="60">
      <formula>LEN(TRIM(E48))=0</formula>
    </cfRule>
  </conditionalFormatting>
  <conditionalFormatting sqref="E50:F51 E53:F53">
    <cfRule type="containsBlanks" dxfId="90" priority="59">
      <formula>LEN(TRIM(E50))=0</formula>
    </cfRule>
  </conditionalFormatting>
  <conditionalFormatting sqref="E57:F57">
    <cfRule type="containsBlanks" dxfId="89" priority="58">
      <formula>LEN(TRIM(E57))=0</formula>
    </cfRule>
  </conditionalFormatting>
  <conditionalFormatting sqref="E98:F100 E105:F105 E19:J23 D28:J36 E71:E72 E74:E75">
    <cfRule type="containsBlanks" dxfId="88" priority="78">
      <formula>LEN(TRIM(D19))=0</formula>
    </cfRule>
  </conditionalFormatting>
  <conditionalFormatting sqref="E108:F108">
    <cfRule type="containsBlanks" dxfId="87" priority="56">
      <formula>LEN(TRIM(E108))=0</formula>
    </cfRule>
  </conditionalFormatting>
  <conditionalFormatting sqref="E113:F116 E118:F118">
    <cfRule type="containsBlanks" dxfId="86" priority="66">
      <formula>LEN(TRIM(E113))=0</formula>
    </cfRule>
  </conditionalFormatting>
  <conditionalFormatting sqref="F129">
    <cfRule type="containsBlanks" dxfId="85" priority="22">
      <formula>LEN(TRIM(F129))=0</formula>
    </cfRule>
  </conditionalFormatting>
  <conditionalFormatting sqref="F132:F133">
    <cfRule type="containsBlanks" dxfId="84" priority="57">
      <formula>LEN(TRIM(F132))=0</formula>
    </cfRule>
  </conditionalFormatting>
  <conditionalFormatting sqref="F138">
    <cfRule type="containsBlanks" dxfId="83" priority="67">
      <formula>LEN(TRIM(F138))=0</formula>
    </cfRule>
  </conditionalFormatting>
  <conditionalFormatting sqref="F152:F153">
    <cfRule type="containsBlanks" priority="65">
      <formula>LEN(TRIM(F152))=0</formula>
    </cfRule>
  </conditionalFormatting>
  <conditionalFormatting sqref="G161">
    <cfRule type="expression" dxfId="82" priority="8">
      <formula>$E$9=$M$10</formula>
    </cfRule>
    <cfRule type="expression" dxfId="81" priority="7">
      <formula>$E$10=$M$11</formula>
    </cfRule>
    <cfRule type="expression" dxfId="80" priority="6">
      <formula>$E$10=$M$12</formula>
    </cfRule>
    <cfRule type="expression" dxfId="79" priority="5">
      <formula>$E$10=$M$13</formula>
    </cfRule>
    <cfRule type="expression" dxfId="78" priority="4">
      <formula>$E$10=$M$14</formula>
    </cfRule>
    <cfRule type="expression" dxfId="77" priority="3">
      <formula>$E$10=$M$15</formula>
    </cfRule>
    <cfRule type="expression" dxfId="76" priority="9">
      <formula>$E$10=$M$9</formula>
    </cfRule>
    <cfRule type="expression" dxfId="75" priority="2">
      <formula>$E$16=$M$20</formula>
    </cfRule>
  </conditionalFormatting>
  <conditionalFormatting sqref="G158:H158 G160:H160">
    <cfRule type="containsBlanks" dxfId="74" priority="64">
      <formula>LEN(TRIM(G158))=0</formula>
    </cfRule>
  </conditionalFormatting>
  <conditionalFormatting sqref="I154">
    <cfRule type="expression" dxfId="73" priority="43">
      <formula>$E$17=$M$21</formula>
    </cfRule>
    <cfRule type="expression" dxfId="72" priority="44">
      <formula>$E$10=$M$15</formula>
    </cfRule>
  </conditionalFormatting>
  <conditionalFormatting sqref="I161">
    <cfRule type="expression" dxfId="71" priority="14">
      <formula>$E$10=$M$11</formula>
    </cfRule>
    <cfRule type="expression" dxfId="70" priority="13">
      <formula>$E$10=$M$12</formula>
    </cfRule>
    <cfRule type="expression" dxfId="69" priority="12">
      <formula>$E$10=$M$13</formula>
    </cfRule>
    <cfRule type="expression" dxfId="68" priority="11">
      <formula>$E$10=$M$14</formula>
    </cfRule>
    <cfRule type="expression" dxfId="67" priority="10">
      <formula>$E$10=$M$15</formula>
    </cfRule>
    <cfRule type="expression" dxfId="66" priority="1">
      <formula>$E$16=$M$20</formula>
    </cfRule>
    <cfRule type="expression" dxfId="65" priority="16">
      <formula>$E$10=$M$9</formula>
    </cfRule>
    <cfRule type="expression" dxfId="64" priority="15">
      <formula>$E$9=$M$10</formula>
    </cfRule>
  </conditionalFormatting>
  <conditionalFormatting sqref="J128:J131">
    <cfRule type="containsBlanks" dxfId="63" priority="19">
      <formula>LEN(TRIM(J128))=0</formula>
    </cfRule>
  </conditionalFormatting>
  <dataValidations count="3">
    <dataValidation allowBlank="1" showInputMessage="1" showErrorMessage="1" prompt="該当がない場合は0を記入してください。" sqref="F132:F133" xr:uid="{CE983F79-458E-4FC4-9220-273F4DB1B475}"/>
    <dataValidation imeMode="disabled" allowBlank="1" showInputMessage="1" showErrorMessage="1" sqref="E15" xr:uid="{E138EC96-5284-4D14-A781-B9C78302034D}"/>
    <dataValidation type="date" imeMode="disabled" allowBlank="1" showInputMessage="1" showErrorMessage="1" error="「yyyy/m/d」の形式で入力してください。" sqref="E14" xr:uid="{F17D0C01-39AF-41E8-81C9-B0A908DCFBE8}">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52" customWidth="1"/>
    <col min="2" max="2" width="40.625" style="52" customWidth="1"/>
    <col min="3" max="3" width="3.125" style="52" customWidth="1"/>
    <col min="4" max="6" width="30.625" style="52" customWidth="1"/>
    <col min="7" max="7" width="8.625" style="52" customWidth="1"/>
    <col min="8" max="8" width="22.625" style="52" customWidth="1"/>
    <col min="9" max="9" width="17.625" style="52" customWidth="1"/>
    <col min="10" max="10" width="22.625" style="52" customWidth="1"/>
    <col min="11" max="11" width="9" style="52" customWidth="1"/>
    <col min="12" max="12" width="9" style="52"/>
    <col min="13" max="13" width="13.125" style="52" hidden="1" customWidth="1"/>
    <col min="14" max="16384" width="9" style="52"/>
  </cols>
  <sheetData>
    <row r="1" spans="1:13" ht="24.95" customHeight="1">
      <c r="A1" s="51" t="str">
        <f>+'【個人】1回目＞計算用シート'!A1</f>
        <v>【経営革新｜個人事業主用】(5次公募) 事業化状況報告用 計算シート v2.0</v>
      </c>
    </row>
    <row r="2" spans="1:13" ht="24.95" customHeight="1">
      <c r="D2" s="53" t="s">
        <v>0</v>
      </c>
      <c r="I2" s="54"/>
      <c r="J2" s="55" t="s">
        <v>218</v>
      </c>
    </row>
    <row r="3" spans="1:13" ht="24.95" customHeight="1">
      <c r="D3" s="52" t="s">
        <v>2</v>
      </c>
    </row>
    <row r="4" spans="1:13" ht="24.95" customHeight="1">
      <c r="D4" s="56" t="s">
        <v>208</v>
      </c>
    </row>
    <row r="5" spans="1:13" ht="24.95" customHeight="1">
      <c r="D5" s="57" t="s">
        <v>4</v>
      </c>
    </row>
    <row r="6" spans="1:13" ht="24.95" customHeight="1">
      <c r="B6" s="58" t="s">
        <v>209</v>
      </c>
      <c r="D6" s="59" t="s">
        <v>6</v>
      </c>
    </row>
    <row r="7" spans="1:13" ht="24.95" customHeight="1">
      <c r="B7" s="60"/>
      <c r="D7" s="61" t="s">
        <v>7</v>
      </c>
      <c r="E7" s="62"/>
      <c r="F7" s="62"/>
      <c r="G7" s="62"/>
      <c r="H7" s="62"/>
      <c r="I7" s="62"/>
      <c r="J7" s="62"/>
    </row>
    <row r="8" spans="1:13" ht="24.95" customHeight="1">
      <c r="B8" s="60"/>
      <c r="D8" s="53" t="s">
        <v>8</v>
      </c>
    </row>
    <row r="9" spans="1:13" ht="24.95" customHeight="1">
      <c r="B9" s="60"/>
      <c r="D9" t="s">
        <v>210</v>
      </c>
      <c r="E9"/>
      <c r="F9"/>
      <c r="G9"/>
      <c r="H9"/>
      <c r="I9"/>
      <c r="J9"/>
      <c r="M9" s="52" t="s">
        <v>10</v>
      </c>
    </row>
    <row r="10" spans="1:13" ht="24.95" customHeight="1">
      <c r="B10" s="63"/>
      <c r="D10" s="64" t="s">
        <v>11</v>
      </c>
      <c r="E10" s="204" t="str">
        <f>'【個人】1回目＞計算用シート'!E10</f>
        <v>中小企業生産性革命推進事業 事業承継・引継ぎ補助金（第5次公募）</v>
      </c>
      <c r="F10" s="205"/>
      <c r="G10" s="65"/>
      <c r="H10" s="65"/>
      <c r="I10" s="56"/>
      <c r="M10" s="52" t="s">
        <v>13</v>
      </c>
    </row>
    <row r="11" spans="1:13" ht="24.95" customHeight="1">
      <c r="B11" s="66" t="s">
        <v>14</v>
      </c>
      <c r="D11" s="64" t="s">
        <v>15</v>
      </c>
      <c r="E11" s="204">
        <f>'【個人】1回目＞計算用シート'!E11</f>
        <v>0</v>
      </c>
      <c r="F11" s="205"/>
      <c r="M11" s="52" t="s">
        <v>17</v>
      </c>
    </row>
    <row r="12" spans="1:13" ht="24.95" customHeight="1">
      <c r="B12" s="66" t="s">
        <v>18</v>
      </c>
      <c r="D12" s="64" t="s">
        <v>19</v>
      </c>
      <c r="E12" s="40">
        <f>'【個人】1回目＞計算用シート'!E12</f>
        <v>0</v>
      </c>
      <c r="F12"/>
      <c r="M12" s="52" t="s">
        <v>21</v>
      </c>
    </row>
    <row r="13" spans="1:13" ht="24.75" customHeight="1">
      <c r="B13" s="66" t="s">
        <v>22</v>
      </c>
      <c r="D13" s="64" t="s">
        <v>23</v>
      </c>
      <c r="E13" s="117">
        <f>'【個人】1回目＞計算用シート'!E13</f>
        <v>0</v>
      </c>
      <c r="F13" s="117">
        <f>'【個人】1回目＞計算用シート'!F13</f>
        <v>45313</v>
      </c>
      <c r="H13"/>
      <c r="M13" s="52" t="s">
        <v>25</v>
      </c>
    </row>
    <row r="14" spans="1:13" ht="24.95" customHeight="1">
      <c r="B14" s="66" t="s">
        <v>26</v>
      </c>
      <c r="D14" s="64" t="s">
        <v>27</v>
      </c>
      <c r="E14" s="13"/>
      <c r="F14" s="67" t="s">
        <v>247</v>
      </c>
      <c r="G14"/>
      <c r="H14"/>
      <c r="I14"/>
      <c r="J14"/>
      <c r="M14" s="52" t="s">
        <v>28</v>
      </c>
    </row>
    <row r="15" spans="1:13" ht="24.95" customHeight="1">
      <c r="B15" s="66" t="s">
        <v>29</v>
      </c>
      <c r="D15" s="64" t="s">
        <v>30</v>
      </c>
      <c r="E15" s="14"/>
      <c r="F15" s="67" t="s">
        <v>248</v>
      </c>
      <c r="G15"/>
      <c r="H15"/>
      <c r="I15"/>
      <c r="J15"/>
      <c r="M15" s="52" t="s">
        <v>31</v>
      </c>
    </row>
    <row r="16" spans="1:13" ht="24.95" hidden="1" customHeight="1">
      <c r="B16" s="66" t="s">
        <v>32</v>
      </c>
      <c r="D16" s="64" t="s">
        <v>33</v>
      </c>
      <c r="E16" s="40">
        <f>'【個人】1回目＞計算用シート'!E16</f>
        <v>0</v>
      </c>
      <c r="F16"/>
      <c r="G16"/>
      <c r="H16"/>
      <c r="I16"/>
      <c r="J16"/>
      <c r="M16" s="52" t="s">
        <v>35</v>
      </c>
    </row>
    <row r="17" spans="2:15" ht="24.95" customHeight="1">
      <c r="B17" s="66" t="s">
        <v>36</v>
      </c>
      <c r="D17" s="64" t="s">
        <v>37</v>
      </c>
      <c r="E17" s="40">
        <f>'【個人】1回目＞計算用シート'!E17</f>
        <v>0</v>
      </c>
      <c r="F17"/>
      <c r="G17"/>
      <c r="H17"/>
      <c r="I17"/>
      <c r="J17"/>
      <c r="K17"/>
      <c r="L17"/>
      <c r="M17" s="52" t="s">
        <v>12</v>
      </c>
      <c r="N17"/>
      <c r="O17"/>
    </row>
    <row r="18" spans="2:15" ht="24.75" customHeight="1">
      <c r="B18" s="60"/>
      <c r="D18" s="68" t="s">
        <v>211</v>
      </c>
      <c r="E18"/>
      <c r="F18"/>
      <c r="G18"/>
      <c r="H18"/>
      <c r="I18"/>
      <c r="J18"/>
      <c r="K18"/>
      <c r="L18"/>
      <c r="M18" t="s">
        <v>40</v>
      </c>
      <c r="N18"/>
      <c r="O18"/>
    </row>
    <row r="19" spans="2:15" ht="24.75" customHeight="1">
      <c r="B19" s="66" t="s">
        <v>41</v>
      </c>
      <c r="D19" s="64" t="s">
        <v>42</v>
      </c>
      <c r="E19" s="206">
        <f>+'【個人】1回目＞計算用シート'!E19</f>
        <v>0</v>
      </c>
      <c r="F19" s="206"/>
      <c r="G19" s="206"/>
      <c r="H19" s="206"/>
      <c r="I19" s="206"/>
      <c r="J19" s="206"/>
      <c r="K19"/>
      <c r="L19"/>
      <c r="M19"/>
      <c r="N19"/>
      <c r="O19"/>
    </row>
    <row r="20" spans="2:15" ht="24.75" customHeight="1">
      <c r="B20" s="66" t="s">
        <v>43</v>
      </c>
      <c r="D20" s="158" t="s">
        <v>44</v>
      </c>
      <c r="E20" s="207">
        <f>+'【個人】1回目＞計算用シート'!E20</f>
        <v>0</v>
      </c>
      <c r="F20" s="207"/>
      <c r="G20" s="207"/>
      <c r="H20" s="207"/>
      <c r="I20" s="207"/>
      <c r="J20" s="207"/>
      <c r="K20"/>
      <c r="L20"/>
      <c r="M20" t="s">
        <v>45</v>
      </c>
      <c r="N20"/>
      <c r="O20"/>
    </row>
    <row r="21" spans="2:15" ht="24.75" customHeight="1">
      <c r="B21" s="69"/>
      <c r="D21" s="159"/>
      <c r="E21" s="207"/>
      <c r="F21" s="207"/>
      <c r="G21" s="207"/>
      <c r="H21" s="207"/>
      <c r="I21" s="207"/>
      <c r="J21" s="207"/>
      <c r="K21"/>
      <c r="L21"/>
      <c r="M21" t="s">
        <v>46</v>
      </c>
      <c r="N21"/>
      <c r="O21"/>
    </row>
    <row r="22" spans="2:15" ht="24.75" customHeight="1">
      <c r="B22" s="69"/>
      <c r="D22" s="159"/>
      <c r="E22" s="207"/>
      <c r="F22" s="207"/>
      <c r="G22" s="207"/>
      <c r="H22" s="207"/>
      <c r="I22" s="207"/>
      <c r="J22" s="207"/>
      <c r="K22"/>
      <c r="L22"/>
      <c r="M22"/>
      <c r="N22"/>
      <c r="O22"/>
    </row>
    <row r="23" spans="2:15" ht="24.75" customHeight="1">
      <c r="B23" s="69"/>
      <c r="D23" s="159"/>
      <c r="E23" s="207"/>
      <c r="F23" s="207"/>
      <c r="G23" s="207"/>
      <c r="H23" s="207"/>
      <c r="I23" s="207"/>
      <c r="J23" s="207"/>
      <c r="K23"/>
      <c r="L23"/>
      <c r="M23"/>
      <c r="N23"/>
      <c r="O23"/>
    </row>
    <row r="24" spans="2:15" ht="24.75" customHeight="1">
      <c r="B24" s="69"/>
      <c r="E24"/>
      <c r="F24"/>
      <c r="G24"/>
      <c r="H24"/>
      <c r="I24"/>
      <c r="J24"/>
      <c r="K24"/>
      <c r="L24"/>
      <c r="M24"/>
      <c r="N24"/>
      <c r="O24"/>
    </row>
    <row r="25" spans="2:15" ht="24.95" customHeight="1">
      <c r="B25" s="69"/>
      <c r="D25" s="61" t="s">
        <v>47</v>
      </c>
      <c r="E25" s="62"/>
      <c r="F25" s="62"/>
      <c r="G25" s="62"/>
      <c r="H25" s="62"/>
      <c r="I25" s="62"/>
      <c r="J25" s="62"/>
      <c r="K25"/>
      <c r="L25"/>
      <c r="M25"/>
      <c r="N25"/>
      <c r="O25"/>
    </row>
    <row r="26" spans="2:15" ht="24.75" customHeight="1">
      <c r="D26" s="53" t="s">
        <v>48</v>
      </c>
      <c r="E26"/>
      <c r="F26"/>
      <c r="G26"/>
      <c r="H26"/>
      <c r="I26"/>
      <c r="J26"/>
      <c r="K26"/>
      <c r="L26"/>
      <c r="M26"/>
      <c r="N26"/>
      <c r="O26"/>
    </row>
    <row r="27" spans="2:15" ht="24.75" customHeight="1">
      <c r="D27" s="52" t="s">
        <v>49</v>
      </c>
      <c r="E27"/>
      <c r="F27"/>
      <c r="G27"/>
      <c r="H27"/>
      <c r="I27"/>
      <c r="J27"/>
      <c r="K27"/>
      <c r="L27"/>
      <c r="M27"/>
      <c r="N27"/>
      <c r="O27"/>
    </row>
    <row r="28" spans="2:15" ht="24.75" customHeight="1">
      <c r="B28" s="66" t="s">
        <v>50</v>
      </c>
      <c r="D28" s="171"/>
      <c r="E28" s="172"/>
      <c r="F28" s="172"/>
      <c r="G28" s="172"/>
      <c r="H28" s="172"/>
      <c r="I28" s="172"/>
      <c r="J28" s="173"/>
      <c r="K28"/>
      <c r="L28"/>
      <c r="M28"/>
      <c r="N28"/>
      <c r="O28"/>
    </row>
    <row r="29" spans="2:15" ht="24.75" customHeight="1">
      <c r="D29" s="174"/>
      <c r="E29" s="175"/>
      <c r="F29" s="175"/>
      <c r="G29" s="175"/>
      <c r="H29" s="175"/>
      <c r="I29" s="175"/>
      <c r="J29" s="176"/>
      <c r="K29"/>
      <c r="L29"/>
      <c r="M29"/>
      <c r="N29"/>
      <c r="O29"/>
    </row>
    <row r="30" spans="2:15" ht="24.75" customHeight="1">
      <c r="D30" s="174"/>
      <c r="E30" s="175"/>
      <c r="F30" s="175"/>
      <c r="G30" s="175"/>
      <c r="H30" s="175"/>
      <c r="I30" s="175"/>
      <c r="J30" s="176"/>
      <c r="K30"/>
      <c r="L30"/>
      <c r="M30"/>
      <c r="N30"/>
      <c r="O30"/>
    </row>
    <row r="31" spans="2:15" ht="24.75" customHeight="1">
      <c r="D31" s="174"/>
      <c r="E31" s="175"/>
      <c r="F31" s="175"/>
      <c r="G31" s="175"/>
      <c r="H31" s="175"/>
      <c r="I31" s="175"/>
      <c r="J31" s="176"/>
      <c r="K31"/>
      <c r="L31"/>
      <c r="M31"/>
      <c r="N31"/>
      <c r="O31"/>
    </row>
    <row r="32" spans="2:15" ht="24.75" customHeight="1">
      <c r="D32" s="174"/>
      <c r="E32" s="175"/>
      <c r="F32" s="175"/>
      <c r="G32" s="175"/>
      <c r="H32" s="175"/>
      <c r="I32" s="175"/>
      <c r="J32" s="176"/>
      <c r="K32"/>
      <c r="L32"/>
      <c r="M32"/>
      <c r="N32"/>
      <c r="O32"/>
    </row>
    <row r="33" spans="2:15" ht="24.75" customHeight="1">
      <c r="D33" s="174"/>
      <c r="E33" s="175"/>
      <c r="F33" s="175"/>
      <c r="G33" s="175"/>
      <c r="H33" s="175"/>
      <c r="I33" s="175"/>
      <c r="J33" s="176"/>
      <c r="K33"/>
      <c r="L33"/>
      <c r="M33"/>
      <c r="N33"/>
      <c r="O33"/>
    </row>
    <row r="34" spans="2:15" ht="24.75" customHeight="1">
      <c r="D34" s="174"/>
      <c r="E34" s="175"/>
      <c r="F34" s="175"/>
      <c r="G34" s="175"/>
      <c r="H34" s="175"/>
      <c r="I34" s="175"/>
      <c r="J34" s="176"/>
      <c r="K34"/>
      <c r="L34"/>
      <c r="M34"/>
      <c r="N34"/>
      <c r="O34"/>
    </row>
    <row r="35" spans="2:15" ht="24.75" customHeight="1">
      <c r="D35" s="174"/>
      <c r="E35" s="175"/>
      <c r="F35" s="175"/>
      <c r="G35" s="175"/>
      <c r="H35" s="175"/>
      <c r="I35" s="175"/>
      <c r="J35" s="176"/>
      <c r="K35"/>
      <c r="L35"/>
      <c r="M35"/>
      <c r="N35"/>
      <c r="O35"/>
    </row>
    <row r="36" spans="2:15" ht="24.75" customHeight="1">
      <c r="D36" s="177"/>
      <c r="E36" s="178"/>
      <c r="F36" s="178"/>
      <c r="G36" s="178"/>
      <c r="H36" s="178"/>
      <c r="I36" s="178"/>
      <c r="J36" s="179"/>
      <c r="K36"/>
      <c r="L36"/>
      <c r="M36"/>
      <c r="N36"/>
      <c r="O36"/>
    </row>
    <row r="37" spans="2:15" ht="24.75" customHeight="1">
      <c r="D37" s="69"/>
      <c r="E37"/>
      <c r="F37"/>
      <c r="G37"/>
      <c r="H37"/>
      <c r="I37"/>
      <c r="J37"/>
      <c r="K37"/>
      <c r="L37"/>
      <c r="M37"/>
      <c r="N37"/>
      <c r="O37"/>
    </row>
    <row r="38" spans="2:15" ht="24.95" customHeight="1">
      <c r="D38" s="53" t="s">
        <v>51</v>
      </c>
      <c r="E38"/>
      <c r="F38"/>
      <c r="G38"/>
      <c r="H38"/>
      <c r="I38"/>
      <c r="J38"/>
      <c r="K38"/>
      <c r="L38"/>
      <c r="M38"/>
      <c r="N38"/>
      <c r="O38"/>
    </row>
    <row r="39" spans="2:15" ht="24.95" customHeight="1">
      <c r="D39" s="148" t="s">
        <v>52</v>
      </c>
      <c r="E39" s="148"/>
      <c r="F39" s="148"/>
      <c r="G39" s="148"/>
      <c r="H39" s="148"/>
      <c r="I39" s="148"/>
      <c r="J39" s="148"/>
      <c r="K39"/>
      <c r="L39"/>
      <c r="M39"/>
      <c r="N39"/>
      <c r="O39"/>
    </row>
    <row r="40" spans="2:15" ht="24.95" customHeight="1">
      <c r="D40" s="149" t="s">
        <v>53</v>
      </c>
      <c r="E40" s="148"/>
      <c r="F40" s="148"/>
      <c r="G40" s="148"/>
      <c r="H40" s="148"/>
      <c r="I40" s="148"/>
      <c r="J40" s="148"/>
    </row>
    <row r="41" spans="2:15" ht="24.95" customHeight="1">
      <c r="D41" s="150" t="s">
        <v>54</v>
      </c>
      <c r="E41" s="151"/>
      <c r="F41" s="151"/>
      <c r="G41" s="151"/>
      <c r="H41" s="151"/>
      <c r="I41" s="151"/>
      <c r="J41" s="151"/>
    </row>
    <row r="42" spans="2:15" ht="24.95" customHeight="1">
      <c r="D42" s="163" t="s">
        <v>55</v>
      </c>
      <c r="E42" s="166" t="s">
        <v>56</v>
      </c>
      <c r="F42" s="169" t="s">
        <v>57</v>
      </c>
      <c r="G42" s="169"/>
      <c r="H42" s="169"/>
      <c r="I42" s="169"/>
      <c r="J42" s="169"/>
    </row>
    <row r="43" spans="2:15" ht="24.95" customHeight="1">
      <c r="D43" s="164"/>
      <c r="E43" s="167"/>
      <c r="F43" s="154" t="s">
        <v>58</v>
      </c>
      <c r="G43" s="182" t="s">
        <v>59</v>
      </c>
      <c r="H43" s="183"/>
      <c r="I43" s="183"/>
      <c r="J43" s="184"/>
    </row>
    <row r="44" spans="2:15" ht="24.95" customHeight="1">
      <c r="D44" s="165"/>
      <c r="E44" s="168"/>
      <c r="F44" s="155"/>
      <c r="G44" s="70" t="s">
        <v>60</v>
      </c>
      <c r="H44" s="16"/>
      <c r="I44" s="70" t="s">
        <v>60</v>
      </c>
      <c r="J44" s="16"/>
    </row>
    <row r="45" spans="2:15" ht="24.95" customHeight="1">
      <c r="B45" s="71"/>
      <c r="D45" s="72" t="s">
        <v>61</v>
      </c>
      <c r="E45" s="15"/>
      <c r="F45" s="15"/>
      <c r="G45" s="170"/>
      <c r="H45" s="162"/>
      <c r="I45" s="161"/>
      <c r="J45" s="162"/>
    </row>
    <row r="46" spans="2:15" ht="24.95" customHeight="1">
      <c r="D46" s="72" t="s">
        <v>62</v>
      </c>
      <c r="E46" s="15"/>
      <c r="F46" s="15"/>
      <c r="G46" s="170"/>
      <c r="H46" s="162"/>
      <c r="I46" s="161"/>
      <c r="J46" s="162"/>
    </row>
    <row r="47" spans="2:15" ht="24.95" customHeight="1">
      <c r="B47" s="71"/>
      <c r="D47" s="72" t="s">
        <v>63</v>
      </c>
      <c r="E47" s="26">
        <f>E45-E46</f>
        <v>0</v>
      </c>
      <c r="F47" s="26">
        <f>F45-F46</f>
        <v>0</v>
      </c>
      <c r="G47" s="180">
        <f>G45-G46</f>
        <v>0</v>
      </c>
      <c r="H47" s="157"/>
      <c r="I47" s="156">
        <f>I45-I46</f>
        <v>0</v>
      </c>
      <c r="J47" s="157"/>
    </row>
    <row r="48" spans="2:15" ht="24.95" customHeight="1">
      <c r="D48" s="72" t="s">
        <v>64</v>
      </c>
      <c r="E48" s="15"/>
      <c r="F48" s="15"/>
      <c r="G48" s="170"/>
      <c r="H48" s="162"/>
      <c r="I48" s="161"/>
      <c r="J48" s="162"/>
    </row>
    <row r="49" spans="2:10" ht="24.95" customHeight="1">
      <c r="D49" s="72" t="s">
        <v>65</v>
      </c>
      <c r="E49" s="26">
        <f>E47-E48</f>
        <v>0</v>
      </c>
      <c r="F49" s="26">
        <f>F47-F48</f>
        <v>0</v>
      </c>
      <c r="G49" s="180">
        <f>G47-G48</f>
        <v>0</v>
      </c>
      <c r="H49" s="181"/>
      <c r="I49" s="156">
        <f>I47-I48</f>
        <v>0</v>
      </c>
      <c r="J49" s="157"/>
    </row>
    <row r="50" spans="2:10" ht="24.95" customHeight="1">
      <c r="D50" s="72" t="s">
        <v>66</v>
      </c>
      <c r="E50" s="15"/>
      <c r="F50" s="15"/>
      <c r="G50" s="170"/>
      <c r="H50" s="162"/>
      <c r="I50" s="161"/>
      <c r="J50" s="162"/>
    </row>
    <row r="51" spans="2:10" ht="24.95" customHeight="1">
      <c r="D51" s="72" t="s">
        <v>67</v>
      </c>
      <c r="E51" s="15"/>
      <c r="F51" s="15"/>
      <c r="G51" s="170"/>
      <c r="H51" s="162"/>
      <c r="I51" s="161"/>
      <c r="J51" s="162"/>
    </row>
    <row r="52" spans="2:10" ht="24.95" customHeight="1">
      <c r="B52" s="73"/>
      <c r="D52" s="119" t="s">
        <v>68</v>
      </c>
      <c r="E52" s="26">
        <f>E49+E50-E51</f>
        <v>0</v>
      </c>
      <c r="F52" s="26">
        <f>F49+F50-F51</f>
        <v>0</v>
      </c>
      <c r="G52" s="180">
        <f>G49+G50-G51</f>
        <v>0</v>
      </c>
      <c r="H52" s="157"/>
      <c r="I52" s="156">
        <f>I49+I50-I51</f>
        <v>0</v>
      </c>
      <c r="J52" s="157"/>
    </row>
    <row r="53" spans="2:10" ht="24.95" customHeight="1">
      <c r="D53" s="72" t="s">
        <v>69</v>
      </c>
      <c r="E53" s="17"/>
      <c r="F53" s="17"/>
      <c r="G53" s="161"/>
      <c r="H53" s="162"/>
      <c r="I53" s="161"/>
      <c r="J53" s="162"/>
    </row>
    <row r="54" spans="2:10" ht="24.95" customHeight="1">
      <c r="D54" s="72" t="s">
        <v>70</v>
      </c>
      <c r="E54" s="26">
        <f>E52-E53</f>
        <v>0</v>
      </c>
      <c r="F54" s="26">
        <f>F52-F53</f>
        <v>0</v>
      </c>
      <c r="G54" s="156">
        <f>G52-G53</f>
        <v>0</v>
      </c>
      <c r="H54" s="181"/>
      <c r="I54" s="156">
        <f>I52-I53</f>
        <v>0</v>
      </c>
      <c r="J54" s="181"/>
    </row>
    <row r="55" spans="2:10" ht="24.95" customHeight="1">
      <c r="D55" s="52" t="s">
        <v>71</v>
      </c>
    </row>
    <row r="56" spans="2:10" ht="24.95" customHeight="1">
      <c r="D56" s="74"/>
      <c r="E56" s="75" t="s">
        <v>72</v>
      </c>
      <c r="F56" s="75" t="s">
        <v>58</v>
      </c>
      <c r="G56" s="188" t="s">
        <v>73</v>
      </c>
      <c r="H56" s="189"/>
      <c r="I56" s="189"/>
      <c r="J56" s="190"/>
    </row>
    <row r="57" spans="2:10" ht="24.95" customHeight="1">
      <c r="B57" s="71"/>
      <c r="D57" s="76" t="s">
        <v>74</v>
      </c>
      <c r="E57" s="18"/>
      <c r="F57" s="18"/>
      <c r="G57" s="201">
        <f>E57-F57</f>
        <v>0</v>
      </c>
      <c r="H57" s="202"/>
      <c r="I57" s="202"/>
      <c r="J57" s="203"/>
    </row>
    <row r="59" spans="2:10" ht="24.95" customHeight="1">
      <c r="D59" s="53" t="s">
        <v>75</v>
      </c>
    </row>
    <row r="60" spans="2:10" ht="24.95" customHeight="1">
      <c r="D60" s="52" t="s">
        <v>76</v>
      </c>
    </row>
    <row r="61" spans="2:10" ht="24.95" customHeight="1">
      <c r="D61" s="77" t="s">
        <v>77</v>
      </c>
      <c r="E61" s="77"/>
    </row>
    <row r="62" spans="2:10" ht="24.95" customHeight="1">
      <c r="D62" s="78" t="s">
        <v>78</v>
      </c>
      <c r="E62" s="27">
        <f>F45</f>
        <v>0</v>
      </c>
      <c r="F62" s="69" t="s">
        <v>79</v>
      </c>
      <c r="G62" s="69"/>
      <c r="H62" s="69"/>
      <c r="I62" s="69"/>
      <c r="J62" s="69"/>
    </row>
    <row r="63" spans="2:10" ht="24.95" customHeight="1">
      <c r="D63" s="78" t="s">
        <v>80</v>
      </c>
      <c r="E63" s="27">
        <f>F46</f>
        <v>0</v>
      </c>
      <c r="F63" s="69"/>
      <c r="G63" s="69"/>
      <c r="H63" s="69"/>
      <c r="I63" s="69"/>
      <c r="J63" s="69"/>
    </row>
    <row r="64" spans="2:10" ht="24.95" customHeight="1">
      <c r="D64" s="78" t="s">
        <v>81</v>
      </c>
      <c r="E64" s="27">
        <f>F48</f>
        <v>0</v>
      </c>
      <c r="F64" s="69"/>
      <c r="G64" s="69"/>
      <c r="H64" s="69"/>
      <c r="I64" s="69"/>
      <c r="J64" s="69"/>
    </row>
    <row r="65" spans="2:10" ht="24.95" customHeight="1">
      <c r="D65" s="78" t="s">
        <v>82</v>
      </c>
      <c r="E65" s="27">
        <f>F51</f>
        <v>0</v>
      </c>
      <c r="F65" s="69"/>
      <c r="G65" s="69"/>
      <c r="H65" s="69"/>
      <c r="I65" s="69"/>
      <c r="J65" s="69"/>
    </row>
    <row r="66" spans="2:10" ht="24.95" customHeight="1">
      <c r="D66" s="78" t="s">
        <v>83</v>
      </c>
      <c r="E66" s="27">
        <f>F53</f>
        <v>0</v>
      </c>
      <c r="F66" s="69"/>
      <c r="G66" s="69"/>
      <c r="H66" s="69"/>
      <c r="I66" s="69"/>
      <c r="J66" s="69"/>
    </row>
    <row r="67" spans="2:10" ht="24.95" customHeight="1">
      <c r="D67" s="120" t="s">
        <v>84</v>
      </c>
      <c r="E67" s="27">
        <f>F50</f>
        <v>0</v>
      </c>
      <c r="F67" s="69"/>
      <c r="G67" s="69"/>
      <c r="H67" s="69"/>
      <c r="I67" s="69"/>
      <c r="J67" s="69"/>
    </row>
    <row r="68" spans="2:10" ht="24.95" customHeight="1">
      <c r="D68" s="78" t="s">
        <v>85</v>
      </c>
      <c r="E68" s="140"/>
      <c r="F68" s="69" t="s">
        <v>86</v>
      </c>
      <c r="G68" s="69"/>
      <c r="H68" s="69"/>
      <c r="I68" s="69"/>
      <c r="J68" s="69"/>
    </row>
    <row r="69" spans="2:10" ht="24.95" customHeight="1">
      <c r="D69" s="78" t="s">
        <v>87</v>
      </c>
      <c r="E69" s="19"/>
      <c r="F69" s="200" t="s">
        <v>88</v>
      </c>
      <c r="G69" s="200"/>
      <c r="H69" s="200"/>
      <c r="I69" s="69"/>
      <c r="J69" s="69"/>
    </row>
    <row r="70" spans="2:10" ht="9.9499999999999993" customHeight="1">
      <c r="D70" s="79"/>
      <c r="E70" s="80"/>
      <c r="F70" s="81"/>
      <c r="G70" s="81"/>
      <c r="H70" s="81"/>
      <c r="I70" s="69"/>
      <c r="J70" s="69"/>
    </row>
    <row r="71" spans="2:10" ht="24.95" customHeight="1">
      <c r="D71" s="78" t="s">
        <v>89</v>
      </c>
      <c r="E71" s="141">
        <f>+'【個人】1回目＞計算用シート'!E71</f>
        <v>0</v>
      </c>
      <c r="F71" s="81" t="s">
        <v>90</v>
      </c>
      <c r="G71" s="69"/>
      <c r="H71" s="69"/>
      <c r="I71" s="69"/>
      <c r="J71" s="69"/>
    </row>
    <row r="72" spans="2:10" ht="24.95" customHeight="1">
      <c r="D72" s="78" t="s">
        <v>91</v>
      </c>
      <c r="E72" s="141">
        <f>+'【個人】1回目＞計算用シート'!E72</f>
        <v>0</v>
      </c>
      <c r="F72" s="81" t="s">
        <v>92</v>
      </c>
      <c r="G72" s="69"/>
      <c r="H72" s="69"/>
      <c r="I72" s="69"/>
      <c r="J72" s="69"/>
    </row>
    <row r="73" spans="2:10" ht="9.9499999999999993" customHeight="1">
      <c r="D73" s="79"/>
      <c r="E73" s="80"/>
      <c r="F73" s="81"/>
      <c r="G73" s="81"/>
      <c r="H73" s="81"/>
      <c r="I73" s="69"/>
      <c r="J73" s="69"/>
    </row>
    <row r="74" spans="2:10" ht="24.95" customHeight="1">
      <c r="D74" s="78" t="s">
        <v>93</v>
      </c>
      <c r="E74" s="19"/>
      <c r="F74" s="81" t="s">
        <v>94</v>
      </c>
      <c r="G74" s="69"/>
      <c r="H74" s="69"/>
      <c r="I74" s="69"/>
      <c r="J74" s="69"/>
    </row>
    <row r="75" spans="2:10" ht="24.95" customHeight="1">
      <c r="D75" s="78" t="s">
        <v>95</v>
      </c>
      <c r="E75" s="19"/>
      <c r="F75" s="81" t="s">
        <v>96</v>
      </c>
      <c r="G75" s="69"/>
      <c r="H75" s="69"/>
      <c r="I75" s="69"/>
      <c r="J75" s="69"/>
    </row>
    <row r="76" spans="2:10" ht="24.95" customHeight="1">
      <c r="E76" s="82"/>
      <c r="F76" s="69" t="s">
        <v>97</v>
      </c>
      <c r="G76" s="69"/>
      <c r="H76" s="69"/>
      <c r="I76" s="69"/>
      <c r="J76" s="69"/>
    </row>
    <row r="77" spans="2:10" ht="24.95" customHeight="1">
      <c r="D77" s="53" t="s">
        <v>98</v>
      </c>
      <c r="E77" s="82"/>
      <c r="F77" s="69"/>
      <c r="G77" s="69"/>
      <c r="H77" s="69"/>
      <c r="I77" s="69"/>
      <c r="J77" s="69"/>
    </row>
    <row r="78" spans="2:10" ht="24.95" customHeight="1">
      <c r="D78" s="77" t="s">
        <v>77</v>
      </c>
      <c r="E78" s="83" t="s">
        <v>99</v>
      </c>
      <c r="F78" s="84" t="s">
        <v>100</v>
      </c>
      <c r="G78" s="69"/>
      <c r="H78" s="69"/>
      <c r="I78" s="69"/>
      <c r="J78" s="69"/>
    </row>
    <row r="79" spans="2:10" ht="24.95" customHeight="1">
      <c r="B79" s="85" t="s">
        <v>101</v>
      </c>
      <c r="D79" s="86" t="s">
        <v>102</v>
      </c>
      <c r="E79" s="31">
        <f>E45</f>
        <v>0</v>
      </c>
      <c r="F79" s="31">
        <f>F45</f>
        <v>0</v>
      </c>
      <c r="G79" s="69"/>
      <c r="H79" s="69"/>
      <c r="I79" s="69"/>
      <c r="J79" s="69"/>
    </row>
    <row r="80" spans="2:10" ht="24.95" customHeight="1">
      <c r="B80" s="85" t="s">
        <v>103</v>
      </c>
      <c r="D80" s="86" t="s">
        <v>104</v>
      </c>
      <c r="E80" s="31">
        <f>E47</f>
        <v>0</v>
      </c>
      <c r="F80" s="31">
        <f>F47</f>
        <v>0</v>
      </c>
      <c r="G80" s="69"/>
      <c r="H80" s="69"/>
      <c r="I80" s="69"/>
      <c r="J80" s="69"/>
    </row>
    <row r="81" spans="2:12" ht="24.95" customHeight="1" thickBot="1">
      <c r="B81" s="87" t="s">
        <v>105</v>
      </c>
      <c r="D81" s="88" t="s">
        <v>106</v>
      </c>
      <c r="E81" s="32">
        <f>E52</f>
        <v>0</v>
      </c>
      <c r="F81" s="89"/>
      <c r="G81" s="69"/>
      <c r="H81" s="69"/>
      <c r="I81" s="69"/>
      <c r="J81" s="69"/>
    </row>
    <row r="82" spans="2:12" ht="24.95" customHeight="1">
      <c r="B82" s="85" t="s">
        <v>107</v>
      </c>
      <c r="D82" s="90" t="s">
        <v>108</v>
      </c>
      <c r="E82" s="28">
        <f>E57</f>
        <v>0</v>
      </c>
      <c r="F82" s="28">
        <f>F57</f>
        <v>0</v>
      </c>
      <c r="G82" s="69"/>
      <c r="H82" s="69"/>
      <c r="I82" s="69"/>
      <c r="J82" s="69"/>
    </row>
    <row r="83" spans="2:12" ht="24.95" customHeight="1">
      <c r="E83" s="82"/>
      <c r="F83" s="69"/>
      <c r="G83" s="69"/>
      <c r="H83" s="69"/>
      <c r="I83" s="69"/>
      <c r="J83" s="69"/>
    </row>
    <row r="84" spans="2:12" ht="24.95" customHeight="1">
      <c r="D84" s="53" t="s">
        <v>109</v>
      </c>
      <c r="E84" s="91"/>
      <c r="F84" s="69"/>
      <c r="G84" s="69"/>
      <c r="H84" s="69"/>
      <c r="I84" s="69"/>
      <c r="J84" s="69"/>
    </row>
    <row r="85" spans="2:12" ht="24.95" customHeight="1">
      <c r="D85" s="77" t="s">
        <v>77</v>
      </c>
      <c r="E85" s="37" t="s">
        <v>110</v>
      </c>
      <c r="F85" s="69"/>
      <c r="G85" s="69"/>
      <c r="H85" s="69"/>
      <c r="I85" s="69"/>
      <c r="J85" s="69"/>
    </row>
    <row r="86" spans="2:12" ht="24.95" customHeight="1">
      <c r="B86" s="76" t="s">
        <v>111</v>
      </c>
      <c r="D86" s="86" t="s">
        <v>112</v>
      </c>
      <c r="E86" s="29">
        <f>E71</f>
        <v>0</v>
      </c>
      <c r="F86" s="186" t="s">
        <v>113</v>
      </c>
      <c r="G86" s="187"/>
      <c r="H86" s="187"/>
      <c r="I86" s="187"/>
      <c r="J86" s="187"/>
      <c r="K86" s="187"/>
      <c r="L86" s="187"/>
    </row>
    <row r="87" spans="2:12" ht="24.95" customHeight="1">
      <c r="B87" s="76" t="s">
        <v>114</v>
      </c>
      <c r="D87" s="86" t="s">
        <v>115</v>
      </c>
      <c r="E87" s="29">
        <f>E62-E63-E64-E65-E65-E67-E68-E69+'【個人】4回目＞計算用シート'!E87</f>
        <v>0</v>
      </c>
      <c r="F87" s="186" t="s">
        <v>250</v>
      </c>
      <c r="G87" s="187"/>
      <c r="H87" s="187"/>
      <c r="I87" s="187"/>
      <c r="J87" s="187"/>
      <c r="K87" s="187"/>
      <c r="L87" s="187"/>
    </row>
    <row r="88" spans="2:12" ht="24.95" customHeight="1">
      <c r="B88" s="76" t="s">
        <v>117</v>
      </c>
      <c r="D88" s="86" t="s">
        <v>118</v>
      </c>
      <c r="E88" s="29">
        <f>E72</f>
        <v>0</v>
      </c>
      <c r="F88" s="186" t="s">
        <v>119</v>
      </c>
      <c r="G88" s="187"/>
      <c r="H88" s="187"/>
      <c r="I88" s="187"/>
      <c r="J88" s="187"/>
      <c r="K88" s="187"/>
      <c r="L88" s="187"/>
    </row>
    <row r="89" spans="2:12" ht="24.95" customHeight="1">
      <c r="B89" s="76" t="s">
        <v>120</v>
      </c>
      <c r="D89" s="86" t="s">
        <v>121</v>
      </c>
      <c r="E89" s="29">
        <f>E63+E64+E65+E66+E67+E68+E69+'【個人】4回目＞計算用シート'!E89</f>
        <v>0</v>
      </c>
      <c r="F89" s="92" t="s">
        <v>251</v>
      </c>
      <c r="G89" s="93"/>
      <c r="H89" s="93"/>
      <c r="I89" s="93"/>
      <c r="J89" s="93"/>
      <c r="K89" s="93"/>
      <c r="L89" s="93"/>
    </row>
    <row r="90" spans="2:12" ht="24.95" customHeight="1">
      <c r="B90" s="76" t="s">
        <v>123</v>
      </c>
      <c r="D90" s="86" t="s">
        <v>124</v>
      </c>
      <c r="E90" s="29">
        <f>IFERROR(INT(IF(((E87-E88)*E86/E89)&gt;=0,(E87-E88)*E86/E89,0)),IFERROR(INT(IF(((E87-E88)*E86/E89)&gt;=0,(E87-E88)*E86/E89,0)),0))</f>
        <v>0</v>
      </c>
      <c r="F90" s="186" t="s">
        <v>125</v>
      </c>
      <c r="G90" s="187"/>
      <c r="H90" s="187"/>
      <c r="I90" s="187"/>
      <c r="J90" s="187"/>
    </row>
    <row r="91" spans="2:12" ht="24.95" customHeight="1" thickBot="1">
      <c r="B91" s="76" t="s">
        <v>126</v>
      </c>
      <c r="D91" s="94" t="s">
        <v>127</v>
      </c>
      <c r="E91" s="30">
        <f>E74+E75</f>
        <v>0</v>
      </c>
      <c r="F91" s="186" t="s">
        <v>128</v>
      </c>
      <c r="G91" s="187"/>
      <c r="H91" s="187"/>
      <c r="I91" s="187"/>
      <c r="J91" s="187"/>
    </row>
    <row r="92" spans="2:12" ht="24.95" customHeight="1" thickTop="1" thickBot="1">
      <c r="B92" s="76" t="s">
        <v>129</v>
      </c>
      <c r="D92" s="95" t="s">
        <v>130</v>
      </c>
      <c r="E92" s="96">
        <f>INT(IF(E91=E86,0,IF(E90&gt;E86,E86-E91,MAX(E90-E91,0))))</f>
        <v>0</v>
      </c>
      <c r="F92" s="199" t="s">
        <v>131</v>
      </c>
      <c r="G92" s="187"/>
      <c r="H92" s="187"/>
      <c r="I92" s="187"/>
      <c r="J92" s="187"/>
    </row>
    <row r="93" spans="2:12" ht="24.95" customHeight="1" thickTop="1"/>
    <row r="94" spans="2:12" ht="24.95" customHeight="1">
      <c r="D94" s="61" t="s">
        <v>132</v>
      </c>
      <c r="E94" s="97"/>
      <c r="F94" s="97"/>
      <c r="G94" s="97"/>
      <c r="H94" s="97"/>
      <c r="I94" s="97"/>
      <c r="J94" s="97"/>
    </row>
    <row r="95" spans="2:12" ht="24.95" customHeight="1">
      <c r="D95" s="52" t="s">
        <v>133</v>
      </c>
    </row>
    <row r="96" spans="2:12" ht="24.95" customHeight="1">
      <c r="D96" s="98" t="s">
        <v>134</v>
      </c>
      <c r="E96" s="121" t="s">
        <v>212</v>
      </c>
      <c r="F96" s="3"/>
    </row>
    <row r="97" spans="2:8" ht="24.95" customHeight="1">
      <c r="D97" s="5" t="s">
        <v>136</v>
      </c>
      <c r="E97" s="99" t="s">
        <v>72</v>
      </c>
      <c r="F97" s="99" t="s">
        <v>58</v>
      </c>
      <c r="G97" s="57"/>
      <c r="H97" s="57"/>
    </row>
    <row r="98" spans="2:8" ht="24.95" customHeight="1">
      <c r="D98" s="86" t="s">
        <v>137</v>
      </c>
      <c r="E98" s="20"/>
      <c r="F98" s="20"/>
    </row>
    <row r="99" spans="2:8" ht="24.95" customHeight="1">
      <c r="D99" s="86" t="s">
        <v>138</v>
      </c>
      <c r="E99" s="20"/>
      <c r="F99" s="20"/>
    </row>
    <row r="100" spans="2:8" ht="24.95" customHeight="1" thickBot="1">
      <c r="D100" s="94" t="s">
        <v>139</v>
      </c>
      <c r="E100" s="21"/>
      <c r="F100" s="21"/>
    </row>
    <row r="101" spans="2:8" ht="24.95" customHeight="1" thickTop="1">
      <c r="D101" s="101" t="s">
        <v>140</v>
      </c>
      <c r="E101" s="41">
        <f>SUM(E98:E100)</f>
        <v>0</v>
      </c>
      <c r="F101" s="41">
        <f>SUM(F98:F100)</f>
        <v>0</v>
      </c>
    </row>
    <row r="103" spans="2:8" ht="24.95" customHeight="1">
      <c r="D103" s="98" t="s">
        <v>141</v>
      </c>
      <c r="E103" s="121" t="s">
        <v>212</v>
      </c>
      <c r="F103" s="102"/>
    </row>
    <row r="104" spans="2:8" ht="24.95" customHeight="1">
      <c r="D104" s="5" t="s">
        <v>136</v>
      </c>
      <c r="E104" s="99" t="s">
        <v>72</v>
      </c>
      <c r="F104" s="99" t="s">
        <v>58</v>
      </c>
      <c r="G104" s="57"/>
      <c r="H104" s="57"/>
    </row>
    <row r="105" spans="2:8" ht="24.95" customHeight="1">
      <c r="D105" s="1" t="s">
        <v>142</v>
      </c>
      <c r="E105" s="20"/>
      <c r="F105" s="20"/>
    </row>
    <row r="106" spans="2:8" ht="24.95" customHeight="1">
      <c r="D106" s="103" t="s">
        <v>143</v>
      </c>
      <c r="E106" s="33">
        <f>E98</f>
        <v>0</v>
      </c>
      <c r="F106" s="33">
        <f>F98</f>
        <v>0</v>
      </c>
    </row>
    <row r="107" spans="2:8" ht="24.95" customHeight="1">
      <c r="D107" s="103" t="s">
        <v>144</v>
      </c>
      <c r="E107" s="33">
        <f>E99</f>
        <v>0</v>
      </c>
      <c r="F107" s="33">
        <f>F99</f>
        <v>0</v>
      </c>
    </row>
    <row r="108" spans="2:8" ht="24.95" customHeight="1" thickBot="1">
      <c r="D108" s="104" t="s">
        <v>145</v>
      </c>
      <c r="E108" s="22"/>
      <c r="F108" s="22"/>
    </row>
    <row r="109" spans="2:8" ht="24.95" customHeight="1" thickTop="1">
      <c r="B109" s="85" t="s">
        <v>146</v>
      </c>
      <c r="D109" s="105" t="s">
        <v>147</v>
      </c>
      <c r="E109" s="34">
        <f>SUM(E105:E108)</f>
        <v>0</v>
      </c>
      <c r="F109" s="34">
        <f>SUM(F105:F108)</f>
        <v>0</v>
      </c>
    </row>
    <row r="110" spans="2:8" ht="24.95" customHeight="1">
      <c r="D110" s="106"/>
    </row>
    <row r="111" spans="2:8" ht="24.95" customHeight="1">
      <c r="D111" s="98" t="s">
        <v>148</v>
      </c>
      <c r="E111" s="121" t="s">
        <v>212</v>
      </c>
      <c r="F111" s="3"/>
    </row>
    <row r="112" spans="2:8" ht="24.95" customHeight="1">
      <c r="D112" s="4" t="s">
        <v>136</v>
      </c>
      <c r="E112" s="99" t="s">
        <v>72</v>
      </c>
      <c r="F112" s="99" t="s">
        <v>58</v>
      </c>
      <c r="G112" s="57"/>
      <c r="H112" s="57"/>
    </row>
    <row r="113" spans="2:12" ht="24.95" customHeight="1">
      <c r="D113" s="1" t="s">
        <v>149</v>
      </c>
      <c r="E113" s="20"/>
      <c r="F113" s="20"/>
    </row>
    <row r="114" spans="2:12" ht="24.95" customHeight="1">
      <c r="D114" s="1" t="s">
        <v>150</v>
      </c>
      <c r="E114" s="20"/>
      <c r="F114" s="20"/>
    </row>
    <row r="115" spans="2:12" ht="24.95" customHeight="1">
      <c r="D115" s="1" t="s">
        <v>151</v>
      </c>
      <c r="E115" s="20"/>
      <c r="F115" s="20"/>
    </row>
    <row r="116" spans="2:12" ht="24.95" customHeight="1" thickBot="1">
      <c r="D116" s="100" t="s">
        <v>152</v>
      </c>
      <c r="E116" s="21"/>
      <c r="F116" s="21"/>
    </row>
    <row r="117" spans="2:12" ht="24.95" customHeight="1" thickTop="1" thickBot="1">
      <c r="D117" s="107" t="s">
        <v>153</v>
      </c>
      <c r="E117" s="35">
        <f>SUM(E113:E116)</f>
        <v>0</v>
      </c>
      <c r="F117" s="35">
        <f>SUM(F113:F116)</f>
        <v>0</v>
      </c>
    </row>
    <row r="118" spans="2:12" ht="24.95" customHeight="1" thickTop="1" thickBot="1">
      <c r="D118" s="108" t="s">
        <v>154</v>
      </c>
      <c r="E118" s="23"/>
      <c r="F118" s="23"/>
    </row>
    <row r="119" spans="2:12" ht="24.95" customHeight="1" thickTop="1">
      <c r="B119" s="85" t="s">
        <v>155</v>
      </c>
      <c r="D119" s="105" t="s">
        <v>147</v>
      </c>
      <c r="E119" s="34">
        <f>E117+E118</f>
        <v>0</v>
      </c>
      <c r="F119" s="34">
        <f>F117+F118</f>
        <v>0</v>
      </c>
    </row>
    <row r="120" spans="2:12" ht="24.95" customHeight="1">
      <c r="D120" s="106"/>
      <c r="E120" s="3"/>
      <c r="F120" s="3"/>
    </row>
    <row r="121" spans="2:12" ht="24.95" customHeight="1">
      <c r="D121" s="98" t="s">
        <v>156</v>
      </c>
    </row>
    <row r="122" spans="2:12" ht="24.95" customHeight="1">
      <c r="D122" s="56" t="s">
        <v>157</v>
      </c>
      <c r="F122" s="109"/>
    </row>
    <row r="123" spans="2:12" ht="24.95" customHeight="1">
      <c r="D123" s="4" t="s">
        <v>136</v>
      </c>
      <c r="E123" s="99" t="s">
        <v>213</v>
      </c>
      <c r="F123" s="99" t="s">
        <v>159</v>
      </c>
    </row>
    <row r="124" spans="2:12" ht="24.95" customHeight="1">
      <c r="D124" s="1" t="s">
        <v>160</v>
      </c>
      <c r="E124" s="33">
        <f>'【個人】4回目＞計算用シート'!F124</f>
        <v>0</v>
      </c>
      <c r="F124" s="33">
        <f>F45</f>
        <v>0</v>
      </c>
      <c r="G124" s="109"/>
    </row>
    <row r="125" spans="2:12" ht="24.95" customHeight="1">
      <c r="D125" s="1" t="s">
        <v>161</v>
      </c>
      <c r="E125" s="33">
        <f>'【個人】4回目＞計算用シート'!F125</f>
        <v>0</v>
      </c>
      <c r="F125" s="33">
        <f>F46</f>
        <v>0</v>
      </c>
    </row>
    <row r="126" spans="2:12" ht="24.95" customHeight="1">
      <c r="D126" s="1" t="s">
        <v>162</v>
      </c>
      <c r="E126" s="33">
        <f>'【個人】4回目＞計算用シート'!F126</f>
        <v>0</v>
      </c>
      <c r="F126" s="33">
        <f>F47</f>
        <v>0</v>
      </c>
      <c r="H126" s="57" t="s">
        <v>163</v>
      </c>
    </row>
    <row r="127" spans="2:12" ht="24.95" customHeight="1">
      <c r="D127" s="1" t="s">
        <v>164</v>
      </c>
      <c r="E127" s="33">
        <f>'【個人】4回目＞計算用シート'!F127</f>
        <v>0</v>
      </c>
      <c r="F127" s="33">
        <f>J132</f>
        <v>0</v>
      </c>
      <c r="G127" s="60" t="s">
        <v>165</v>
      </c>
      <c r="H127" s="122" t="s">
        <v>166</v>
      </c>
      <c r="I127" s="5" t="s">
        <v>214</v>
      </c>
      <c r="J127" s="123" t="s">
        <v>167</v>
      </c>
      <c r="K127" s="191"/>
      <c r="L127" s="192"/>
    </row>
    <row r="128" spans="2:12" ht="24.95" customHeight="1">
      <c r="D128" s="1" t="s">
        <v>168</v>
      </c>
      <c r="E128" s="33">
        <f>'【個人】4回目＞計算用シート'!F128</f>
        <v>0</v>
      </c>
      <c r="F128" s="33">
        <f>F126-F127</f>
        <v>0</v>
      </c>
      <c r="H128" s="124" t="s">
        <v>169</v>
      </c>
      <c r="I128" s="134">
        <f>'【個人】4回目＞計算用シート'!J128</f>
        <v>0</v>
      </c>
      <c r="J128" s="27">
        <f>+F48</f>
        <v>0</v>
      </c>
      <c r="K128" s="185"/>
      <c r="L128" s="148"/>
    </row>
    <row r="129" spans="2:12" ht="24.95" customHeight="1">
      <c r="D129" s="1" t="s">
        <v>170</v>
      </c>
      <c r="E129" s="33">
        <f>'【個人】4回目＞計算用シート'!F129</f>
        <v>0</v>
      </c>
      <c r="F129" s="33">
        <f>F128-J129</f>
        <v>0</v>
      </c>
      <c r="H129" s="124" t="s">
        <v>171</v>
      </c>
      <c r="I129" s="134">
        <f>'【個人】4回目＞計算用シート'!J129</f>
        <v>0</v>
      </c>
      <c r="J129" s="19"/>
      <c r="K129" s="185"/>
      <c r="L129" s="148"/>
    </row>
    <row r="130" spans="2:12" ht="24.95" customHeight="1">
      <c r="D130" s="1" t="s">
        <v>172</v>
      </c>
      <c r="E130" s="33">
        <f>'【個人】4回目＞計算用シート'!F130</f>
        <v>0</v>
      </c>
      <c r="F130" s="33">
        <f>F101</f>
        <v>0</v>
      </c>
      <c r="H130" s="124" t="s">
        <v>173</v>
      </c>
      <c r="I130" s="134">
        <f>'【個人】4回目＞計算用シート'!J130</f>
        <v>0</v>
      </c>
      <c r="J130" s="27">
        <f>+F50</f>
        <v>0</v>
      </c>
      <c r="K130" s="185"/>
      <c r="L130" s="148"/>
    </row>
    <row r="131" spans="2:12" ht="24.95" customHeight="1" thickBot="1">
      <c r="D131" s="1" t="s">
        <v>174</v>
      </c>
      <c r="E131" s="33">
        <f>'【個人】4回目＞計算用シート'!F131</f>
        <v>0</v>
      </c>
      <c r="F131" s="33">
        <f>F109</f>
        <v>0</v>
      </c>
      <c r="H131" s="125" t="s">
        <v>175</v>
      </c>
      <c r="I131" s="135">
        <f>'【個人】4回目＞計算用シート'!J131</f>
        <v>0</v>
      </c>
      <c r="J131" s="138">
        <f>+F51</f>
        <v>0</v>
      </c>
      <c r="K131" s="185"/>
      <c r="L131" s="148"/>
    </row>
    <row r="132" spans="2:12" ht="24.95" customHeight="1" thickTop="1">
      <c r="D132" s="1" t="s">
        <v>176</v>
      </c>
      <c r="E132" s="33">
        <f>'【個人】4回目＞計算用シート'!F132</f>
        <v>0</v>
      </c>
      <c r="F132" s="20"/>
      <c r="G132" s="57"/>
      <c r="H132" s="126" t="s">
        <v>177</v>
      </c>
      <c r="I132" s="128">
        <f>'【個人】4回目＞計算用シート'!J132</f>
        <v>0</v>
      </c>
      <c r="J132" s="129">
        <f>J128-J129-J130+J131</f>
        <v>0</v>
      </c>
      <c r="K132" s="185"/>
      <c r="L132" s="148"/>
    </row>
    <row r="133" spans="2:12" ht="24.95" customHeight="1">
      <c r="D133" s="1" t="s">
        <v>178</v>
      </c>
      <c r="E133" s="33">
        <f>'【個人】4回目＞計算用シート'!F133</f>
        <v>0</v>
      </c>
      <c r="F133" s="20"/>
    </row>
    <row r="134" spans="2:12" ht="24.95" customHeight="1">
      <c r="D134" s="1" t="s">
        <v>179</v>
      </c>
      <c r="E134" s="33">
        <f>'【個人】4回目＞計算用シート'!F134</f>
        <v>0</v>
      </c>
      <c r="F134" s="33">
        <f>F119</f>
        <v>0</v>
      </c>
      <c r="G134" s="109"/>
      <c r="H134" s="109"/>
    </row>
    <row r="135" spans="2:12" ht="24.95" customHeight="1">
      <c r="D135" s="1" t="s">
        <v>180</v>
      </c>
      <c r="E135" s="33">
        <f>'【個人】4回目＞計算用シート'!F135</f>
        <v>0</v>
      </c>
      <c r="F135" s="33">
        <f>F117</f>
        <v>0</v>
      </c>
    </row>
    <row r="136" spans="2:12" ht="24.95" customHeight="1">
      <c r="D136" s="1" t="s">
        <v>181</v>
      </c>
      <c r="E136" s="33">
        <f>'【個人】4回目＞計算用シート'!F136</f>
        <v>0</v>
      </c>
      <c r="F136" s="33">
        <f>F118</f>
        <v>0</v>
      </c>
    </row>
    <row r="137" spans="2:12" ht="24.95" customHeight="1">
      <c r="B137" s="76" t="s">
        <v>182</v>
      </c>
      <c r="D137" s="1" t="s">
        <v>183</v>
      </c>
      <c r="E137" s="33">
        <f>'【個人】4回目＞計算用シート'!F137</f>
        <v>0</v>
      </c>
      <c r="F137" s="33">
        <f>F128+F131+F134</f>
        <v>0</v>
      </c>
    </row>
    <row r="138" spans="2:12" ht="24.95" customHeight="1">
      <c r="D138" s="1" t="s">
        <v>184</v>
      </c>
      <c r="E138" s="33">
        <f>'【個人】4回目＞計算用シート'!F138</f>
        <v>0</v>
      </c>
      <c r="F138" s="42"/>
    </row>
    <row r="139" spans="2:12" ht="24.95" customHeight="1">
      <c r="B139" s="76" t="s">
        <v>185</v>
      </c>
      <c r="D139" s="1" t="s">
        <v>186</v>
      </c>
      <c r="E139" s="33">
        <f>'【個人】4回目＞計算用シート'!F139</f>
        <v>0</v>
      </c>
      <c r="F139" s="33">
        <f>IFERROR(F137/F138,)</f>
        <v>0</v>
      </c>
    </row>
    <row r="140" spans="2:12" ht="24.95" customHeight="1">
      <c r="D140" s="3"/>
      <c r="E140" s="3"/>
      <c r="F140" s="3"/>
    </row>
    <row r="141" spans="2:12" ht="24.95" customHeight="1">
      <c r="B141" s="87" t="s">
        <v>187</v>
      </c>
      <c r="D141" s="1" t="s">
        <v>188</v>
      </c>
      <c r="E141" s="6"/>
      <c r="F141" s="36">
        <f>IFERROR(IF(E137&lt;0,(F137-E137)/E137*-1,IF(E137&gt;0,(F137-E137)/E137,IF(AND(E137=0,F137&gt;0),1,0))),0)</f>
        <v>0</v>
      </c>
    </row>
    <row r="142" spans="2:12" ht="24.95" customHeight="1">
      <c r="B142" s="87" t="s">
        <v>189</v>
      </c>
      <c r="D142" s="1" t="s">
        <v>190</v>
      </c>
      <c r="E142" s="6"/>
      <c r="F142" s="36">
        <f>IFERROR(IF(E139&lt;0,(F139-E139)/E139*-1,IF(E139&gt;0,(F139-E139)/E139,IF(AND(E139=0,F139&gt;0),1,0))),0)</f>
        <v>0</v>
      </c>
    </row>
    <row r="144" spans="2:12" ht="24.95" customHeight="1">
      <c r="D144" s="61" t="s">
        <v>191</v>
      </c>
      <c r="E144" s="97"/>
      <c r="F144" s="97"/>
      <c r="G144" s="97"/>
      <c r="H144" s="97"/>
      <c r="I144" s="97"/>
      <c r="J144" s="97"/>
    </row>
    <row r="145" spans="2:10" ht="24.95" customHeight="1">
      <c r="D145" s="52" t="s">
        <v>192</v>
      </c>
    </row>
    <row r="146" spans="2:10" ht="24.95" customHeight="1">
      <c r="D146" s="53" t="s">
        <v>193</v>
      </c>
    </row>
    <row r="147" spans="2:10" ht="24.95" customHeight="1">
      <c r="D147" s="112"/>
      <c r="E147" s="45"/>
      <c r="F147" s="45"/>
      <c r="G147" s="116"/>
      <c r="H147" s="45"/>
      <c r="I147" s="45"/>
      <c r="J147" s="45"/>
    </row>
    <row r="148" spans="2:10" ht="24.95" customHeight="1">
      <c r="D148" s="113"/>
      <c r="E148" s="208"/>
      <c r="F148" s="209"/>
      <c r="G148" s="210"/>
      <c r="H148" s="210"/>
      <c r="I148" s="211"/>
      <c r="J148" s="211"/>
    </row>
    <row r="149" spans="2:10" ht="24.95" customHeight="1">
      <c r="D149" s="113"/>
      <c r="E149" s="130"/>
      <c r="F149" s="114"/>
      <c r="G149" s="214"/>
      <c r="H149" s="215"/>
      <c r="I149" s="216"/>
      <c r="J149" s="217"/>
    </row>
    <row r="150" spans="2:10" ht="24.95" customHeight="1">
      <c r="D150" s="113"/>
      <c r="E150" s="130"/>
      <c r="F150" s="114"/>
      <c r="G150" s="214"/>
      <c r="H150" s="216"/>
      <c r="I150" s="216"/>
      <c r="J150" s="217"/>
    </row>
    <row r="151" spans="2:10" ht="24.95" customHeight="1">
      <c r="B151" s="71"/>
      <c r="D151" s="45"/>
      <c r="E151" s="131"/>
      <c r="F151" s="115"/>
      <c r="G151" s="218"/>
      <c r="H151" s="216"/>
      <c r="I151" s="116"/>
      <c r="J151" s="43"/>
    </row>
    <row r="152" spans="2:10" ht="24.95" customHeight="1">
      <c r="D152" s="45"/>
      <c r="E152" s="132"/>
      <c r="F152" s="133"/>
      <c r="G152" s="212"/>
      <c r="H152" s="212"/>
      <c r="I152" s="213"/>
      <c r="J152" s="213"/>
    </row>
    <row r="153" spans="2:10" ht="24.95" customHeight="1">
      <c r="D153" s="45"/>
      <c r="E153" s="132"/>
      <c r="F153" s="133"/>
      <c r="G153" s="212"/>
      <c r="H153" s="212"/>
      <c r="I153" s="213"/>
      <c r="J153" s="213"/>
    </row>
    <row r="154" spans="2:10" ht="24.95" customHeight="1">
      <c r="B154" s="71"/>
      <c r="D154" s="45"/>
      <c r="E154" s="45"/>
      <c r="F154" s="45"/>
      <c r="G154" s="221"/>
      <c r="H154" s="222"/>
      <c r="I154" s="223"/>
      <c r="J154" s="222"/>
    </row>
    <row r="155" spans="2:10" ht="24.95" customHeight="1">
      <c r="D155" s="53" t="s">
        <v>215</v>
      </c>
    </row>
    <row r="156" spans="2:10" ht="39.950000000000003" customHeight="1">
      <c r="D156" s="4" t="s">
        <v>136</v>
      </c>
      <c r="E156" s="77" t="s">
        <v>196</v>
      </c>
      <c r="F156" s="111" t="s">
        <v>197</v>
      </c>
      <c r="G156" s="197" t="s">
        <v>198</v>
      </c>
      <c r="H156" s="198"/>
    </row>
    <row r="157" spans="2:10" ht="24.95" customHeight="1">
      <c r="D157" s="193" t="s">
        <v>199</v>
      </c>
      <c r="E157" s="47" t="str">
        <f>'【個人】1回目＞計算用シート'!E157</f>
        <v>　　　　年　　　月時点</v>
      </c>
      <c r="F157" s="47" t="str">
        <f>'【個人】1回目＞計算用シート'!F157</f>
        <v>　　　　年　　　月時点</v>
      </c>
      <c r="G157" s="195" t="s">
        <v>200</v>
      </c>
      <c r="H157" s="196"/>
    </row>
    <row r="158" spans="2:10" ht="24.95" customHeight="1">
      <c r="B158" s="87" t="s">
        <v>201</v>
      </c>
      <c r="D158" s="194"/>
      <c r="E158" s="46">
        <f>'【個人】1回目＞計算用シート'!E158</f>
        <v>0</v>
      </c>
      <c r="F158" s="46">
        <f>'【個人】1回目＞計算用シート'!F158</f>
        <v>0</v>
      </c>
      <c r="G158" s="195"/>
      <c r="H158" s="196"/>
    </row>
    <row r="159" spans="2:10" ht="24.95" customHeight="1">
      <c r="D159" s="193" t="s">
        <v>202</v>
      </c>
      <c r="E159" s="47" t="str">
        <f>'【個人】1回目＞計算用シート'!E159</f>
        <v>　　　　年　　　月時点</v>
      </c>
      <c r="F159" s="47" t="str">
        <f>'【個人】1回目＞計算用シート'!F159</f>
        <v>　　　　年　　　月時点</v>
      </c>
      <c r="G159" s="195" t="s">
        <v>200</v>
      </c>
      <c r="H159" s="196"/>
    </row>
    <row r="160" spans="2:10" ht="24.95" customHeight="1" thickBot="1">
      <c r="B160" s="87" t="s">
        <v>203</v>
      </c>
      <c r="D160" s="194"/>
      <c r="E160" s="46">
        <f>'【個人】1回目＞計算用シート'!E160</f>
        <v>0</v>
      </c>
      <c r="F160" s="46">
        <f>'【個人】1回目＞計算用シート'!F160</f>
        <v>0</v>
      </c>
      <c r="G160" s="195"/>
      <c r="H160" s="196"/>
    </row>
    <row r="161" spans="2:10" ht="24.95" customHeight="1" thickTop="1" thickBot="1">
      <c r="B161" s="85" t="s">
        <v>204</v>
      </c>
      <c r="G161" s="142" t="s">
        <v>205</v>
      </c>
      <c r="H161" s="143"/>
      <c r="I161" s="144" t="str">
        <f>IF(G160-G158&gt;=30,"〇","×")</f>
        <v>×</v>
      </c>
      <c r="J161" s="145"/>
    </row>
    <row r="162" spans="2:10" ht="24.95" customHeight="1" thickTop="1">
      <c r="D162" s="52" t="s">
        <v>206</v>
      </c>
    </row>
  </sheetData>
  <sheetProtection algorithmName="SHA-512" hashValue="6LU+BMAR0+PP/siB4M1SjE7KhF8TUltDKw8H4axsYsge+SXj0IPa8pPYdlBBCVxI6Rqc0m52Hz9V6rkmtJj94A==" saltValue="VKgqWZsTiTmIid/NVjpAOg==" spinCount="100000" sheet="1" objects="1" scenarios="1" selectLockedCells="1"/>
  <mergeCells count="71">
    <mergeCell ref="D159:D160"/>
    <mergeCell ref="G159:H159"/>
    <mergeCell ref="G160:H160"/>
    <mergeCell ref="G153:H153"/>
    <mergeCell ref="I153:J153"/>
    <mergeCell ref="G154:H154"/>
    <mergeCell ref="I154:J154"/>
    <mergeCell ref="G156:H156"/>
    <mergeCell ref="D157:D158"/>
    <mergeCell ref="G157:H157"/>
    <mergeCell ref="G158:H158"/>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G161:H161"/>
    <mergeCell ref="I161:J161"/>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s>
  <phoneticPr fontId="2"/>
  <conditionalFormatting sqref="D96:F142">
    <cfRule type="expression" dxfId="62" priority="26">
      <formula>$E$10=$M$11</formula>
    </cfRule>
    <cfRule type="expression" dxfId="61" priority="23">
      <formula>$E$10=$M$10</formula>
    </cfRule>
    <cfRule type="expression" dxfId="60" priority="55">
      <formula>$E$16=$M$21</formula>
    </cfRule>
    <cfRule type="expression" dxfId="59" priority="18">
      <formula>$E$10=$M$9</formula>
    </cfRule>
  </conditionalFormatting>
  <conditionalFormatting sqref="D154:G154 I154">
    <cfRule type="expression" dxfId="58" priority="45">
      <formula>$E$10=$M$14</formula>
    </cfRule>
    <cfRule type="expression" dxfId="57" priority="50">
      <formula>$E$10=$M$9</formula>
    </cfRule>
    <cfRule type="expression" dxfId="56" priority="49">
      <formula>$E$9=$M$10</formula>
    </cfRule>
    <cfRule type="expression" dxfId="55" priority="48">
      <formula>$E$10=$M$11</formula>
    </cfRule>
    <cfRule type="expression" dxfId="54" priority="47">
      <formula>$E$10=$M$12</formula>
    </cfRule>
    <cfRule type="expression" dxfId="53" priority="46">
      <formula>$E$10=$M$13</formula>
    </cfRule>
  </conditionalFormatting>
  <conditionalFormatting sqref="D148:H148 D149:G149 I149:J149 D150:J153 D155:J160">
    <cfRule type="expression" dxfId="52" priority="63">
      <formula>$E$10=$M$9</formula>
    </cfRule>
    <cfRule type="expression" dxfId="51" priority="62">
      <formula>$E$9=$M$10</formula>
    </cfRule>
    <cfRule type="expression" dxfId="50" priority="51">
      <formula>$E$10=$M$14</formula>
    </cfRule>
    <cfRule type="expression" dxfId="49" priority="54">
      <formula>$E$10=$M$11</formula>
    </cfRule>
    <cfRule type="expression" dxfId="48" priority="53">
      <formula>$E$10=$M$12</formula>
    </cfRule>
    <cfRule type="expression" dxfId="47" priority="52">
      <formula>$E$10=$M$13</formula>
    </cfRule>
  </conditionalFormatting>
  <conditionalFormatting sqref="D146:J147 D148:H148 D149:G149 I149:J149 D150:J153 D154:G154 D155:J160">
    <cfRule type="expression" dxfId="46" priority="17">
      <formula>$E$17=$M$21</formula>
    </cfRule>
    <cfRule type="expression" dxfId="45" priority="25">
      <formula>$E$10=$M$15</formula>
    </cfRule>
  </conditionalFormatting>
  <conditionalFormatting sqref="D146:J147">
    <cfRule type="expression" dxfId="44" priority="29">
      <formula>$E$10=$M$14</formula>
    </cfRule>
    <cfRule type="expression" dxfId="43" priority="30">
      <formula>$E$10=$M$13</formula>
    </cfRule>
    <cfRule type="expression" dxfId="42" priority="31">
      <formula>$E$10=$M$12</formula>
    </cfRule>
    <cfRule type="expression" dxfId="41" priority="32">
      <formula>$E$10=$M$11</formula>
    </cfRule>
    <cfRule type="expression" dxfId="40" priority="33">
      <formula>$E$9=$M$10</formula>
    </cfRule>
    <cfRule type="expression" dxfId="39" priority="34">
      <formula>$E$10=$M$9</formula>
    </cfRule>
  </conditionalFormatting>
  <conditionalFormatting sqref="E14:E15">
    <cfRule type="containsBlanks" dxfId="38" priority="20">
      <formula>LEN(TRIM(E14))=0</formula>
    </cfRule>
  </conditionalFormatting>
  <conditionalFormatting sqref="E16:E17">
    <cfRule type="expression" dxfId="37" priority="72">
      <formula>$E$10=$M$11</formula>
    </cfRule>
    <cfRule type="expression" dxfId="36" priority="73">
      <formula>$E$10=$M$10</formula>
    </cfRule>
    <cfRule type="expression" dxfId="35" priority="74">
      <formula>$E$10=$M$9</formula>
    </cfRule>
  </conditionalFormatting>
  <conditionalFormatting sqref="E17">
    <cfRule type="expression" dxfId="34" priority="68">
      <formula>$E$10=$M$15</formula>
    </cfRule>
    <cfRule type="expression" dxfId="33" priority="69">
      <formula>$E$10=$M$14</formula>
    </cfRule>
    <cfRule type="expression" dxfId="32" priority="70">
      <formula>$E$10=$M$13</formula>
    </cfRule>
    <cfRule type="expression" dxfId="31" priority="71">
      <formula>$E$10=$M$12</formula>
    </cfRule>
  </conditionalFormatting>
  <conditionalFormatting sqref="E68:E69">
    <cfRule type="containsBlanks" dxfId="30" priority="24">
      <formula>LEN(TRIM(E68))=0</formula>
    </cfRule>
  </conditionalFormatting>
  <conditionalFormatting sqref="E130:E136">
    <cfRule type="containsBlanks" priority="21">
      <formula>LEN(TRIM(E130))=0</formula>
    </cfRule>
  </conditionalFormatting>
  <conditionalFormatting sqref="E45:F46">
    <cfRule type="containsBlanks" dxfId="29" priority="61">
      <formula>LEN(TRIM(E45))=0</formula>
    </cfRule>
  </conditionalFormatting>
  <conditionalFormatting sqref="E48:F48">
    <cfRule type="containsBlanks" dxfId="28" priority="60">
      <formula>LEN(TRIM(E48))=0</formula>
    </cfRule>
  </conditionalFormatting>
  <conditionalFormatting sqref="E50:F51 E53:F53">
    <cfRule type="containsBlanks" dxfId="27" priority="59">
      <formula>LEN(TRIM(E50))=0</formula>
    </cfRule>
  </conditionalFormatting>
  <conditionalFormatting sqref="E57:F57">
    <cfRule type="containsBlanks" dxfId="26" priority="58">
      <formula>LEN(TRIM(E57))=0</formula>
    </cfRule>
  </conditionalFormatting>
  <conditionalFormatting sqref="E98:F100 E105:F105 E19:J23 D28:J36 E71:E72 E74:E75">
    <cfRule type="containsBlanks" dxfId="25" priority="78">
      <formula>LEN(TRIM(D19))=0</formula>
    </cfRule>
  </conditionalFormatting>
  <conditionalFormatting sqref="E108:F108">
    <cfRule type="containsBlanks" dxfId="24" priority="56">
      <formula>LEN(TRIM(E108))=0</formula>
    </cfRule>
  </conditionalFormatting>
  <conditionalFormatting sqref="E113:F116 E118:F118">
    <cfRule type="containsBlanks" dxfId="23" priority="66">
      <formula>LEN(TRIM(E113))=0</formula>
    </cfRule>
  </conditionalFormatting>
  <conditionalFormatting sqref="F129">
    <cfRule type="containsBlanks" dxfId="22" priority="22">
      <formula>LEN(TRIM(F129))=0</formula>
    </cfRule>
  </conditionalFormatting>
  <conditionalFormatting sqref="F132:F133">
    <cfRule type="containsBlanks" dxfId="21" priority="57">
      <formula>LEN(TRIM(F132))=0</formula>
    </cfRule>
  </conditionalFormatting>
  <conditionalFormatting sqref="F138">
    <cfRule type="containsBlanks" dxfId="20" priority="67">
      <formula>LEN(TRIM(F138))=0</formula>
    </cfRule>
  </conditionalFormatting>
  <conditionalFormatting sqref="F152:F153">
    <cfRule type="containsBlanks" priority="65">
      <formula>LEN(TRIM(F152))=0</formula>
    </cfRule>
  </conditionalFormatting>
  <conditionalFormatting sqref="G161">
    <cfRule type="expression" dxfId="19" priority="8">
      <formula>$E$9=$M$10</formula>
    </cfRule>
    <cfRule type="expression" dxfId="18" priority="7">
      <formula>$E$10=$M$11</formula>
    </cfRule>
    <cfRule type="expression" dxfId="17" priority="6">
      <formula>$E$10=$M$12</formula>
    </cfRule>
    <cfRule type="expression" dxfId="16" priority="5">
      <formula>$E$10=$M$13</formula>
    </cfRule>
    <cfRule type="expression" dxfId="15" priority="4">
      <formula>$E$10=$M$14</formula>
    </cfRule>
    <cfRule type="expression" dxfId="14" priority="3">
      <formula>$E$10=$M$15</formula>
    </cfRule>
    <cfRule type="expression" dxfId="13" priority="9">
      <formula>$E$10=$M$9</formula>
    </cfRule>
    <cfRule type="expression" dxfId="12" priority="2">
      <formula>$E$16=$M$20</formula>
    </cfRule>
  </conditionalFormatting>
  <conditionalFormatting sqref="G158:H158 G160:H160">
    <cfRule type="containsBlanks" dxfId="11" priority="64">
      <formula>LEN(TRIM(G158))=0</formula>
    </cfRule>
  </conditionalFormatting>
  <conditionalFormatting sqref="I154">
    <cfRule type="expression" dxfId="10" priority="43">
      <formula>$E$17=$M$21</formula>
    </cfRule>
    <cfRule type="expression" dxfId="9" priority="44">
      <formula>$E$10=$M$15</formula>
    </cfRule>
  </conditionalFormatting>
  <conditionalFormatting sqref="I161">
    <cfRule type="expression" dxfId="8" priority="14">
      <formula>$E$10=$M$11</formula>
    </cfRule>
    <cfRule type="expression" dxfId="7" priority="13">
      <formula>$E$10=$M$12</formula>
    </cfRule>
    <cfRule type="expression" dxfId="6" priority="12">
      <formula>$E$10=$M$13</formula>
    </cfRule>
    <cfRule type="expression" dxfId="5" priority="11">
      <formula>$E$10=$M$14</formula>
    </cfRule>
    <cfRule type="expression" dxfId="4" priority="10">
      <formula>$E$10=$M$15</formula>
    </cfRule>
    <cfRule type="expression" dxfId="3" priority="1">
      <formula>$E$16=$M$20</formula>
    </cfRule>
    <cfRule type="expression" dxfId="2" priority="16">
      <formula>$E$10=$M$9</formula>
    </cfRule>
    <cfRule type="expression" dxfId="1" priority="15">
      <formula>$E$9=$M$10</formula>
    </cfRule>
  </conditionalFormatting>
  <conditionalFormatting sqref="J128:J131">
    <cfRule type="containsBlanks" dxfId="0" priority="19">
      <formula>LEN(TRIM(J128))=0</formula>
    </cfRule>
  </conditionalFormatting>
  <dataValidations count="2">
    <dataValidation allowBlank="1" showInputMessage="1" showErrorMessage="1" prompt="該当がない場合は0を記入してください。" sqref="F132:F133" xr:uid="{487F9E8A-300F-41B4-A0C4-8961CE66B3FB}"/>
    <dataValidation type="date" imeMode="disabled" allowBlank="1" showInputMessage="1" showErrorMessage="1" error="「yyyy/m/d」の形式で入力してください。" sqref="E14:E15" xr:uid="{80BED55B-DE3F-4675-AED7-6A3E1F5E1BB7}">
      <formula1>1</formula1>
      <formula2>73051</formula2>
    </dataValidation>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48" t="s">
        <v>219</v>
      </c>
    </row>
    <row r="2" spans="2:8" ht="24.95" customHeight="1">
      <c r="B2" s="4"/>
      <c r="C2" s="5" t="s">
        <v>220</v>
      </c>
      <c r="D2" s="5" t="s">
        <v>221</v>
      </c>
      <c r="E2" s="5" t="s">
        <v>222</v>
      </c>
      <c r="F2" s="5" t="s">
        <v>223</v>
      </c>
      <c r="G2" s="5" t="s">
        <v>224</v>
      </c>
      <c r="H2" s="5" t="s">
        <v>225</v>
      </c>
    </row>
    <row r="3" spans="2:8" ht="24.95" customHeight="1">
      <c r="B3" s="1" t="s">
        <v>78</v>
      </c>
      <c r="C3" s="7">
        <f>'【個人】1回目＞計算用シート'!E124</f>
        <v>0</v>
      </c>
      <c r="D3" s="7">
        <f>'【個人】1回目＞計算用シート'!F124</f>
        <v>0</v>
      </c>
      <c r="E3" s="7">
        <f>'【個人】2回目＞計算用シート'!F124</f>
        <v>0</v>
      </c>
      <c r="F3" s="7">
        <f>'【個人】3回目＞計算用シート'!F124</f>
        <v>0</v>
      </c>
      <c r="G3" s="7">
        <f>'【個人】4回目＞計算用シート'!F124</f>
        <v>0</v>
      </c>
      <c r="H3" s="7">
        <f>'【個人】5回目＞計算用シート'!F124</f>
        <v>0</v>
      </c>
    </row>
    <row r="4" spans="2:8" ht="24.95" customHeight="1">
      <c r="B4" s="1" t="s">
        <v>80</v>
      </c>
      <c r="C4" s="7">
        <f>'【個人】1回目＞計算用シート'!E125</f>
        <v>0</v>
      </c>
      <c r="D4" s="7">
        <f>'【個人】1回目＞計算用シート'!F125</f>
        <v>0</v>
      </c>
      <c r="E4" s="7">
        <f>'【個人】2回目＞計算用シート'!F125</f>
        <v>0</v>
      </c>
      <c r="F4" s="7">
        <f>'【個人】3回目＞計算用シート'!F125</f>
        <v>0</v>
      </c>
      <c r="G4" s="7">
        <f>'【個人】4回目＞計算用シート'!F125</f>
        <v>0</v>
      </c>
      <c r="H4" s="7">
        <f>'【個人】5回目＞計算用シート'!F125</f>
        <v>0</v>
      </c>
    </row>
    <row r="5" spans="2:8" ht="24.95" customHeight="1">
      <c r="B5" s="1" t="s">
        <v>226</v>
      </c>
      <c r="C5" s="7">
        <f>'【個人】1回目＞計算用シート'!E126</f>
        <v>0</v>
      </c>
      <c r="D5" s="7">
        <f>'【個人】1回目＞計算用シート'!F126</f>
        <v>0</v>
      </c>
      <c r="E5" s="7">
        <f>'【個人】2回目＞計算用シート'!F126</f>
        <v>0</v>
      </c>
      <c r="F5" s="7">
        <f>'【個人】3回目＞計算用シート'!F126</f>
        <v>0</v>
      </c>
      <c r="G5" s="7">
        <f>'【個人】4回目＞計算用シート'!F126</f>
        <v>0</v>
      </c>
      <c r="H5" s="7">
        <f>'【個人】5回目＞計算用シート'!F126</f>
        <v>0</v>
      </c>
    </row>
    <row r="6" spans="2:8" ht="24.95" customHeight="1">
      <c r="B6" s="1" t="s">
        <v>227</v>
      </c>
      <c r="C6" s="7">
        <f>'【個人】1回目＞計算用シート'!E127</f>
        <v>0</v>
      </c>
      <c r="D6" s="7">
        <f>'【個人】1回目＞計算用シート'!F127</f>
        <v>0</v>
      </c>
      <c r="E6" s="7">
        <f>'【個人】2回目＞計算用シート'!F127</f>
        <v>0</v>
      </c>
      <c r="F6" s="7">
        <f>'【個人】3回目＞計算用シート'!F127</f>
        <v>0</v>
      </c>
      <c r="G6" s="7">
        <f>'【個人】4回目＞計算用シート'!F127</f>
        <v>0</v>
      </c>
      <c r="H6" s="7">
        <f>'【個人】5回目＞計算用シート'!F127</f>
        <v>0</v>
      </c>
    </row>
    <row r="7" spans="2:8" ht="24.95" customHeight="1">
      <c r="B7" s="49" t="s">
        <v>228</v>
      </c>
      <c r="C7" s="50">
        <f>'【個人】1回目＞計算用シート'!E128</f>
        <v>0</v>
      </c>
      <c r="D7" s="50">
        <f>'【個人】1回目＞計算用シート'!F128</f>
        <v>0</v>
      </c>
      <c r="E7" s="50">
        <f>'【個人】2回目＞計算用シート'!F128</f>
        <v>0</v>
      </c>
      <c r="F7" s="50">
        <f>'【個人】3回目＞計算用シート'!F128</f>
        <v>0</v>
      </c>
      <c r="G7" s="50">
        <f>'【個人】4回目＞計算用シート'!F128</f>
        <v>0</v>
      </c>
      <c r="H7" s="50">
        <f>'【個人】5回目＞計算用シート'!F128</f>
        <v>0</v>
      </c>
    </row>
    <row r="8" spans="2:8" ht="24.95" customHeight="1">
      <c r="B8" s="1" t="s">
        <v>229</v>
      </c>
      <c r="C8" s="7">
        <f>'【個人】1回目＞計算用シート'!E129</f>
        <v>0</v>
      </c>
      <c r="D8" s="7">
        <f>'【個人】1回目＞計算用シート'!F129</f>
        <v>0</v>
      </c>
      <c r="E8" s="7">
        <f>'【個人】2回目＞計算用シート'!F129</f>
        <v>0</v>
      </c>
      <c r="F8" s="7">
        <f>'【個人】3回目＞計算用シート'!F129</f>
        <v>0</v>
      </c>
      <c r="G8" s="7">
        <f>'【個人】4回目＞計算用シート'!F129</f>
        <v>0</v>
      </c>
      <c r="H8" s="7">
        <f>'【個人】5回目＞計算用シート'!F129</f>
        <v>0</v>
      </c>
    </row>
    <row r="9" spans="2:8" ht="24.95" customHeight="1">
      <c r="B9" s="1" t="s">
        <v>172</v>
      </c>
      <c r="C9" s="7">
        <f>'【個人】1回目＞計算用シート'!E130</f>
        <v>0</v>
      </c>
      <c r="D9" s="7">
        <f>'【個人】1回目＞計算用シート'!F130</f>
        <v>0</v>
      </c>
      <c r="E9" s="7">
        <f>'【個人】2回目＞計算用シート'!F130</f>
        <v>0</v>
      </c>
      <c r="F9" s="7">
        <f>'【個人】3回目＞計算用シート'!F130</f>
        <v>0</v>
      </c>
      <c r="G9" s="7">
        <f>'【個人】4回目＞計算用シート'!F130</f>
        <v>0</v>
      </c>
      <c r="H9" s="7">
        <f>'【個人】5回目＞計算用シート'!F130</f>
        <v>0</v>
      </c>
    </row>
    <row r="10" spans="2:8" ht="24.95" customHeight="1">
      <c r="B10" s="49" t="s">
        <v>174</v>
      </c>
      <c r="C10" s="50">
        <f>'【個人】1回目＞計算用シート'!E131</f>
        <v>0</v>
      </c>
      <c r="D10" s="50">
        <f>'【個人】1回目＞計算用シート'!F131</f>
        <v>0</v>
      </c>
      <c r="E10" s="50">
        <f>'【個人】2回目＞計算用シート'!F131</f>
        <v>0</v>
      </c>
      <c r="F10" s="50">
        <f>'【個人】3回目＞計算用シート'!F131</f>
        <v>0</v>
      </c>
      <c r="G10" s="50">
        <f>'【個人】4回目＞計算用シート'!F131</f>
        <v>0</v>
      </c>
      <c r="H10" s="50">
        <f>'【個人】5回目＞計算用シート'!F131</f>
        <v>0</v>
      </c>
    </row>
    <row r="11" spans="2:8" ht="24.95" customHeight="1">
      <c r="B11" s="1" t="s">
        <v>176</v>
      </c>
      <c r="C11" s="7">
        <f>'【個人】1回目＞計算用シート'!E132</f>
        <v>0</v>
      </c>
      <c r="D11" s="7">
        <f>'【個人】1回目＞計算用シート'!F132</f>
        <v>0</v>
      </c>
      <c r="E11" s="7">
        <f>'【個人】2回目＞計算用シート'!F132</f>
        <v>0</v>
      </c>
      <c r="F11" s="7">
        <f>'【個人】3回目＞計算用シート'!F132</f>
        <v>0</v>
      </c>
      <c r="G11" s="7">
        <f>'【個人】4回目＞計算用シート'!F132</f>
        <v>0</v>
      </c>
      <c r="H11" s="7">
        <f>'【個人】5回目＞計算用シート'!F132</f>
        <v>0</v>
      </c>
    </row>
    <row r="12" spans="2:8" ht="24.95" customHeight="1">
      <c r="B12" s="1" t="s">
        <v>178</v>
      </c>
      <c r="C12" s="7">
        <f>'【個人】1回目＞計算用シート'!E133</f>
        <v>0</v>
      </c>
      <c r="D12" s="7">
        <f>'【個人】1回目＞計算用シート'!F133</f>
        <v>0</v>
      </c>
      <c r="E12" s="7">
        <f>'【個人】2回目＞計算用シート'!F133</f>
        <v>0</v>
      </c>
      <c r="F12" s="7">
        <f>'【個人】3回目＞計算用シート'!F133</f>
        <v>0</v>
      </c>
      <c r="G12" s="7">
        <f>'【個人】4回目＞計算用シート'!F133</f>
        <v>0</v>
      </c>
      <c r="H12" s="7">
        <f>'【個人】5回目＞計算用シート'!F133</f>
        <v>0</v>
      </c>
    </row>
    <row r="13" spans="2:8" ht="24.95" customHeight="1">
      <c r="B13" s="1" t="s">
        <v>180</v>
      </c>
      <c r="C13" s="7">
        <f>'【個人】1回目＞計算用シート'!E134</f>
        <v>0</v>
      </c>
      <c r="D13" s="7">
        <f>'【個人】1回目＞計算用シート'!F134</f>
        <v>0</v>
      </c>
      <c r="E13" s="7">
        <f>'【個人】2回目＞計算用シート'!F134</f>
        <v>0</v>
      </c>
      <c r="F13" s="7">
        <f>'【個人】3回目＞計算用シート'!F134</f>
        <v>0</v>
      </c>
      <c r="G13" s="7">
        <f>'【個人】4回目＞計算用シート'!F134</f>
        <v>0</v>
      </c>
      <c r="H13" s="7">
        <f>'【個人】5回目＞計算用シート'!F134</f>
        <v>0</v>
      </c>
    </row>
    <row r="14" spans="2:8" ht="24.95" customHeight="1">
      <c r="B14" s="1" t="s">
        <v>181</v>
      </c>
      <c r="C14" s="7">
        <f>'【個人】1回目＞計算用シート'!E135</f>
        <v>0</v>
      </c>
      <c r="D14" s="7">
        <f>'【個人】1回目＞計算用シート'!F135</f>
        <v>0</v>
      </c>
      <c r="E14" s="7">
        <f>'【個人】2回目＞計算用シート'!F135</f>
        <v>0</v>
      </c>
      <c r="F14" s="7">
        <f>'【個人】3回目＞計算用シート'!F135</f>
        <v>0</v>
      </c>
      <c r="G14" s="7">
        <f>'【個人】4回目＞計算用シート'!F135</f>
        <v>0</v>
      </c>
      <c r="H14" s="7">
        <f>'【個人】5回目＞計算用シート'!F135</f>
        <v>0</v>
      </c>
    </row>
    <row r="15" spans="2:8" ht="24.95" customHeight="1">
      <c r="B15" s="49" t="s">
        <v>179</v>
      </c>
      <c r="C15" s="50">
        <f>'【個人】1回目＞計算用シート'!E136</f>
        <v>0</v>
      </c>
      <c r="D15" s="50">
        <f>'【個人】1回目＞計算用シート'!F136</f>
        <v>0</v>
      </c>
      <c r="E15" s="50">
        <f>'【個人】2回目＞計算用シート'!F136</f>
        <v>0</v>
      </c>
      <c r="F15" s="50">
        <f>'【個人】3回目＞計算用シート'!F136</f>
        <v>0</v>
      </c>
      <c r="G15" s="50">
        <f>'【個人】4回目＞計算用シート'!F136</f>
        <v>0</v>
      </c>
      <c r="H15" s="50">
        <f>'【個人】5回目＞計算用シート'!F136</f>
        <v>0</v>
      </c>
    </row>
    <row r="16" spans="2:8" ht="24.95" customHeight="1">
      <c r="B16" s="1" t="s">
        <v>183</v>
      </c>
      <c r="C16" s="7">
        <f>'【個人】1回目＞計算用シート'!E137</f>
        <v>0</v>
      </c>
      <c r="D16" s="7">
        <f>'【個人】1回目＞計算用シート'!F137</f>
        <v>0</v>
      </c>
      <c r="E16" s="7">
        <f>'【個人】2回目＞計算用シート'!F137</f>
        <v>0</v>
      </c>
      <c r="F16" s="7">
        <f>'【個人】3回目＞計算用シート'!F137</f>
        <v>0</v>
      </c>
      <c r="G16" s="7">
        <f>'【個人】4回目＞計算用シート'!F137</f>
        <v>0</v>
      </c>
      <c r="H16" s="7">
        <f>'【個人】5回目＞計算用シート'!F137</f>
        <v>0</v>
      </c>
    </row>
    <row r="17" spans="2:8" ht="24.95" customHeight="1">
      <c r="B17" s="1" t="s">
        <v>230</v>
      </c>
      <c r="C17" s="7">
        <f>'【個人】1回目＞計算用シート'!E138</f>
        <v>0</v>
      </c>
      <c r="D17" s="7">
        <f>'【個人】1回目＞計算用シート'!F138</f>
        <v>0</v>
      </c>
      <c r="E17" s="7">
        <f>'【個人】2回目＞計算用シート'!F138</f>
        <v>0</v>
      </c>
      <c r="F17" s="7">
        <f>'【個人】3回目＞計算用シート'!F138</f>
        <v>0</v>
      </c>
      <c r="G17" s="7">
        <f>'【個人】4回目＞計算用シート'!F138</f>
        <v>0</v>
      </c>
      <c r="H17" s="7">
        <f>'【個人】5回目＞計算用シート'!F138</f>
        <v>0</v>
      </c>
    </row>
    <row r="18" spans="2:8" ht="24.95" customHeight="1">
      <c r="B18" s="1" t="s">
        <v>186</v>
      </c>
      <c r="C18" s="7">
        <f>'【個人】1回目＞計算用シート'!E139</f>
        <v>0</v>
      </c>
      <c r="D18" s="7">
        <f>'【個人】1回目＞計算用シート'!F139</f>
        <v>0</v>
      </c>
      <c r="E18" s="7">
        <f>'【個人】2回目＞計算用シート'!F139</f>
        <v>0</v>
      </c>
      <c r="F18" s="7">
        <f>'【個人】3回目＞計算用シート'!F139</f>
        <v>0</v>
      </c>
      <c r="G18" s="7">
        <f>'【個人】4回目＞計算用シート'!F139</f>
        <v>0</v>
      </c>
      <c r="H18" s="7">
        <f>'【個人】5回目＞計算用シート'!F139</f>
        <v>0</v>
      </c>
    </row>
    <row r="19" spans="2:8" ht="11.25" customHeight="1">
      <c r="H19" s="2"/>
    </row>
    <row r="20" spans="2:8" ht="24.95" customHeight="1">
      <c r="B20" s="1" t="s">
        <v>188</v>
      </c>
      <c r="C20" s="6"/>
      <c r="D20" s="44">
        <f>'【個人】1回目＞計算用シート'!F141</f>
        <v>0</v>
      </c>
      <c r="E20" s="44">
        <f>'【個人】2回目＞計算用シート'!F141</f>
        <v>0</v>
      </c>
      <c r="F20" s="44">
        <f>'【個人】3回目＞計算用シート'!F141</f>
        <v>0</v>
      </c>
      <c r="G20" s="44">
        <f>'【個人】4回目＞計算用シート'!F141</f>
        <v>0</v>
      </c>
      <c r="H20" s="44">
        <f>'【個人】5回目＞計算用シート'!F141</f>
        <v>0</v>
      </c>
    </row>
    <row r="21" spans="2:8" ht="24.95" customHeight="1">
      <c r="B21" s="1" t="s">
        <v>190</v>
      </c>
      <c r="C21" s="6"/>
      <c r="D21" s="44">
        <f>'【個人】1回目＞計算用シート'!F142</f>
        <v>0</v>
      </c>
      <c r="E21" s="44">
        <f>'【個人】2回目＞計算用シート'!F142</f>
        <v>0</v>
      </c>
      <c r="F21" s="44">
        <f>'【個人】3回目＞計算用シート'!F142</f>
        <v>0</v>
      </c>
      <c r="G21" s="44">
        <f>'【個人】4回目＞計算用シート'!F142</f>
        <v>0</v>
      </c>
      <c r="H21" s="44">
        <f>'【個人】5回目＞計算用シート'!F142</f>
        <v>0</v>
      </c>
    </row>
  </sheetData>
  <sheetProtection algorithmName="SHA-512" hashValue="hU80WzUGfk+ADhTDRfXFyBy7TRy9K13aR85BFmIdvLwUuP9Qy6uuXE0HMNfSaNGWKHGQRw/2kA6iGHK5N6wQJg==" saltValue="eeLa9UfcsPCv/N1EHe4uxg=="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heetViews>
  <sheetFormatPr defaultRowHeight="18.75"/>
  <cols>
    <col min="2" max="2" width="63" customWidth="1"/>
    <col min="3" max="4" width="20.625" customWidth="1"/>
    <col min="5" max="5" width="50.125" style="8" customWidth="1"/>
    <col min="6" max="6" width="36" customWidth="1"/>
  </cols>
  <sheetData>
    <row r="1" spans="2:6" s="8" customFormat="1">
      <c r="B1" s="9" t="s">
        <v>231</v>
      </c>
      <c r="C1" s="9" t="s">
        <v>232</v>
      </c>
      <c r="D1" s="9" t="s">
        <v>233</v>
      </c>
      <c r="E1" s="9" t="s">
        <v>234</v>
      </c>
      <c r="F1" s="9" t="s">
        <v>235</v>
      </c>
    </row>
    <row r="2" spans="2:6">
      <c r="B2" s="10" t="s">
        <v>10</v>
      </c>
      <c r="C2" s="11">
        <v>44561</v>
      </c>
      <c r="D2" s="12" t="s">
        <v>236</v>
      </c>
      <c r="E2" s="12" t="s">
        <v>236</v>
      </c>
      <c r="F2" s="12" t="s">
        <v>236</v>
      </c>
    </row>
    <row r="3" spans="2:6">
      <c r="B3" s="10" t="s">
        <v>13</v>
      </c>
      <c r="C3" s="11">
        <v>44561</v>
      </c>
      <c r="D3" s="12" t="s">
        <v>236</v>
      </c>
      <c r="E3" s="12" t="s">
        <v>236</v>
      </c>
      <c r="F3" s="12" t="s">
        <v>236</v>
      </c>
    </row>
    <row r="4" spans="2:6">
      <c r="B4" s="10" t="s">
        <v>237</v>
      </c>
      <c r="C4" s="11">
        <v>44561</v>
      </c>
      <c r="D4" s="12" t="s">
        <v>236</v>
      </c>
      <c r="E4" s="12" t="s">
        <v>236</v>
      </c>
      <c r="F4" s="12" t="s">
        <v>236</v>
      </c>
    </row>
    <row r="5" spans="2:6">
      <c r="B5" s="10" t="s">
        <v>21</v>
      </c>
      <c r="C5" s="11">
        <v>44957</v>
      </c>
      <c r="D5" s="12" t="s">
        <v>238</v>
      </c>
      <c r="E5" s="12" t="s">
        <v>239</v>
      </c>
      <c r="F5" s="12" t="s">
        <v>236</v>
      </c>
    </row>
    <row r="6" spans="2:6">
      <c r="B6" s="10" t="s">
        <v>25</v>
      </c>
      <c r="C6" s="11">
        <v>45046</v>
      </c>
      <c r="D6" s="12" t="s">
        <v>238</v>
      </c>
      <c r="E6" s="12" t="s">
        <v>240</v>
      </c>
      <c r="F6" s="12" t="s">
        <v>236</v>
      </c>
    </row>
    <row r="7" spans="2:6">
      <c r="B7" s="10" t="s">
        <v>28</v>
      </c>
      <c r="C7" s="11">
        <v>45138</v>
      </c>
      <c r="D7" s="12" t="s">
        <v>238</v>
      </c>
      <c r="E7" s="12" t="s">
        <v>240</v>
      </c>
      <c r="F7" s="12" t="s">
        <v>236</v>
      </c>
    </row>
    <row r="8" spans="2:6">
      <c r="B8" s="10" t="s">
        <v>31</v>
      </c>
      <c r="C8" s="11">
        <v>45216</v>
      </c>
      <c r="D8" s="12" t="s">
        <v>238</v>
      </c>
      <c r="E8" s="12" t="s">
        <v>240</v>
      </c>
      <c r="F8" s="12" t="s">
        <v>236</v>
      </c>
    </row>
    <row r="9" spans="2:6">
      <c r="B9" s="10" t="s">
        <v>241</v>
      </c>
      <c r="C9" s="11">
        <v>44911</v>
      </c>
      <c r="D9" s="12" t="s">
        <v>238</v>
      </c>
      <c r="E9" s="12" t="s">
        <v>242</v>
      </c>
      <c r="F9" s="12" t="s">
        <v>243</v>
      </c>
    </row>
    <row r="10" spans="2:6">
      <c r="B10" s="10" t="s">
        <v>12</v>
      </c>
      <c r="C10" s="11">
        <v>45313</v>
      </c>
      <c r="D10" s="12" t="s">
        <v>45</v>
      </c>
      <c r="E10" s="12" t="s">
        <v>244</v>
      </c>
      <c r="F10" s="12" t="s">
        <v>245</v>
      </c>
    </row>
    <row r="11" spans="2:6">
      <c r="B11" s="10" t="s">
        <v>40</v>
      </c>
      <c r="C11" s="11">
        <v>45406</v>
      </c>
      <c r="D11" s="12" t="s">
        <v>45</v>
      </c>
      <c r="E11" s="12" t="s">
        <v>244</v>
      </c>
      <c r="F11" s="12" t="s">
        <v>245</v>
      </c>
    </row>
  </sheetData>
  <sheetProtection algorithmName="SHA-512" hashValue="Re8yJpTk8wluwgR9/RJPetuzbDzLNQ3FTT0UCW8ilaQ9FrCmy8RKI96RTs9saIwgHXOz8bOWt/UO6AgbugUeOA==" saltValue="XN+/pQwE1oXh8ky46tsnDg==" spinCount="100000" sheet="1" objects="1" scenarios="1"/>
  <phoneticPr fontId="2"/>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d29e8ebc47721d9af8b201a2facd0506">
  <xsd:schema xmlns:xsd="http://www.w3.org/2001/XMLSchema" xmlns:xs="http://www.w3.org/2001/XMLSchema" xmlns:p="http://schemas.microsoft.com/office/2006/metadata/properties" xmlns:ns2="b30b1fd2-fa42-4e0a-b16a-fe746fdd9c9d" targetNamespace="http://schemas.microsoft.com/office/2006/metadata/properties" ma:root="true" ma:fieldsID="b029534dc9137ebba2f9b7d63b091985"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C288C-BC0E-4FC2-8EA5-AE818CADB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3DE97F-8F75-46AD-BFD4-56636AD09692}">
  <ds:schemaRefs>
    <ds:schemaRef ds:uri="http://schemas.microsoft.com/sharepoint/v3/contenttype/forms"/>
  </ds:schemaRefs>
</ds:datastoreItem>
</file>

<file path=customXml/itemProps3.xml><?xml version="1.0" encoding="utf-8"?>
<ds:datastoreItem xmlns:ds="http://schemas.openxmlformats.org/officeDocument/2006/customXml" ds:itemID="{731463FF-EA71-4AF6-A379-EE5A070D2668}">
  <ds:schemaRefs>
    <ds:schemaRef ds:uri="http://www.w3.org/XML/1998/namespace"/>
    <ds:schemaRef ds:uri="b30b1fd2-fa42-4e0a-b16a-fe746fdd9c9d"/>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DTFA</dc:creator>
  <cp:keywords/>
  <dc:description/>
  <cp:lastModifiedBy>Hirayama, Sumire 4</cp:lastModifiedBy>
  <cp:revision/>
  <dcterms:created xsi:type="dcterms:W3CDTF">2023-01-05T10:54:05Z</dcterms:created>
  <dcterms:modified xsi:type="dcterms:W3CDTF">2026-06-01T13:01:33Z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