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5E53CB98-9B79-41C3-9172-65224DE3AC8E}" xr6:coauthVersionLast="47" xr6:coauthVersionMax="47" xr10:uidLastSave="{00000000-0000-0000-0000-000000000000}"/>
  <workbookProtection workbookAlgorithmName="SHA-512" workbookHashValue="qWsTKRePrmvIzGbeU9jF670f038tG9UqJIHFdQCon1ze4qki9DJgOrWQ/jSBgQ7BY3vkdkuupPCsHFBrgRYlIw==" workbookSaltValue="WlpcZActy7TT5giJ6P+3dw==" workbookSpinCount="100000" lockStructure="1"/>
  <bookViews>
    <workbookView xWindow="-14220" yWindow="-16320" windowWidth="29040" windowHeight="15720" tabRatio="721" activeTab="1" xr2:uid="{9659E9D4-A31B-4CCF-A607-CB27BA4D059A}"/>
  </bookViews>
  <sheets>
    <sheet name="【参考】報告時期一覧" sheetId="15" r:id="rId1"/>
    <sheet name="【法人】1回目＞計算用シート" sheetId="10" r:id="rId2"/>
    <sheet name="【法人】2回目＞計算用シート" sheetId="16" r:id="rId3"/>
    <sheet name="【法人】3回目＞計算用シート" sheetId="19" r:id="rId4"/>
    <sheet name="【法人】4回目＞計算用シート" sheetId="20" r:id="rId5"/>
    <sheet name="【法人】5回目＞計算用シート" sheetId="21" r:id="rId6"/>
    <sheet name="データ用" sheetId="5" state="hidden" r:id="rId7"/>
  </sheets>
  <externalReferences>
    <externalReference r:id="rId8"/>
    <externalReference r:id="rId9"/>
    <externalReference r:id="rId10"/>
    <externalReference r:id="rId11"/>
    <externalReference r:id="rId12"/>
  </externalReferences>
  <definedNames>
    <definedName name="_6次" localSheetId="2">'【法人】2回目＞計算用シート'!$L$21:$L$22</definedName>
    <definedName name="_6次" localSheetId="3">'【法人】3回目＞計算用シート'!$L$21:$L$22</definedName>
    <definedName name="_6次" localSheetId="4">'【法人】4回目＞計算用シート'!$L$21:$L$22</definedName>
    <definedName name="_6次" localSheetId="5">'【法人】5回目＞計算用シート'!$L$21:$L$22</definedName>
    <definedName name="_6次">'【法人】1回目＞計算用シート'!$L$21:$L$22</definedName>
    <definedName name="_7次" localSheetId="2">'【法人】2回目＞計算用シート'!$L$23:$L$24</definedName>
    <definedName name="_7次" localSheetId="3">'【法人】3回目＞計算用シート'!$L$23:$L$24</definedName>
    <definedName name="_7次" localSheetId="4">'【法人】4回目＞計算用シート'!$L$23:$L$24</definedName>
    <definedName name="_7次" localSheetId="5">'【法人】5回目＞計算用シート'!$L$23:$L$24</definedName>
    <definedName name="_7次">'【法人】1回目＞計算用シート'!$L$23:$L$24</definedName>
    <definedName name="_8_9次" localSheetId="2">'【法人】2回目＞計算用シート'!$L$25:$L$28</definedName>
    <definedName name="_8_9次" localSheetId="3">'【法人】3回目＞計算用シート'!$L$25:$L$28</definedName>
    <definedName name="_8_9次" localSheetId="4">'【法人】4回目＞計算用シート'!$L$25:$L$28</definedName>
    <definedName name="_8_9次" localSheetId="5">'【法人】5回目＞計算用シート'!$L$25:$L$28</definedName>
    <definedName name="_8_9次">'【法人】1回目＞計算用シート'!$L$25:$L$28</definedName>
    <definedName name="_Fill" hidden="1">'[1]14.9月分'!$AT$1028:$AT$1039</definedName>
    <definedName name="_xlnm._FilterDatabase" localSheetId="1" hidden="1">'【法人】1回目＞計算用シート'!$B$2:$F$22</definedName>
    <definedName name="_xlnm._FilterDatabase" localSheetId="2" hidden="1">'【法人】2回目＞計算用シート'!$B$2:$F$22</definedName>
    <definedName name="_xlnm._FilterDatabase" localSheetId="3" hidden="1">'【法人】3回目＞計算用シート'!$B$2:$F$22</definedName>
    <definedName name="_xlnm._FilterDatabase" localSheetId="4" hidden="1">'【法人】4回目＞計算用シート'!$B$2:$F$22</definedName>
    <definedName name="_xlnm._FilterDatabase" localSheetId="5" hidden="1">'【法人】5回目＞計算用シート'!$B$2:$F$22</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'【法人】1回目＞計算用シート'!$A$1:$I$198</definedName>
    <definedName name="_xlnm.Print_Area" localSheetId="2">'【法人】2回目＞計算用シート'!$A$1:$I$179</definedName>
    <definedName name="_xlnm.Print_Area" localSheetId="3">'【法人】3回目＞計算用シート'!$A$1:$I$179</definedName>
    <definedName name="_xlnm.Print_Area" localSheetId="4">'【法人】4回目＞計算用シート'!$A$1:$I$179</definedName>
    <definedName name="_xlnm.Print_Area" localSheetId="5">'【法人】5回目＞計算用シート'!$A$1:$I$179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5" i="10" l="1"/>
  <c r="A1" i="19"/>
  <c r="A1" i="20"/>
  <c r="A1" i="21"/>
  <c r="A1" i="16"/>
  <c r="C72" i="21"/>
  <c r="C71" i="21"/>
  <c r="C72" i="20"/>
  <c r="C71" i="20"/>
  <c r="C72" i="19"/>
  <c r="C71" i="19"/>
  <c r="C72" i="16"/>
  <c r="C71" i="16"/>
  <c r="C196" i="10" l="1"/>
  <c r="C197" i="10"/>
  <c r="C195" i="10"/>
  <c r="C181" i="10"/>
  <c r="C180" i="10"/>
  <c r="C179" i="10"/>
  <c r="O162" i="21"/>
  <c r="R163" i="16"/>
  <c r="Q163" i="16"/>
  <c r="R163" i="10"/>
  <c r="R161" i="10"/>
  <c r="Q163" i="10"/>
  <c r="Q161" i="10"/>
  <c r="O162" i="10"/>
  <c r="I5" i="10" s="1" a="1"/>
  <c r="I5" i="10" s="1"/>
  <c r="D154" i="21"/>
  <c r="B151" i="21"/>
  <c r="B152" i="21"/>
  <c r="B152" i="20"/>
  <c r="B152" i="19"/>
  <c r="B152" i="16"/>
  <c r="C177" i="21"/>
  <c r="C176" i="21"/>
  <c r="R163" i="21" s="1"/>
  <c r="C175" i="21"/>
  <c r="C171" i="21"/>
  <c r="C170" i="21"/>
  <c r="Q163" i="21" s="1"/>
  <c r="C169" i="21"/>
  <c r="C164" i="21"/>
  <c r="C163" i="21"/>
  <c r="R161" i="21" s="1"/>
  <c r="C162" i="21"/>
  <c r="C149" i="21"/>
  <c r="C148" i="21"/>
  <c r="C147" i="21"/>
  <c r="C146" i="21"/>
  <c r="C145" i="21"/>
  <c r="C144" i="21"/>
  <c r="C143" i="21"/>
  <c r="C142" i="21"/>
  <c r="C141" i="21"/>
  <c r="C140" i="21"/>
  <c r="C139" i="21"/>
  <c r="C138" i="21"/>
  <c r="C137" i="21"/>
  <c r="C136" i="21"/>
  <c r="C135" i="21"/>
  <c r="D147" i="21"/>
  <c r="D141" i="21"/>
  <c r="D138" i="21"/>
  <c r="D136" i="21"/>
  <c r="D135" i="21"/>
  <c r="C130" i="21"/>
  <c r="D128" i="21"/>
  <c r="D130" i="21" s="1"/>
  <c r="D145" i="21" s="1"/>
  <c r="C128" i="21"/>
  <c r="D118" i="21"/>
  <c r="C118" i="21"/>
  <c r="D116" i="21"/>
  <c r="C116" i="21"/>
  <c r="D112" i="21"/>
  <c r="C112" i="21"/>
  <c r="D109" i="21"/>
  <c r="C109" i="21"/>
  <c r="D108" i="21"/>
  <c r="C108" i="21"/>
  <c r="D107" i="21"/>
  <c r="D120" i="21" s="1"/>
  <c r="D142" i="21" s="1"/>
  <c r="C107" i="21"/>
  <c r="C120" i="21" s="1"/>
  <c r="D103" i="21"/>
  <c r="C103" i="21"/>
  <c r="C91" i="21"/>
  <c r="D82" i="21"/>
  <c r="C82" i="21"/>
  <c r="C80" i="21"/>
  <c r="D79" i="21"/>
  <c r="C79" i="21"/>
  <c r="C88" i="21"/>
  <c r="C86" i="21"/>
  <c r="C68" i="21"/>
  <c r="C67" i="21"/>
  <c r="C87" i="21" s="1"/>
  <c r="C90" i="21" s="1"/>
  <c r="C66" i="21"/>
  <c r="C65" i="21"/>
  <c r="C64" i="21"/>
  <c r="C63" i="21"/>
  <c r="C89" i="21" s="1"/>
  <c r="C62" i="21"/>
  <c r="E57" i="21"/>
  <c r="C48" i="21"/>
  <c r="C51" i="21" s="1"/>
  <c r="G46" i="21"/>
  <c r="G48" i="21" s="1"/>
  <c r="G51" i="21" s="1"/>
  <c r="G54" i="21" s="1"/>
  <c r="E46" i="21"/>
  <c r="E48" i="21" s="1"/>
  <c r="E51" i="21" s="1"/>
  <c r="E54" i="21" s="1"/>
  <c r="D46" i="21"/>
  <c r="D140" i="21" s="1"/>
  <c r="C46" i="21"/>
  <c r="C19" i="21"/>
  <c r="C18" i="21"/>
  <c r="C16" i="21"/>
  <c r="C13" i="21"/>
  <c r="C12" i="21"/>
  <c r="C11" i="21"/>
  <c r="C10" i="21"/>
  <c r="E165" i="21" s="1"/>
  <c r="B151" i="20"/>
  <c r="C177" i="20"/>
  <c r="C176" i="20"/>
  <c r="C175" i="20"/>
  <c r="C171" i="20"/>
  <c r="C170" i="20"/>
  <c r="C169" i="20"/>
  <c r="C164" i="20"/>
  <c r="C163" i="20"/>
  <c r="O162" i="20" s="1"/>
  <c r="C162" i="20"/>
  <c r="C150" i="20"/>
  <c r="C149" i="20"/>
  <c r="C148" i="20"/>
  <c r="C147" i="20"/>
  <c r="C146" i="20"/>
  <c r="C145" i="20"/>
  <c r="C144" i="20"/>
  <c r="C143" i="20"/>
  <c r="C142" i="20"/>
  <c r="C141" i="20"/>
  <c r="C140" i="20"/>
  <c r="C139" i="20"/>
  <c r="C138" i="20"/>
  <c r="C137" i="20"/>
  <c r="C136" i="20"/>
  <c r="C135" i="20"/>
  <c r="R163" i="20"/>
  <c r="Q163" i="20"/>
  <c r="Q161" i="20"/>
  <c r="D147" i="20"/>
  <c r="D141" i="20"/>
  <c r="D138" i="20"/>
  <c r="D136" i="20"/>
  <c r="D135" i="20"/>
  <c r="D130" i="20"/>
  <c r="D145" i="20" s="1"/>
  <c r="C130" i="20"/>
  <c r="D128" i="20"/>
  <c r="D146" i="20" s="1"/>
  <c r="C128" i="20"/>
  <c r="D118" i="20"/>
  <c r="C118" i="20"/>
  <c r="D116" i="20"/>
  <c r="C116" i="20"/>
  <c r="D112" i="20"/>
  <c r="C112" i="20"/>
  <c r="D109" i="20"/>
  <c r="C109" i="20"/>
  <c r="D108" i="20"/>
  <c r="C108" i="20"/>
  <c r="D107" i="20"/>
  <c r="D120" i="20" s="1"/>
  <c r="D142" i="20" s="1"/>
  <c r="C107" i="20"/>
  <c r="C120" i="20" s="1"/>
  <c r="D103" i="20"/>
  <c r="C103" i="20"/>
  <c r="C91" i="20"/>
  <c r="C88" i="20"/>
  <c r="D82" i="20"/>
  <c r="C82" i="20"/>
  <c r="D79" i="20"/>
  <c r="C79" i="20"/>
  <c r="C86" i="20"/>
  <c r="C68" i="20"/>
  <c r="C89" i="20" s="1"/>
  <c r="C67" i="20"/>
  <c r="C66" i="20"/>
  <c r="C65" i="20"/>
  <c r="C64" i="20"/>
  <c r="C63" i="20"/>
  <c r="C62" i="20"/>
  <c r="C87" i="20" s="1"/>
  <c r="E57" i="20"/>
  <c r="G46" i="20"/>
  <c r="G48" i="20" s="1"/>
  <c r="G51" i="20" s="1"/>
  <c r="G54" i="20" s="1"/>
  <c r="E46" i="20"/>
  <c r="E48" i="20" s="1"/>
  <c r="E51" i="20" s="1"/>
  <c r="E54" i="20" s="1"/>
  <c r="D46" i="20"/>
  <c r="D140" i="20" s="1"/>
  <c r="C46" i="20"/>
  <c r="C80" i="20" s="1"/>
  <c r="C19" i="20"/>
  <c r="C18" i="20"/>
  <c r="C16" i="20"/>
  <c r="C13" i="20"/>
  <c r="C12" i="20"/>
  <c r="C11" i="20"/>
  <c r="C10" i="20"/>
  <c r="E165" i="20" s="1"/>
  <c r="B153" i="10"/>
  <c r="B151" i="10"/>
  <c r="B151" i="16"/>
  <c r="B151" i="19"/>
  <c r="C177" i="19"/>
  <c r="C176" i="19"/>
  <c r="R163" i="19" s="1"/>
  <c r="C175" i="19"/>
  <c r="C171" i="19"/>
  <c r="C170" i="19"/>
  <c r="Q163" i="19" s="1"/>
  <c r="C169" i="19"/>
  <c r="C164" i="19"/>
  <c r="C163" i="19"/>
  <c r="O162" i="19" s="1"/>
  <c r="C162" i="19"/>
  <c r="C149" i="19"/>
  <c r="C148" i="19"/>
  <c r="C147" i="19"/>
  <c r="C146" i="19"/>
  <c r="C145" i="19"/>
  <c r="C144" i="19"/>
  <c r="C143" i="19"/>
  <c r="C142" i="19"/>
  <c r="C141" i="19"/>
  <c r="C140" i="19"/>
  <c r="C139" i="19"/>
  <c r="C138" i="19"/>
  <c r="C137" i="19"/>
  <c r="C136" i="19"/>
  <c r="C135" i="19"/>
  <c r="D147" i="19"/>
  <c r="D141" i="19"/>
  <c r="D138" i="19"/>
  <c r="D136" i="19"/>
  <c r="D135" i="19"/>
  <c r="C130" i="19"/>
  <c r="D128" i="19"/>
  <c r="D130" i="19" s="1"/>
  <c r="D145" i="19" s="1"/>
  <c r="C128" i="19"/>
  <c r="D118" i="19"/>
  <c r="C118" i="19"/>
  <c r="D116" i="19"/>
  <c r="C116" i="19"/>
  <c r="D112" i="19"/>
  <c r="C112" i="19"/>
  <c r="D109" i="19"/>
  <c r="C109" i="19"/>
  <c r="D108" i="19"/>
  <c r="C108" i="19"/>
  <c r="D107" i="19"/>
  <c r="D120" i="19" s="1"/>
  <c r="D142" i="19" s="1"/>
  <c r="C107" i="19"/>
  <c r="C120" i="19" s="1"/>
  <c r="D103" i="19"/>
  <c r="C103" i="19"/>
  <c r="C91" i="19"/>
  <c r="C92" i="19" s="1"/>
  <c r="C86" i="19"/>
  <c r="D82" i="19"/>
  <c r="C82" i="19"/>
  <c r="C80" i="19"/>
  <c r="D79" i="19"/>
  <c r="C79" i="19"/>
  <c r="C88" i="19"/>
  <c r="C68" i="19"/>
  <c r="C67" i="19"/>
  <c r="C66" i="19"/>
  <c r="C65" i="19"/>
  <c r="C64" i="19"/>
  <c r="C63" i="19"/>
  <c r="C89" i="19" s="1"/>
  <c r="C62" i="19"/>
  <c r="C87" i="19" s="1"/>
  <c r="E57" i="19"/>
  <c r="C48" i="19"/>
  <c r="C51" i="19" s="1"/>
  <c r="G46" i="19"/>
  <c r="G48" i="19" s="1"/>
  <c r="G51" i="19" s="1"/>
  <c r="G54" i="19" s="1"/>
  <c r="E46" i="19"/>
  <c r="E48" i="19" s="1"/>
  <c r="E51" i="19" s="1"/>
  <c r="E54" i="19" s="1"/>
  <c r="D46" i="19"/>
  <c r="D140" i="19" s="1"/>
  <c r="C46" i="19"/>
  <c r="C19" i="19"/>
  <c r="C18" i="19"/>
  <c r="C16" i="19"/>
  <c r="C13" i="19"/>
  <c r="C12" i="19"/>
  <c r="C11" i="19"/>
  <c r="C10" i="19"/>
  <c r="E165" i="19" s="1"/>
  <c r="C135" i="16"/>
  <c r="C149" i="16"/>
  <c r="C147" i="16"/>
  <c r="C144" i="16"/>
  <c r="C143" i="16"/>
  <c r="C142" i="16"/>
  <c r="C141" i="16"/>
  <c r="C140" i="16"/>
  <c r="C139" i="16"/>
  <c r="C138" i="16"/>
  <c r="C137" i="16"/>
  <c r="C136" i="16"/>
  <c r="C68" i="16"/>
  <c r="C67" i="16"/>
  <c r="C66" i="16"/>
  <c r="C65" i="16"/>
  <c r="C64" i="16"/>
  <c r="C63" i="16"/>
  <c r="C62" i="16"/>
  <c r="D13" i="10"/>
  <c r="R161" i="19" l="1"/>
  <c r="D13" i="19"/>
  <c r="I5" i="21" a="1"/>
  <c r="I5" i="21" s="1"/>
  <c r="I5" i="20" a="1"/>
  <c r="I5" i="20" s="1"/>
  <c r="I5" i="19" a="1"/>
  <c r="I5" i="19" s="1"/>
  <c r="I7" i="21"/>
  <c r="I2" i="21" s="1"/>
  <c r="I7" i="20"/>
  <c r="I2" i="20" s="1"/>
  <c r="D13" i="21"/>
  <c r="D13" i="20"/>
  <c r="I7" i="19"/>
  <c r="I2" i="19" s="1"/>
  <c r="D13" i="16"/>
  <c r="C54" i="21"/>
  <c r="C81" i="21"/>
  <c r="C92" i="21"/>
  <c r="D48" i="21"/>
  <c r="D51" i="21" s="1"/>
  <c r="D54" i="21" s="1"/>
  <c r="D80" i="21"/>
  <c r="D137" i="21"/>
  <c r="D139" i="21"/>
  <c r="D148" i="21" s="1"/>
  <c r="D150" i="21" s="1"/>
  <c r="D146" i="21"/>
  <c r="Q161" i="21"/>
  <c r="R161" i="20"/>
  <c r="I94" i="20"/>
  <c r="I4" i="20" s="1"/>
  <c r="C90" i="20"/>
  <c r="C92" i="20"/>
  <c r="C48" i="20"/>
  <c r="D48" i="20"/>
  <c r="D51" i="20" s="1"/>
  <c r="D54" i="20" s="1"/>
  <c r="D80" i="20"/>
  <c r="D137" i="20"/>
  <c r="D139" i="20"/>
  <c r="D148" i="20" s="1"/>
  <c r="D150" i="20" s="1"/>
  <c r="C54" i="19"/>
  <c r="C81" i="19"/>
  <c r="C90" i="19"/>
  <c r="D48" i="19"/>
  <c r="D51" i="19" s="1"/>
  <c r="D54" i="19" s="1"/>
  <c r="D80" i="19"/>
  <c r="D137" i="19"/>
  <c r="I94" i="19" s="1"/>
  <c r="I4" i="19" s="1"/>
  <c r="D139" i="19"/>
  <c r="D148" i="19" s="1"/>
  <c r="D150" i="19" s="1"/>
  <c r="D146" i="19"/>
  <c r="Q161" i="19"/>
  <c r="D155" i="20" l="1"/>
  <c r="C150" i="21"/>
  <c r="D155" i="21" s="1"/>
  <c r="I94" i="21"/>
  <c r="I4" i="21" s="1"/>
  <c r="I24" i="21"/>
  <c r="I3" i="21" s="1"/>
  <c r="G1" i="21" s="1"/>
  <c r="C51" i="20"/>
  <c r="D154" i="20"/>
  <c r="I24" i="19"/>
  <c r="I3" i="19" s="1"/>
  <c r="G1" i="19" s="1"/>
  <c r="D154" i="19"/>
  <c r="C54" i="20" l="1"/>
  <c r="I24" i="20" s="1"/>
  <c r="I3" i="20" s="1"/>
  <c r="G1" i="20" s="1"/>
  <c r="C81" i="20"/>
  <c r="C177" i="16" l="1"/>
  <c r="C176" i="16"/>
  <c r="C175" i="16"/>
  <c r="C171" i="16"/>
  <c r="C170" i="16"/>
  <c r="C169" i="16"/>
  <c r="C164" i="16"/>
  <c r="C163" i="16"/>
  <c r="C162" i="16"/>
  <c r="R161" i="16" l="1"/>
  <c r="O162" i="16"/>
  <c r="Q161" i="16"/>
  <c r="E191" i="10"/>
  <c r="C88" i="16"/>
  <c r="C19" i="16"/>
  <c r="C18" i="16"/>
  <c r="C16" i="16"/>
  <c r="C13" i="16"/>
  <c r="C12" i="16"/>
  <c r="C11" i="16"/>
  <c r="C10" i="16"/>
  <c r="E165" i="16" s="1"/>
  <c r="D147" i="16"/>
  <c r="D138" i="16"/>
  <c r="D136" i="16"/>
  <c r="D135" i="16"/>
  <c r="C130" i="16"/>
  <c r="D128" i="16"/>
  <c r="D146" i="16" s="1"/>
  <c r="C128" i="16"/>
  <c r="D118" i="16"/>
  <c r="C118" i="16"/>
  <c r="D116" i="16"/>
  <c r="C116" i="16"/>
  <c r="D112" i="16"/>
  <c r="C112" i="16"/>
  <c r="D109" i="16"/>
  <c r="C109" i="16"/>
  <c r="D108" i="16"/>
  <c r="C108" i="16"/>
  <c r="D107" i="16"/>
  <c r="C107" i="16"/>
  <c r="D103" i="16"/>
  <c r="D141" i="16" s="1"/>
  <c r="C103" i="16"/>
  <c r="C91" i="16"/>
  <c r="D82" i="16"/>
  <c r="C82" i="16"/>
  <c r="D79" i="16"/>
  <c r="C79" i="16"/>
  <c r="E57" i="16"/>
  <c r="G46" i="16"/>
  <c r="G48" i="16" s="1"/>
  <c r="G51" i="16" s="1"/>
  <c r="G54" i="16" s="1"/>
  <c r="E46" i="16"/>
  <c r="E48" i="16" s="1"/>
  <c r="E51" i="16" s="1"/>
  <c r="E54" i="16" s="1"/>
  <c r="D46" i="16"/>
  <c r="D80" i="16" s="1"/>
  <c r="C46" i="16"/>
  <c r="C48" i="16" s="1"/>
  <c r="C51" i="16" s="1"/>
  <c r="I5" i="16" l="1" a="1"/>
  <c r="I5" i="16" s="1"/>
  <c r="C86" i="16"/>
  <c r="I7" i="16"/>
  <c r="I2" i="16" s="1"/>
  <c r="D120" i="16"/>
  <c r="D142" i="16" s="1"/>
  <c r="C80" i="16"/>
  <c r="C87" i="16"/>
  <c r="C89" i="16"/>
  <c r="C120" i="16"/>
  <c r="C54" i="16"/>
  <c r="C81" i="16"/>
  <c r="D137" i="16"/>
  <c r="D48" i="16"/>
  <c r="D51" i="16" s="1"/>
  <c r="D54" i="16" s="1"/>
  <c r="D139" i="16"/>
  <c r="D140" i="16"/>
  <c r="D130" i="16"/>
  <c r="D145" i="16" s="1"/>
  <c r="C137" i="10"/>
  <c r="D135" i="10"/>
  <c r="I24" i="16" l="1"/>
  <c r="I3" i="16" s="1"/>
  <c r="D148" i="16"/>
  <c r="C90" i="16"/>
  <c r="C92" i="16" s="1"/>
  <c r="D175" i="10"/>
  <c r="D150" i="16" l="1"/>
  <c r="C150" i="19" s="1"/>
  <c r="D155" i="19" s="1"/>
  <c r="I7" i="10"/>
  <c r="I2" i="10" s="1"/>
  <c r="C14" i="15" l="1"/>
  <c r="F14" i="15" s="1"/>
  <c r="I14" i="15" s="1"/>
  <c r="L14" i="15" s="1"/>
  <c r="O14" i="15" s="1"/>
  <c r="F13" i="15"/>
  <c r="I13" i="15" s="1"/>
  <c r="L13" i="15" s="1"/>
  <c r="O13" i="15" s="1"/>
  <c r="E13" i="15"/>
  <c r="H13" i="15" s="1"/>
  <c r="K13" i="15" s="1"/>
  <c r="N13" i="15" s="1"/>
  <c r="Q13" i="15" s="1"/>
  <c r="C11" i="15"/>
  <c r="C12" i="15" s="1"/>
  <c r="F10" i="15"/>
  <c r="I10" i="15" s="1"/>
  <c r="L10" i="15" s="1"/>
  <c r="O10" i="15" s="1"/>
  <c r="E10" i="15"/>
  <c r="H10" i="15" s="1"/>
  <c r="K10" i="15" s="1"/>
  <c r="N10" i="15" s="1"/>
  <c r="Q10" i="15" s="1"/>
  <c r="J7" i="15"/>
  <c r="M7" i="15" s="1"/>
  <c r="P7" i="15" s="1"/>
  <c r="I7" i="15"/>
  <c r="L7" i="15" s="1"/>
  <c r="O7" i="15" s="1"/>
  <c r="G7" i="15"/>
  <c r="F7" i="15"/>
  <c r="F12" i="15" l="1"/>
  <c r="I12" i="15" s="1"/>
  <c r="L12" i="15" s="1"/>
  <c r="O12" i="15" s="1"/>
  <c r="E12" i="15"/>
  <c r="H12" i="15" s="1"/>
  <c r="K12" i="15" s="1"/>
  <c r="N12" i="15" s="1"/>
  <c r="Q12" i="15" s="1"/>
  <c r="E11" i="15"/>
  <c r="H11" i="15" s="1"/>
  <c r="K11" i="15" s="1"/>
  <c r="N11" i="15" s="1"/>
  <c r="Q11" i="15" s="1"/>
  <c r="E14" i="15"/>
  <c r="H14" i="15" s="1"/>
  <c r="K14" i="15" s="1"/>
  <c r="N14" i="15" s="1"/>
  <c r="Q14" i="15" s="1"/>
  <c r="C15" i="15"/>
  <c r="F11" i="15"/>
  <c r="I11" i="15" s="1"/>
  <c r="L11" i="15" s="1"/>
  <c r="O11" i="15" s="1"/>
  <c r="C16" i="15" l="1"/>
  <c r="F15" i="15"/>
  <c r="I15" i="15" s="1"/>
  <c r="L15" i="15" s="1"/>
  <c r="O15" i="15" s="1"/>
  <c r="E15" i="15"/>
  <c r="H15" i="15" s="1"/>
  <c r="K15" i="15" s="1"/>
  <c r="N15" i="15" s="1"/>
  <c r="Q15" i="15" s="1"/>
  <c r="F16" i="15" l="1"/>
  <c r="I16" i="15" s="1"/>
  <c r="L16" i="15" s="1"/>
  <c r="O16" i="15" s="1"/>
  <c r="E16" i="15"/>
  <c r="H16" i="15" s="1"/>
  <c r="K16" i="15" s="1"/>
  <c r="N16" i="15" s="1"/>
  <c r="Q16" i="15" s="1"/>
  <c r="C17" i="15"/>
  <c r="E17" i="15" l="1"/>
  <c r="H17" i="15" s="1"/>
  <c r="K17" i="15" s="1"/>
  <c r="N17" i="15" s="1"/>
  <c r="Q17" i="15" s="1"/>
  <c r="F17" i="15"/>
  <c r="I17" i="15" s="1"/>
  <c r="L17" i="15" s="1"/>
  <c r="O17" i="15" s="1"/>
  <c r="C18" i="15"/>
  <c r="E18" i="15" l="1"/>
  <c r="H18" i="15" s="1"/>
  <c r="K18" i="15" s="1"/>
  <c r="N18" i="15" s="1"/>
  <c r="Q18" i="15" s="1"/>
  <c r="C19" i="15"/>
  <c r="F18" i="15"/>
  <c r="I18" i="15" s="1"/>
  <c r="L18" i="15" s="1"/>
  <c r="O18" i="15" s="1"/>
  <c r="E19" i="15" l="1"/>
  <c r="H19" i="15" s="1"/>
  <c r="K19" i="15" s="1"/>
  <c r="N19" i="15" s="1"/>
  <c r="Q19" i="15" s="1"/>
  <c r="C20" i="15"/>
  <c r="F19" i="15"/>
  <c r="I19" i="15" s="1"/>
  <c r="L19" i="15" s="1"/>
  <c r="O19" i="15" s="1"/>
  <c r="F20" i="15" l="1"/>
  <c r="I20" i="15" s="1"/>
  <c r="L20" i="15" s="1"/>
  <c r="O20" i="15" s="1"/>
  <c r="E20" i="15"/>
  <c r="H20" i="15" s="1"/>
  <c r="K20" i="15" s="1"/>
  <c r="N20" i="15" s="1"/>
  <c r="Q20" i="15" s="1"/>
  <c r="C21" i="15"/>
  <c r="E21" i="15" l="1"/>
  <c r="H21" i="15" s="1"/>
  <c r="K21" i="15" s="1"/>
  <c r="N21" i="15" s="1"/>
  <c r="Q21" i="15" s="1"/>
  <c r="F21" i="15"/>
  <c r="I21" i="15" s="1"/>
  <c r="L21" i="15" s="1"/>
  <c r="O21" i="15" s="1"/>
  <c r="D147" i="10" l="1"/>
  <c r="C139" i="10"/>
  <c r="D138" i="10"/>
  <c r="D136" i="10"/>
  <c r="C130" i="10"/>
  <c r="D128" i="10"/>
  <c r="D130" i="10" s="1"/>
  <c r="D145" i="10" s="1"/>
  <c r="C128" i="10"/>
  <c r="D118" i="10"/>
  <c r="C118" i="10"/>
  <c r="D116" i="10"/>
  <c r="C116" i="10"/>
  <c r="D112" i="10"/>
  <c r="C112" i="10"/>
  <c r="D109" i="10"/>
  <c r="C109" i="10"/>
  <c r="D108" i="10"/>
  <c r="C108" i="10"/>
  <c r="D107" i="10"/>
  <c r="C107" i="10"/>
  <c r="D103" i="10"/>
  <c r="D141" i="10" s="1"/>
  <c r="C103" i="10"/>
  <c r="C91" i="10"/>
  <c r="C88" i="10"/>
  <c r="C86" i="10"/>
  <c r="D82" i="10"/>
  <c r="C82" i="10"/>
  <c r="D79" i="10"/>
  <c r="C79" i="10"/>
  <c r="C68" i="10"/>
  <c r="C67" i="10"/>
  <c r="C66" i="10"/>
  <c r="C65" i="10"/>
  <c r="C64" i="10"/>
  <c r="C63" i="10"/>
  <c r="C62" i="10"/>
  <c r="E57" i="10"/>
  <c r="G46" i="10"/>
  <c r="G48" i="10" s="1"/>
  <c r="G51" i="10" s="1"/>
  <c r="G54" i="10" s="1"/>
  <c r="E46" i="10"/>
  <c r="E48" i="10" s="1"/>
  <c r="E51" i="10" s="1"/>
  <c r="E54" i="10" s="1"/>
  <c r="D46" i="10"/>
  <c r="D140" i="10" s="1"/>
  <c r="C46" i="10"/>
  <c r="B152" i="10" l="1"/>
  <c r="C145" i="16"/>
  <c r="C48" i="10"/>
  <c r="C51" i="10" s="1"/>
  <c r="C81" i="10" s="1"/>
  <c r="C87" i="10"/>
  <c r="C148" i="10"/>
  <c r="C89" i="10"/>
  <c r="C120" i="10"/>
  <c r="D120" i="10"/>
  <c r="D142" i="10" s="1"/>
  <c r="C80" i="10"/>
  <c r="D80" i="10"/>
  <c r="D48" i="10"/>
  <c r="D51" i="10" s="1"/>
  <c r="D54" i="10" s="1"/>
  <c r="D137" i="10"/>
  <c r="D139" i="10"/>
  <c r="D146" i="10"/>
  <c r="C146" i="16" s="1"/>
  <c r="C54" i="10" l="1"/>
  <c r="C150" i="10"/>
  <c r="C90" i="10"/>
  <c r="C92" i="10" s="1"/>
  <c r="D148" i="10"/>
  <c r="C148" i="16" s="1"/>
  <c r="D154" i="16" l="1"/>
  <c r="I94" i="16"/>
  <c r="I4" i="16" s="1"/>
  <c r="G1" i="16" s="1"/>
  <c r="I24" i="10"/>
  <c r="I3" i="10" s="1"/>
  <c r="I94" i="10"/>
  <c r="I4" i="10" s="1"/>
  <c r="G1" i="10"/>
  <c r="D154" i="10"/>
  <c r="D150" i="10"/>
  <c r="C150" i="16" s="1"/>
  <c r="D155" i="16" s="1"/>
  <c r="D15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98A5488D-ADF9-4EE1-9675-440C1C5540B1}">
      <text>
        <r>
          <rPr>
            <sz val="9"/>
            <color indexed="81"/>
            <rFont val="MS P ゴシック"/>
            <family val="3"/>
            <charset val="128"/>
          </rPr>
          <t>売上原価に含まれる労務費のうち、法定福利費、厚生費、退職金等を除いたもの</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B270E9BB-0120-478E-82D6-DDCD340808A5}">
      <text>
        <r>
          <rPr>
            <sz val="9"/>
            <color indexed="81"/>
            <rFont val="MS P ゴシック"/>
            <family val="3"/>
            <charset val="128"/>
          </rPr>
          <t>売上原価に含まれる労務費のうち、法定福利費、厚生費、退職金等を除いたもの</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C8BBC91D-D03A-4867-A5A4-C98B2EF7E0DC}">
      <text>
        <r>
          <rPr>
            <sz val="9"/>
            <color indexed="81"/>
            <rFont val="MS P ゴシック"/>
            <family val="3"/>
            <charset val="128"/>
          </rPr>
          <t>売上原価に含まれる労務費のうち、法定福利費、厚生費、退職金等を除いたもの</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2A346632-8240-4F26-94C9-34345A2401A7}">
      <text>
        <r>
          <rPr>
            <sz val="9"/>
            <color indexed="81"/>
            <rFont val="MS P ゴシック"/>
            <family val="3"/>
            <charset val="128"/>
          </rPr>
          <t>売上原価に含まれる労務費のうち、法定福利費、厚生費、退職金等を除いたもの</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084756B0-A7D7-4E0A-A7B3-657388A7A58D}">
      <text>
        <r>
          <rPr>
            <sz val="9"/>
            <color indexed="81"/>
            <rFont val="MS P ゴシック"/>
            <family val="3"/>
            <charset val="128"/>
          </rPr>
          <t>売上原価に含まれる労務費のうち、法定福利費、厚生費、退職金等を除いたもの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<sst xmlns="http://schemas.openxmlformats.org/spreadsheetml/2006/main" count="1627" uniqueCount="269">
  <si>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</si>
  <si>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</si>
  <si>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</si>
  <si>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</si>
  <si>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</si>
  <si>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</si>
  <si>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</si>
  <si>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</si>
  <si>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</si>
  <si>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</si>
  <si>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</si>
  <si>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</si>
  <si>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</si>
  <si>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</si>
  <si>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</si>
  <si>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</si>
  <si>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</si>
  <si>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</si>
  <si>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</si>
  <si>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</si>
  <si>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</si>
  <si>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</si>
  <si>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</si>
  <si>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</si>
  <si>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</si>
  <si>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9"/>
  </si>
  <si>
    <t>報告時期</t>
    <rPh sb="0" eb="4">
      <t>ホウコクジキ</t>
    </rPh>
    <phoneticPr fontId="49"/>
  </si>
  <si>
    <t>1回目</t>
    <rPh sb="1" eb="3">
      <t>カイメ</t>
    </rPh>
    <phoneticPr fontId="49"/>
  </si>
  <si>
    <t>2回目</t>
    <rPh sb="1" eb="3">
      <t>カイメ</t>
    </rPh>
    <phoneticPr fontId="49"/>
  </si>
  <si>
    <t>3回目</t>
    <rPh sb="1" eb="3">
      <t>カイメ</t>
    </rPh>
    <phoneticPr fontId="49"/>
  </si>
  <si>
    <t>4回目</t>
    <rPh sb="1" eb="3">
      <t>カイメ</t>
    </rPh>
    <phoneticPr fontId="49"/>
  </si>
  <si>
    <t>5回目</t>
    <rPh sb="1" eb="3">
      <t>カイメ</t>
    </rPh>
    <phoneticPr fontId="49"/>
  </si>
  <si>
    <t>第1グループ</t>
    <rPh sb="0" eb="1">
      <t>ダイ</t>
    </rPh>
    <phoneticPr fontId="49"/>
  </si>
  <si>
    <t>/4～6</t>
  </si>
  <si>
    <t>第2グループ</t>
    <rPh sb="0" eb="1">
      <t>ダイ</t>
    </rPh>
    <phoneticPr fontId="49"/>
  </si>
  <si>
    <t>決算月</t>
    <rPh sb="0" eb="3">
      <t>ケッサンヅキ</t>
    </rPh>
    <phoneticPr fontId="49"/>
  </si>
  <si>
    <t>1月</t>
    <rPh sb="1" eb="2">
      <t>ガツ</t>
    </rPh>
    <phoneticPr fontId="49"/>
  </si>
  <si>
    <t>令和5年度補正　8次</t>
    <rPh sb="0" eb="2">
      <t>レイワ</t>
    </rPh>
    <rPh sb="3" eb="7">
      <t>ネンドホセイ</t>
    </rPh>
    <rPh sb="9" eb="10">
      <t>ジ</t>
    </rPh>
    <phoneticPr fontId="49"/>
  </si>
  <si>
    <t>令和5年度補正　9次</t>
    <rPh sb="0" eb="2">
      <t>レイワ</t>
    </rPh>
    <rPh sb="3" eb="7">
      <t>ネンドホセイ</t>
    </rPh>
    <rPh sb="9" eb="10">
      <t>ジ</t>
    </rPh>
    <phoneticPr fontId="49"/>
  </si>
  <si>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</si>
  <si>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</si>
  <si>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</si>
  <si>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</si>
  <si>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</si>
  <si>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</si>
  <si>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r>
      <t>・薄黄色セルは必須入力の項目、薄青色のセルは自動反映項目となります。　　　</t>
    </r>
    <r>
      <rPr>
        <sz val="11"/>
        <color theme="1"/>
        <rFont val="游ゴシック"/>
        <family val="3"/>
        <charset val="128"/>
      </rPr>
      <t>　　　　　</t>
    </r>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</si>
  <si>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</si>
  <si>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</si>
  <si>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</si>
  <si>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</si>
  <si>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</si>
  <si>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</si>
  <si>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</si>
  <si>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</si>
  <si>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</si>
  <si>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</si>
  <si>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</si>
  <si>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</si>
  <si>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</si>
  <si>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</si>
  <si>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</si>
  <si>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</si>
  <si>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</si>
  <si>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</si>
  <si>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</si>
  <si>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</si>
  <si>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</si>
  <si>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</si>
  <si>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</si>
  <si>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</si>
  <si>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</si>
  <si>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</si>
  <si>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</si>
  <si>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</si>
  <si>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</si>
  <si>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</si>
  <si>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</si>
  <si>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</si>
  <si>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</si>
  <si>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</si>
  <si>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</si>
  <si>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</si>
  <si>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</si>
  <si>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</si>
  <si>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</si>
  <si>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</si>
  <si>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</si>
  <si>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</si>
  <si>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</si>
  <si>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</si>
  <si>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</si>
  <si>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</si>
  <si>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</si>
  <si>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会社全体＝補助事業の場合は、「事業（補助事業分）」欄にも会社全体と同じ金額を入力してください。</t>
    </r>
    <rPh sb="1" eb="3">
      <t>カイシャ</t>
    </rPh>
    <rPh sb="3" eb="5">
      <t>ゼンタイ</t>
    </rPh>
    <rPh sb="6" eb="8">
      <t>ホジョ</t>
    </rPh>
    <rPh sb="8" eb="10">
      <t>ジギョウ</t>
    </rPh>
    <rPh sb="11" eb="13">
      <t>バアイ</t>
    </rPh>
    <rPh sb="29" eb="31">
      <t>カイシャ</t>
    </rPh>
    <rPh sb="31" eb="33">
      <t>ゼンタイ</t>
    </rPh>
    <rPh sb="34" eb="35">
      <t>オナ</t>
    </rPh>
    <rPh sb="36" eb="38">
      <t>キンガク</t>
    </rPh>
    <rPh sb="39" eb="41">
      <t>ニュウリョク</t>
    </rPh>
    <phoneticPr fontId="2"/>
  </si>
  <si>
    <t>（単位：円）</t>
    <rPh sb="1" eb="3">
      <t>タンイ</t>
    </rPh>
    <rPh sb="4" eb="5">
      <t>エン</t>
    </rPh>
    <phoneticPr fontId="2"/>
  </si>
  <si>
    <r>
      <t>損益計算書の金額
（</t>
    </r>
    <r>
      <rPr>
        <b/>
        <sz val="11"/>
        <rFont val="游ゴシック"/>
        <family val="3"/>
        <charset val="128"/>
      </rPr>
      <t>会社全体</t>
    </r>
    <r>
      <rPr>
        <sz val="11"/>
        <rFont val="游ゴシック"/>
        <family val="3"/>
        <charset val="128"/>
      </rPr>
      <t>）</t>
    </r>
    <rPh sb="0" eb="5">
      <t>ソンエキケイサンショ</t>
    </rPh>
    <rPh sb="6" eb="8">
      <t>キンガク</t>
    </rPh>
    <rPh sb="10" eb="12">
      <t>カイシャ</t>
    </rPh>
    <rPh sb="12" eb="14">
      <t>ゼンタイ</t>
    </rPh>
    <phoneticPr fontId="2"/>
  </si>
  <si>
    <t>事業別の損益</t>
    <rPh sb="0" eb="2">
      <t>ジギョウ</t>
    </rPh>
    <rPh sb="2" eb="3">
      <t>ベツ</t>
    </rPh>
    <rPh sb="4" eb="6">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</si>
  <si>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</si>
  <si>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</si>
  <si>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</si>
  <si>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売上高</t>
    <rPh sb="0" eb="2">
      <t>ウリアゲ</t>
    </rPh>
    <rPh sb="2" eb="3">
      <t>ダカ</t>
    </rPh>
    <phoneticPr fontId="1"/>
  </si>
  <si>
    <t>売上原価</t>
    <rPh sb="0" eb="2">
      <t>ウリアゲ</t>
    </rPh>
    <rPh sb="2" eb="4">
      <t>ゲンカ</t>
    </rPh>
    <phoneticPr fontId="1"/>
  </si>
  <si>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</si>
  <si>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</si>
  <si>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営業利益又は営業損失</t>
    <rPh sb="0" eb="2">
      <t>エイギョウ</t>
    </rPh>
    <rPh sb="2" eb="4">
      <t>リエキ</t>
    </rPh>
    <rPh sb="4" eb="5">
      <t>マタ</t>
    </rPh>
    <rPh sb="6" eb="8">
      <t>エイギョウ</t>
    </rPh>
    <rPh sb="8" eb="10">
      <t>ソンシツ</t>
    </rPh>
    <phoneticPr fontId="1"/>
  </si>
  <si>
    <t>営業外収益　　※1</t>
    <rPh sb="0" eb="3">
      <t>エイギョウガイ</t>
    </rPh>
    <rPh sb="3" eb="5">
      <t>シュウエキ</t>
    </rPh>
    <phoneticPr fontId="1"/>
  </si>
  <si>
    <t>営業外費用</t>
    <rPh sb="0" eb="3">
      <t>エイギョウガイ</t>
    </rPh>
    <rPh sb="3" eb="5">
      <t>ヒヨウ</t>
    </rPh>
    <phoneticPr fontId="1"/>
  </si>
  <si>
    <t>経常利益（損失）</t>
    <rPh sb="0" eb="4">
      <t>ケイジョウリエキ</t>
    </rPh>
    <rPh sb="5" eb="7">
      <t>ソンシツ</t>
    </rPh>
    <phoneticPr fontId="1"/>
  </si>
  <si>
    <t>特別利益</t>
    <rPh sb="0" eb="2">
      <t>トクベツ</t>
    </rPh>
    <rPh sb="2" eb="4">
      <t>リエキ</t>
    </rPh>
    <phoneticPr fontId="1"/>
  </si>
  <si>
    <t>特別損失</t>
    <rPh sb="0" eb="2">
      <t>トクベツ</t>
    </rPh>
    <rPh sb="2" eb="4">
      <t>ソンシツ</t>
    </rPh>
    <phoneticPr fontId="1"/>
  </si>
  <si>
    <t>税引前純利益（損失）</t>
    <rPh sb="0" eb="2">
      <t>ゼイビ</t>
    </rPh>
    <rPh sb="2" eb="3">
      <t>マエ</t>
    </rPh>
    <rPh sb="3" eb="6">
      <t>ジュンリエキ</t>
    </rPh>
    <rPh sb="7" eb="9">
      <t>ソンシツ</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</si>
  <si>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</si>
  <si>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</si>
  <si>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</si>
  <si>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</si>
  <si>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</si>
  <si>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</si>
  <si>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</si>
  <si>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</si>
  <si>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①～⑦：上表（補助事業分）から自動転記</t>
    <rPh sb="4" eb="6">
      <t>ジョウヒョウ</t>
    </rPh>
    <rPh sb="7" eb="11">
      <t>ホジョジギョウ</t>
    </rPh>
    <rPh sb="11" eb="12">
      <t>ブン</t>
    </rPh>
    <rPh sb="15" eb="19">
      <t>ジドウテンキ</t>
    </rPh>
    <phoneticPr fontId="2"/>
  </si>
  <si>
    <t>②売上原価</t>
  </si>
  <si>
    <t>③販売費/一般管理費</t>
  </si>
  <si>
    <t>④営業外収益</t>
  </si>
  <si>
    <t>⑤営業外費用</t>
  </si>
  <si>
    <t>⑥特別利益</t>
  </si>
  <si>
    <t>⑦特別損失</t>
  </si>
  <si>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</si>
  <si>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</si>
  <si>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</si>
  <si>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</si>
  <si>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</si>
  <si>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</si>
  <si>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</si>
  <si>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</si>
  <si>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</si>
  <si>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</si>
  <si>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会社全体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</si>
  <si>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</si>
  <si>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</si>
  <si>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</si>
  <si>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</si>
  <si>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</si>
  <si>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</si>
  <si>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</si>
  <si>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</si>
  <si>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</si>
  <si>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</si>
  <si>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①売上高＋④営業外収益＋⑥特別利益-（Ｄ：補助事業に係る支出額）</t>
    <rPh sb="1" eb="3">
      <t>ウリアゲ</t>
    </rPh>
    <rPh sb="3" eb="4">
      <t>ダカ</t>
    </rPh>
    <rPh sb="6" eb="9">
      <t>エイギョウガイ</t>
    </rPh>
    <rPh sb="9" eb="11">
      <t>シュウエキ</t>
    </rPh>
    <rPh sb="13" eb="15">
      <t>トクベツ</t>
    </rPh>
    <rPh sb="15" eb="17">
      <t>リエキ</t>
    </rPh>
    <rPh sb="21" eb="23">
      <t>ホジョ</t>
    </rPh>
    <rPh sb="23" eb="25">
      <t>ジギョウ</t>
    </rPh>
    <rPh sb="26" eb="27">
      <t>カカワ</t>
    </rPh>
    <rPh sb="28" eb="31">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</si>
  <si>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</si>
  <si>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</si>
  <si>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</si>
  <si>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</si>
  <si>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</si>
  <si>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</si>
  <si>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</si>
  <si>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</si>
  <si>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</si>
  <si>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4.給与支給総額</t>
    <rPh sb="2" eb="5">
      <t>シキュウガク</t>
    </rPh>
    <rPh sb="6" eb="7">
      <t>ソウ</t>
    </rPh>
    <rPh sb="7" eb="8">
      <t>ガク</t>
    </rPh>
    <phoneticPr fontId="2"/>
  </si>
  <si>
    <t>役員報酬（役員給与）</t>
    <rPh sb="0" eb="2">
      <t>ヤクイン</t>
    </rPh>
    <rPh sb="2" eb="4">
      <t>ホウシュウ</t>
    </rPh>
    <rPh sb="5" eb="7">
      <t>ヤクイン</t>
    </rPh>
    <rPh sb="7" eb="9">
      <t>キュウヨ</t>
    </rPh>
    <phoneticPr fontId="13"/>
  </si>
  <si>
    <t>従業員給与・給与手当</t>
    <rPh sb="0" eb="3">
      <t>ジュウギョウイン</t>
    </rPh>
    <rPh sb="3" eb="5">
      <t>キュウヨ</t>
    </rPh>
    <rPh sb="6" eb="8">
      <t>キュウヨ</t>
    </rPh>
    <rPh sb="8" eb="10">
      <t>テアテ</t>
    </rPh>
    <phoneticPr fontId="13"/>
  </si>
  <si>
    <t>雑給</t>
    <rPh sb="0" eb="1">
      <t>ザツ</t>
    </rPh>
    <rPh sb="1" eb="2">
      <t>キュウ</t>
    </rPh>
    <phoneticPr fontId="13"/>
  </si>
  <si>
    <t>賞与</t>
    <rPh sb="0" eb="2">
      <t>ショウヨ</t>
    </rPh>
    <phoneticPr fontId="13"/>
  </si>
  <si>
    <r>
      <t>労務費</t>
    </r>
    <r>
      <rPr>
        <sz val="8"/>
        <color theme="1"/>
        <rFont val="游ゴシック"/>
        <family val="3"/>
        <charset val="128"/>
        <scheme val="minor"/>
      </rPr>
      <t>（法定福利費、厚生費、退職金</t>
    </r>
    <r>
      <rPr>
        <b/>
        <u/>
        <sz val="8"/>
        <color theme="1"/>
        <rFont val="游ゴシック"/>
        <family val="3"/>
        <charset val="128"/>
        <scheme val="minor"/>
      </rPr>
      <t>除く</t>
    </r>
    <r>
      <rPr>
        <sz val="8"/>
        <color theme="1"/>
        <rFont val="游ゴシック"/>
        <family val="3"/>
        <charset val="128"/>
        <scheme val="minor"/>
      </rPr>
      <t>）</t>
    </r>
    <rPh sb="0" eb="3">
      <t>ロウムヒ</t>
    </rPh>
    <rPh sb="4" eb="6">
      <t>ホウテイ</t>
    </rPh>
    <rPh sb="6" eb="8">
      <t>フクリ</t>
    </rPh>
    <rPh sb="8" eb="9">
      <t>ヒ</t>
    </rPh>
    <rPh sb="10" eb="13">
      <t>コウセイヒ</t>
    </rPh>
    <rPh sb="14" eb="17">
      <t>タイショクキン</t>
    </rPh>
    <rPh sb="17" eb="18">
      <t>ノゾ</t>
    </rPh>
    <phoneticPr fontId="12"/>
  </si>
  <si>
    <t>その他</t>
    <rPh sb="2" eb="3">
      <t>タ</t>
    </rPh>
    <phoneticPr fontId="12"/>
  </si>
  <si>
    <t>合計</t>
    <rPh sb="0" eb="2">
      <t>ゴウケイ</t>
    </rPh>
    <phoneticPr fontId="12"/>
  </si>
  <si>
    <t>5.人件費の入力</t>
    <rPh sb="2" eb="5">
      <t>ジンケンヒ</t>
    </rPh>
    <rPh sb="6" eb="8">
      <t>ニュウリョク</t>
    </rPh>
    <phoneticPr fontId="2"/>
  </si>
  <si>
    <t>役員報酬（役員給与）</t>
    <rPh sb="0" eb="2">
      <t>ヤクイン</t>
    </rPh>
    <rPh sb="2" eb="4">
      <t>ホウシュウ</t>
    </rPh>
    <rPh sb="5" eb="7">
      <t>ヤクイン</t>
    </rPh>
    <rPh sb="7" eb="9">
      <t>キュウヨ</t>
    </rPh>
    <phoneticPr fontId="4"/>
  </si>
  <si>
    <t>従業員給与・給与手当</t>
    <rPh sb="0" eb="3">
      <t>ジュウギョウイン</t>
    </rPh>
    <rPh sb="3" eb="5">
      <t>キュウヨ</t>
    </rPh>
    <phoneticPr fontId="4"/>
  </si>
  <si>
    <t>雑給</t>
    <rPh sb="0" eb="1">
      <t>ザツ</t>
    </rPh>
    <rPh sb="1" eb="2">
      <t>キュウ</t>
    </rPh>
    <phoneticPr fontId="4"/>
  </si>
  <si>
    <t>法定福利費</t>
    <rPh sb="0" eb="2">
      <t>ホウテイ</t>
    </rPh>
    <rPh sb="2" eb="4">
      <t>フクリ</t>
    </rPh>
    <rPh sb="4" eb="5">
      <t>ヒ</t>
    </rPh>
    <phoneticPr fontId="4"/>
  </si>
  <si>
    <t>福利厚生費、厚生費</t>
    <rPh sb="0" eb="2">
      <t>フクリ</t>
    </rPh>
    <rPh sb="2" eb="5">
      <t>コウセイヒ</t>
    </rPh>
    <rPh sb="6" eb="9">
      <t>コウセイヒ</t>
    </rPh>
    <phoneticPr fontId="4"/>
  </si>
  <si>
    <t>賞与</t>
    <rPh sb="0" eb="2">
      <t>ショウヨ</t>
    </rPh>
    <phoneticPr fontId="4"/>
  </si>
  <si>
    <t>賞与引当金繰入</t>
  </si>
  <si>
    <r>
      <t>労務費</t>
    </r>
    <r>
      <rPr>
        <sz val="8"/>
        <color theme="1"/>
        <rFont val="游ゴシック"/>
        <family val="3"/>
        <charset val="128"/>
        <scheme val="minor"/>
      </rPr>
      <t>（法定福利費、厚生費、退職金</t>
    </r>
    <r>
      <rPr>
        <b/>
        <u/>
        <sz val="8"/>
        <color theme="1"/>
        <rFont val="ＭＳ Ｐゴシック"/>
        <family val="3"/>
        <charset val="128"/>
      </rPr>
      <t>除く</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rPh sb="17" eb="18">
      <t>ノゾ</t>
    </rPh>
    <phoneticPr fontId="3"/>
  </si>
  <si>
    <r>
      <t>労務費</t>
    </r>
    <r>
      <rPr>
        <sz val="8"/>
        <color theme="1"/>
        <rFont val="游ゴシック"/>
        <family val="3"/>
        <charset val="128"/>
        <scheme val="minor"/>
      </rPr>
      <t>（法定福利費、厚生費、退職金</t>
    </r>
    <r>
      <rPr>
        <b/>
        <u/>
        <sz val="8"/>
        <color theme="1"/>
        <rFont val="ＭＳ Ｐゴシック"/>
        <family val="3"/>
        <charset val="128"/>
      </rPr>
      <t>のみ</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phoneticPr fontId="3"/>
  </si>
  <si>
    <t>給与支給総額の「その他」</t>
    <rPh sb="0" eb="2">
      <t>キュウヨ</t>
    </rPh>
    <rPh sb="2" eb="4">
      <t>シキュウ</t>
    </rPh>
    <rPh sb="4" eb="6">
      <t>ソウガク</t>
    </rPh>
    <rPh sb="10" eb="11">
      <t>タ</t>
    </rPh>
    <phoneticPr fontId="3"/>
  </si>
  <si>
    <t>その他</t>
    <rPh sb="2" eb="3">
      <t>タ</t>
    </rPh>
    <phoneticPr fontId="3"/>
  </si>
  <si>
    <t>合計</t>
    <rPh sb="0" eb="2">
      <t>ゴウケイ</t>
    </rPh>
    <phoneticPr fontId="3"/>
  </si>
  <si>
    <t>6.減価償却費の入力</t>
    <rPh sb="2" eb="7">
      <t>ゲンカショウキャクヒ</t>
    </rPh>
    <rPh sb="8" eb="10">
      <t>ニュウリョク</t>
    </rPh>
    <phoneticPr fontId="2"/>
  </si>
  <si>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</si>
  <si>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</si>
  <si>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</si>
  <si>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</si>
  <si>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</si>
  <si>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</si>
  <si>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</si>
  <si>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</si>
  <si>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</si>
  <si>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t>③売上総利益
（①－②）</t>
  </si>
  <si>
    <t>④販売費及び
　一般管理費</t>
  </si>
  <si>
    <t>⑤営業利益</t>
  </si>
  <si>
    <t>⑥経常利益</t>
    <rPh sb="1" eb="2">
      <t>ヘ</t>
    </rPh>
    <rPh sb="2" eb="3">
      <t>ツネ</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</si>
  <si>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</si>
  <si>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</si>
  <si>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phoneticPr fontId="2"/>
  </si>
  <si>
    <t>⑩運転資金　◆右の注書き参照◆</t>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</si>
  <si>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</si>
  <si>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</si>
  <si>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</si>
  <si>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</si>
  <si>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</si>
  <si>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</si>
  <si>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</si>
  <si>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</si>
  <si>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</si>
  <si>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賃上げ 未入力算出用</t>
    <rPh sb="0" eb="2">
      <t>チンア</t>
    </rPh>
    <rPh sb="4" eb="7">
      <t>ミニュウリョク</t>
    </rPh>
    <rPh sb="7" eb="10">
      <t>サンシュツヨウ</t>
    </rPh>
    <phoneticPr fontId="2"/>
  </si>
  <si>
    <t>（補助上限額引き上げ要件）中小企業生産性革命推進事業　事業承継引継ぎ補助金（6次・7次・8次・9次公募）の場合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53" eb="55">
      <t>バアイ</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</si>
  <si>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</si>
  <si>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</si>
  <si>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</si>
  <si>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</si>
  <si>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</si>
  <si>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</si>
  <si>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</si>
  <si>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</si>
  <si>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</si>
  <si>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</si>
  <si>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</si>
  <si>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</si>
  <si>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</si>
  <si>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</si>
  <si>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</si>
  <si>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</si>
  <si>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</si>
  <si>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</si>
  <si>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</si>
  <si>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</si>
  <si>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</si>
  <si>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</si>
  <si>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</si>
  <si>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</si>
  <si>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</si>
  <si>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</si>
  <si>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</si>
  <si>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</si>
  <si>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</si>
  <si>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</si>
  <si>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</si>
  <si>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</si>
  <si>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</si>
  <si>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</si>
  <si>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t>前回報告時</t>
    <rPh sb="0" eb="2">
      <t>ゼンカイ</t>
    </rPh>
    <rPh sb="2" eb="5">
      <t>ホウコクジ</t>
    </rPh>
    <phoneticPr fontId="2"/>
  </si>
  <si>
    <t>前回報告時</t>
    <rPh sb="0" eb="2">
      <t>ゼンカイ</t>
    </rPh>
    <rPh sb="2" eb="4">
      <t>ホウコク</t>
    </rPh>
    <rPh sb="4" eb="5">
      <t>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</si>
  <si>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</si>
  <si>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</si>
  <si>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</si>
  <si>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</si>
  <si>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</si>
  <si>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</si>
  <si>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</si>
  <si>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</si>
  <si>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令和3年度当初予算 事業承継・引継ぎ補助金</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</si>
  <si>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</si>
  <si>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</si>
  <si>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</si>
  <si>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</si>
  <si>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</si>
  <si>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</si>
  <si>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該当あり</t>
    <rPh sb="0" eb="2">
      <t>ガイトウ</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</si>
  <si>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</si>
  <si>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</si>
  <si>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</si>
  <si>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</si>
  <si>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退職金、退職給付引当金繰入</t>
    <rPh sb="0" eb="3">
      <t>タイショクキン</t>
    </rPh>
    <rPh sb="4" eb="6">
      <t>タイショク</t>
    </rPh>
    <rPh sb="6" eb="8">
      <t>キュウフ</t>
    </rPh>
    <rPh sb="8" eb="10">
      <t>ヒキアテ</t>
    </rPh>
    <rPh sb="10" eb="11">
      <t>カネ</t>
    </rPh>
    <rPh sb="11" eb="12">
      <t>ク</t>
    </rPh>
    <rPh sb="12" eb="13">
      <t>イ</t>
    </rPh>
    <phoneticPr fontId="4"/>
  </si>
  <si>
    <t>⑧法人税、住民税及び事業税等</t>
    <rPh sb="13" eb="14">
      <t>ナド</t>
    </rPh>
    <phoneticPr fontId="2"/>
  </si>
  <si>
    <t>「損益計算書」の「法人税、住民税及び事業税等」の額を記入してください。</t>
    <rPh sb="21" eb="22">
      <t>ナド</t>
    </rPh>
    <phoneticPr fontId="2"/>
  </si>
  <si>
    <t>外注費</t>
    <rPh sb="0" eb="3">
      <t>ガイチュウヒ</t>
    </rPh>
    <phoneticPr fontId="4"/>
  </si>
  <si>
    <t>②売上原価＋③販管費＋⑤営業外費用＋⑦特別損失＋⑧法人税、住民税及び事業税等</t>
    <rPh sb="1" eb="3">
      <t>ウリアゲ</t>
    </rPh>
    <rPh sb="3" eb="5">
      <t>ゲンカ</t>
    </rPh>
    <rPh sb="7" eb="10">
      <t>ハンカンヒ</t>
    </rPh>
    <rPh sb="12" eb="15">
      <t>エイギョウガイ</t>
    </rPh>
    <rPh sb="15" eb="17">
      <t>ヒヨウ</t>
    </rPh>
    <rPh sb="19" eb="21">
      <t>トクベツ</t>
    </rPh>
    <rPh sb="21" eb="23">
      <t>ソンシツ</t>
    </rPh>
    <rPh sb="25" eb="28">
      <t>ホウジンゼイ</t>
    </rPh>
    <rPh sb="29" eb="32">
      <t>ジュウミンゼイ</t>
    </rPh>
    <rPh sb="32" eb="33">
      <t>オヨ</t>
    </rPh>
    <rPh sb="34" eb="37">
      <t>ジギョウゼイ</t>
    </rPh>
    <rPh sb="37" eb="38">
      <t>トウ</t>
    </rPh>
    <phoneticPr fontId="2"/>
  </si>
  <si>
    <t>【経営革新 | 法人用】(6次・7次・8次・9次公募)  事業化状況報告用 計算シート　　v1.2</t>
    <rPh sb="13" eb="15">
      <t>ケイエイ</t>
    </rPh>
    <rPh sb="15" eb="17">
      <t>カクシン</t>
    </rPh>
    <rPh sb="19" eb="20">
      <t>ツギ</t>
    </rPh>
    <rPh sb="22" eb="23">
      <t>ジ</t>
    </rPh>
    <rPh sb="25" eb="26">
      <t>ジ</t>
    </rPh>
    <rPh sb="28" eb="31">
      <t>ジギョウカ</t>
    </rPh>
    <rPh sb="31" eb="33">
      <t>ジョウキョウ</t>
    </rPh>
    <rPh sb="33" eb="36">
      <t>ホウコクヨウ</t>
    </rPh>
    <rPh sb="37" eb="39">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</si>
</sst>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quot;名&quot;"/>
    <numFmt numFmtId="177" formatCode="0.0&quot;名&quot;"/>
    <numFmt numFmtId="178" formatCode="[$-F800]dddd\,\ mmmm\ dd\,\ yyyy"/>
    <numFmt numFmtId="179" formatCode="yyyy/m"/>
    <numFmt numFmtId="180" formatCode="0.0"/>
    <numFmt numFmtId="181" formatCode="yyyy&quot;年&quot;m&quot;月&quot;;@"/>
    <numFmt numFmtId="182" formatCode="yyyy&quot;年&quot;m&quot;月時点&quot;;@"/>
  </numFmts>
  <fonts count="59">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9"/>
      <color indexed="81"/>
      <name val="MS P ゴシック"/>
      <family val="3"/>
      <charset val="128"/>
    </font>
    <font>
      <sz val="11"/>
      <name val="ＭＳ Ｐゴシック"/>
      <family val="3"/>
      <charset val="128"/>
    </font>
    <font>
      <b/>
      <u/>
      <sz val="8"/>
      <color theme="1"/>
      <name val="游ゴシック"/>
      <family val="3"/>
      <charset val="128"/>
      <scheme val="minor"/>
    </font>
    <font>
      <b/>
      <u/>
      <sz val="8"/>
      <color theme="1"/>
      <name val="ＭＳ Ｐゴシック"/>
      <family val="3"/>
      <charset val="128"/>
    </font>
    <font>
      <sz val="8"/>
      <color theme="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0"/>
      <color theme="1"/>
      <name val="Meiryo UI"/>
      <family val="2"/>
      <charset val="128"/>
    </font>
    <font>
      <u/>
      <sz val="11"/>
      <color theme="10"/>
      <name val="游ゴシック"/>
      <family val="2"/>
      <charset val="128"/>
      <scheme val="minor"/>
    </font>
    <font>
      <sz val="11"/>
      <color theme="1"/>
      <name val="Yu Gothic UI"/>
      <family val="2"/>
      <charset val="128"/>
    </font>
    <font>
      <sz val="9"/>
      <color theme="1"/>
      <name val="Meiryo UI"/>
      <family val="2"/>
      <charset val="128"/>
    </font>
    <font>
      <sz val="10"/>
      <name val="Arial"/>
      <family val="2"/>
    </font>
    <font>
      <u/>
      <sz val="9"/>
      <color theme="10"/>
      <name val="Arial"/>
      <family val="2"/>
    </font>
    <font>
      <u/>
      <sz val="11"/>
      <color theme="10"/>
      <name val="游ゴシック"/>
      <family val="2"/>
      <scheme val="minor"/>
    </font>
    <font>
      <sz val="11"/>
      <color theme="1"/>
      <name val="游ゴシック"/>
      <family val="2"/>
      <scheme val="minor"/>
    </font>
    <font>
      <b/>
      <sz val="12"/>
      <color rgb="FFFF0000"/>
      <name val="游ゴシック"/>
      <family val="3"/>
      <charset val="128"/>
      <scheme val="minor"/>
    </font>
    <font>
      <sz val="11"/>
      <color theme="1"/>
      <name val="Yu Gothic UI"/>
      <family val="3"/>
      <charset val="128"/>
    </font>
    <font>
      <b/>
      <sz val="18"/>
      <color theme="1"/>
      <name val="Yu Gothic UI"/>
      <family val="3"/>
      <charset val="128"/>
    </font>
    <font>
      <b/>
      <sz val="11"/>
      <color rgb="FFFF0000"/>
      <name val="Yu Gothic UI"/>
      <family val="3"/>
      <charset val="128"/>
    </font>
    <font>
      <b/>
      <sz val="11"/>
      <color theme="1"/>
      <name val="Yu Gothic UI"/>
      <family val="3"/>
      <charset val="128"/>
    </font>
    <font>
      <sz val="11"/>
      <color theme="0"/>
      <name val="Yu Gothic UI"/>
      <family val="3"/>
      <charset val="128"/>
    </font>
    <font>
      <b/>
      <sz val="9"/>
      <color theme="5"/>
      <name val="Yu Gothic UI"/>
      <family val="3"/>
      <charset val="128"/>
    </font>
    <font>
      <sz val="9"/>
      <color theme="1"/>
      <name val="Yu Gothic UI"/>
      <family val="3"/>
      <charset val="128"/>
    </font>
    <font>
      <sz val="6"/>
      <name val="Yu Gothic UI"/>
      <family val="2"/>
      <charset val="128"/>
    </font>
    <font>
      <b/>
      <sz val="11"/>
      <color rgb="FF000000"/>
      <name val="Yu Gothic UI"/>
      <family val="3"/>
      <charset val="128"/>
    </font>
    <font>
      <sz val="11"/>
      <color rgb="FFFFFFFF"/>
      <name val="Yu Gothic UI"/>
      <family val="2"/>
      <charset val="128"/>
    </font>
    <font>
      <sz val="11"/>
      <color rgb="FFFFFFFF"/>
      <name val="Yu Gothic UI"/>
      <family val="3"/>
      <charset val="128"/>
    </font>
    <font>
      <b/>
      <sz val="18"/>
      <color rgb="FFFF0000"/>
      <name val="游ゴシック"/>
      <family val="3"/>
      <charset val="128"/>
    </font>
    <font>
      <sz val="11"/>
      <color theme="1"/>
      <name val="游ゴシック"/>
      <family val="3"/>
    </font>
    <font>
      <sz val="11"/>
      <color rgb="FF92D050"/>
      <name val="游ゴシック"/>
      <family val="2"/>
      <charset val="128"/>
      <scheme val="minor"/>
    </font>
    <font>
      <b/>
      <sz val="12"/>
      <color theme="1"/>
      <name val="游ゴシック"/>
      <family val="3"/>
    </font>
    <font>
      <sz val="11"/>
      <color rgb="FF92D050"/>
      <name val="游ゴシック"/>
      <family val="3"/>
      <charset val="128"/>
      <scheme val="minor"/>
    </font>
    <font>
      <sz val="11"/>
      <color rgb="FF92D050"/>
      <name val="游ゴシック"/>
      <family val="3"/>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2"/>
        <bgColor indexed="64"/>
      </patternFill>
    </fill>
    <fill>
      <patternFill patternType="solid">
        <fgColor rgb="FF002060"/>
        <bgColor indexed="64"/>
      </patternFill>
    </fill>
    <fill>
      <patternFill patternType="solid">
        <fgColor theme="3"/>
        <bgColor indexed="64"/>
      </patternFill>
    </fill>
    <fill>
      <patternFill patternType="solid">
        <fgColor rgb="FF7030A0"/>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double">
        <color auto="1"/>
      </left>
      <right/>
      <top style="double">
        <color auto="1"/>
      </top>
      <bottom style="double">
        <color auto="1"/>
      </bottom>
      <diagonal/>
    </border>
  </borders>
  <cellStyleXfs count="30">
    <xf numFmtId="0" fontId="0" fillId="0" borderId="0">
      <alignment vertical="center"/>
    </xf>
    <xf numFmtId="38" fontId="15" fillId="0" borderId="0" applyBorder="0" applyProtection="0">
      <alignment vertical="center"/>
    </xf>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30" fillId="0" borderId="0">
      <alignment vertical="center"/>
    </xf>
    <xf numFmtId="0" fontId="7" fillId="0" borderId="0">
      <alignment vertical="center"/>
    </xf>
    <xf numFmtId="0" fontId="33" fillId="0" borderId="0">
      <alignment vertical="center"/>
    </xf>
    <xf numFmtId="0" fontId="15" fillId="0" borderId="0"/>
    <xf numFmtId="0" fontId="25" fillId="0" borderId="0">
      <alignment vertical="center"/>
    </xf>
    <xf numFmtId="38" fontId="15"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34" fillId="0" borderId="0" applyNumberForma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7" fillId="0" borderId="0"/>
    <xf numFmtId="0" fontId="35" fillId="0" borderId="0">
      <alignment vertical="center"/>
    </xf>
    <xf numFmtId="0" fontId="25" fillId="0" borderId="0">
      <alignment vertical="center"/>
    </xf>
    <xf numFmtId="0" fontId="36" fillId="0" borderId="0">
      <alignment vertical="center"/>
    </xf>
    <xf numFmtId="0" fontId="25" fillId="0" borderId="0">
      <alignment vertical="center"/>
    </xf>
    <xf numFmtId="0" fontId="38" fillId="0" borderId="0" applyNumberFormat="0" applyFill="0" applyBorder="0" applyAlignment="0" applyProtection="0"/>
    <xf numFmtId="38" fontId="15" fillId="0" borderId="0" applyBorder="0" applyProtection="0">
      <alignment vertical="center"/>
    </xf>
    <xf numFmtId="0" fontId="40" fillId="0" borderId="0"/>
    <xf numFmtId="0" fontId="39" fillId="0" borderId="0" applyNumberFormat="0" applyFill="0" applyBorder="0" applyAlignment="0" applyProtection="0"/>
    <xf numFmtId="38" fontId="25"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xf numFmtId="0" fontId="40" fillId="0" borderId="0"/>
  </cellStyleXfs>
  <cellXfs count="311">
    <xf numFmtId="0" fontId="0" fillId="0" borderId="0" xfId="0">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8" fillId="0" borderId="20" xfId="2" applyNumberFormat="1" applyFont="1" applyBorder="1" applyAlignment="1" applyProtection="1">
      <alignment vertical="center"/>
      <protection locked="0"/>
    </xf>
    <xf numFmtId="41" fontId="8" fillId="0" borderId="1" xfId="0" applyNumberFormat="1" applyFont="1" applyBorder="1" applyProtection="1">
      <alignment vertical="center"/>
      <protection locked="0"/>
    </xf>
    <xf numFmtId="0" fontId="11" fillId="0" borderId="1" xfId="0" applyFont="1" applyBorder="1" applyAlignment="1" applyProtection="1">
      <alignment horizontal="left" vertical="center"/>
      <protection locked="0"/>
    </xf>
    <xf numFmtId="41" fontId="8" fillId="0" borderId="18" xfId="0" applyNumberFormat="1" applyFont="1" applyBorder="1" applyProtection="1">
      <alignment vertical="center"/>
      <protection locked="0"/>
    </xf>
    <xf numFmtId="176" fontId="8"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7" fillId="0" borderId="2" xfId="0" applyNumberFormat="1" applyFont="1" applyBorder="1" applyProtection="1">
      <alignment vertical="center"/>
      <protection locked="0"/>
    </xf>
    <xf numFmtId="41" fontId="7" fillId="0" borderId="20" xfId="0" applyNumberFormat="1" applyFont="1" applyBorder="1" applyProtection="1">
      <alignment vertical="center"/>
      <protection locked="0"/>
    </xf>
    <xf numFmtId="41" fontId="7" fillId="0" borderId="25" xfId="0" applyNumberFormat="1" applyFont="1" applyBorder="1" applyProtection="1">
      <alignment vertical="center"/>
      <protection locked="0"/>
    </xf>
    <xf numFmtId="41" fontId="7" fillId="0" borderId="29" xfId="0" applyNumberFormat="1" applyFont="1" applyBorder="1" applyProtection="1">
      <alignment vertical="center"/>
      <protection locked="0"/>
    </xf>
    <xf numFmtId="0" fontId="8" fillId="0" borderId="2" xfId="0" applyFont="1" applyBorder="1" applyAlignment="1" applyProtection="1">
      <alignment horizontal="center" vertical="center"/>
      <protection locked="0"/>
    </xf>
    <xf numFmtId="41" fontId="8" fillId="2" borderId="1" xfId="0" applyNumberFormat="1" applyFont="1" applyFill="1" applyBorder="1">
      <alignment vertical="center"/>
    </xf>
    <xf numFmtId="41" fontId="0" fillId="2" borderId="2" xfId="0" applyNumberFormat="1" applyFill="1" applyBorder="1">
      <alignment vertical="center"/>
    </xf>
    <xf numFmtId="176" fontId="7" fillId="2" borderId="26" xfId="0" applyNumberFormat="1" applyFont="1" applyFill="1" applyBorder="1" applyAlignment="1">
      <alignment horizontal="right" vertical="center"/>
    </xf>
    <xf numFmtId="41" fontId="7" fillId="2" borderId="11" xfId="0" applyNumberFormat="1" applyFont="1" applyFill="1" applyBorder="1" applyAlignment="1">
      <alignment horizontal="left" vertical="center"/>
    </xf>
    <xf numFmtId="41" fontId="7" fillId="2" borderId="3" xfId="0" applyNumberFormat="1" applyFont="1" applyFill="1" applyBorder="1" applyAlignment="1">
      <alignment horizontal="left" vertical="center"/>
    </xf>
    <xf numFmtId="41" fontId="7" fillId="2" borderId="2" xfId="0" applyNumberFormat="1" applyFont="1" applyFill="1" applyBorder="1" applyAlignment="1">
      <alignment horizontal="left" vertical="center"/>
    </xf>
    <xf numFmtId="41" fontId="7" fillId="2" borderId="30" xfId="0" applyNumberFormat="1" applyFont="1" applyFill="1" applyBorder="1" applyAlignment="1">
      <alignment horizontal="left" vertical="center"/>
    </xf>
    <xf numFmtId="41" fontId="7" fillId="2" borderId="2" xfId="0" applyNumberFormat="1" applyFont="1" applyFill="1" applyBorder="1">
      <alignment vertical="center"/>
    </xf>
    <xf numFmtId="41" fontId="7" fillId="2" borderId="26" xfId="0" applyNumberFormat="1" applyFont="1" applyFill="1" applyBorder="1">
      <alignment vertical="center"/>
    </xf>
    <xf numFmtId="41" fontId="7" fillId="2" borderId="28" xfId="0" applyNumberFormat="1" applyFont="1" applyFill="1" applyBorder="1">
      <alignment vertical="center"/>
    </xf>
    <xf numFmtId="10" fontId="7" fillId="2" borderId="2" xfId="3" applyNumberFormat="1" applyFont="1" applyFill="1" applyBorder="1" applyProtection="1">
      <alignment vertical="center"/>
    </xf>
    <xf numFmtId="41" fontId="8" fillId="3" borderId="2" xfId="0" applyNumberFormat="1" applyFont="1" applyFill="1" applyBorder="1" applyAlignment="1">
      <alignment horizontal="center" vertical="center"/>
    </xf>
    <xf numFmtId="0" fontId="8" fillId="0" borderId="2" xfId="2"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xf>
    <xf numFmtId="41" fontId="7" fillId="2" borderId="24" xfId="0" applyNumberFormat="1" applyFont="1" applyFill="1" applyBorder="1">
      <alignment vertical="center"/>
    </xf>
    <xf numFmtId="177" fontId="7" fillId="0" borderId="2" xfId="0" applyNumberFormat="1" applyFont="1" applyBorder="1" applyAlignment="1" applyProtection="1">
      <alignment horizontal="right" vertical="center"/>
      <protection locked="0"/>
    </xf>
    <xf numFmtId="41" fontId="8" fillId="2" borderId="2" xfId="0" applyNumberFormat="1" applyFont="1" applyFill="1" applyBorder="1">
      <alignment vertical="center"/>
    </xf>
    <xf numFmtId="0" fontId="24" fillId="0" borderId="0" xfId="0" applyFont="1">
      <alignment vertical="center"/>
    </xf>
    <xf numFmtId="0" fontId="8" fillId="0" borderId="0" xfId="0" applyFont="1">
      <alignment vertical="center"/>
    </xf>
    <xf numFmtId="0" fontId="19" fillId="0" borderId="0" xfId="0" applyFont="1">
      <alignment vertical="center"/>
    </xf>
    <xf numFmtId="0" fontId="8" fillId="0" borderId="0" xfId="0" applyFont="1" applyAlignment="1">
      <alignment horizontal="left" vertical="center"/>
    </xf>
    <xf numFmtId="0" fontId="23" fillId="0" borderId="0" xfId="0" applyFont="1">
      <alignment vertical="center"/>
    </xf>
    <xf numFmtId="0" fontId="8" fillId="0" borderId="0" xfId="0" applyFont="1" applyAlignment="1">
      <alignment horizontal="right" vertical="center"/>
    </xf>
    <xf numFmtId="0" fontId="27" fillId="0" borderId="0" xfId="0" applyFont="1">
      <alignment vertical="center"/>
    </xf>
    <xf numFmtId="0" fontId="20" fillId="5" borderId="0" xfId="0" applyFont="1" applyFill="1" applyAlignment="1">
      <alignment horizontal="left" vertical="center"/>
    </xf>
    <xf numFmtId="0" fontId="0" fillId="5" borderId="0" xfId="0" applyFill="1">
      <alignment vertical="center"/>
    </xf>
    <xf numFmtId="0" fontId="8" fillId="3" borderId="2" xfId="0" applyFont="1" applyFill="1" applyBorder="1" applyAlignment="1">
      <alignment horizontal="left" vertical="center" indent="1"/>
    </xf>
    <xf numFmtId="0" fontId="0" fillId="0" borderId="0" xfId="0" applyAlignment="1">
      <alignment horizontal="left" vertical="center"/>
    </xf>
    <xf numFmtId="0" fontId="8" fillId="0" borderId="6" xfId="0" applyFont="1" applyBorder="1">
      <alignment vertical="center"/>
    </xf>
    <xf numFmtId="0" fontId="8" fillId="0" borderId="12" xfId="0" applyFont="1" applyBorder="1" applyAlignment="1">
      <alignment horizontal="left" vertical="center"/>
    </xf>
    <xf numFmtId="0" fontId="8" fillId="0" borderId="0" xfId="0" applyFont="1" applyAlignment="1">
      <alignment horizontal="left" vertical="center" indent="1"/>
    </xf>
    <xf numFmtId="0" fontId="8" fillId="0" borderId="1" xfId="0" applyFont="1" applyBorder="1" applyAlignment="1">
      <alignment horizontal="left" vertical="center" indent="1"/>
    </xf>
    <xf numFmtId="0" fontId="8" fillId="0" borderId="18" xfId="0" applyFont="1" applyBorder="1" applyAlignment="1">
      <alignment horizontal="left" vertical="center" indent="1"/>
    </xf>
    <xf numFmtId="0" fontId="8" fillId="3" borderId="20" xfId="0" applyFont="1" applyFill="1" applyBorder="1">
      <alignment vertical="center"/>
    </xf>
    <xf numFmtId="0" fontId="23" fillId="3" borderId="20" xfId="0" applyFont="1" applyFill="1" applyBorder="1" applyAlignment="1">
      <alignment horizontal="center" vertical="center"/>
    </xf>
    <xf numFmtId="0" fontId="8" fillId="0" borderId="2" xfId="0" applyFont="1" applyBorder="1">
      <alignment vertical="center"/>
    </xf>
    <xf numFmtId="0" fontId="8" fillId="3" borderId="2" xfId="0" applyFont="1" applyFill="1" applyBorder="1" applyAlignment="1">
      <alignment horizontal="center" vertical="center"/>
    </xf>
    <xf numFmtId="0" fontId="0" fillId="0" borderId="12" xfId="0" applyBorder="1" applyAlignment="1">
      <alignment horizontal="left" vertical="center" indent="1"/>
    </xf>
    <xf numFmtId="41" fontId="0" fillId="0" borderId="12" xfId="0" applyNumberFormat="1" applyBorder="1">
      <alignment vertical="center"/>
    </xf>
    <xf numFmtId="41" fontId="8" fillId="0" borderId="0" xfId="0" applyNumberFormat="1" applyFont="1">
      <alignment vertical="center"/>
    </xf>
    <xf numFmtId="41" fontId="23" fillId="3" borderId="2" xfId="0" applyNumberFormat="1" applyFont="1" applyFill="1" applyBorder="1" applyAlignment="1">
      <alignment horizontal="center" vertical="center"/>
    </xf>
    <xf numFmtId="0" fontId="23" fillId="3" borderId="13" xfId="0" applyFont="1" applyFill="1" applyBorder="1" applyAlignment="1">
      <alignment horizontal="center" vertical="center"/>
    </xf>
    <xf numFmtId="0" fontId="7" fillId="0" borderId="2" xfId="0" applyFont="1" applyBorder="1" applyAlignment="1">
      <alignment horizontal="left" vertical="center" indent="1"/>
    </xf>
    <xf numFmtId="0" fontId="7"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7" fillId="0" borderId="26" xfId="0" applyFont="1" applyBorder="1" applyAlignment="1">
      <alignment horizontal="left" vertical="center" indent="1"/>
    </xf>
    <xf numFmtId="41" fontId="8" fillId="0" borderId="0" xfId="0" applyNumberFormat="1" applyFont="1" applyAlignment="1">
      <alignment horizontal="right" vertical="center"/>
    </xf>
    <xf numFmtId="0" fontId="7" fillId="0" borderId="20" xfId="0" applyFont="1" applyBorder="1" applyAlignment="1">
      <alignment horizontal="left" vertical="center" indent="1"/>
    </xf>
    <xf numFmtId="0" fontId="7" fillId="0" borderId="22" xfId="0" applyFont="1" applyBorder="1" applyAlignment="1">
      <alignment horizontal="left" vertical="center" indent="1"/>
    </xf>
    <xf numFmtId="41" fontId="7" fillId="4" borderId="23" xfId="0" applyNumberFormat="1" applyFont="1" applyFill="1" applyBorder="1" applyAlignment="1">
      <alignment horizontal="left" vertical="center"/>
    </xf>
    <xf numFmtId="0" fontId="8" fillId="5" borderId="0" xfId="0" applyFont="1" applyFill="1">
      <alignment vertical="center"/>
    </xf>
    <xf numFmtId="0" fontId="21" fillId="0" borderId="0" xfId="0" applyFont="1">
      <alignment vertical="center"/>
    </xf>
    <xf numFmtId="0" fontId="7" fillId="0" borderId="0" xfId="0" applyFont="1">
      <alignment vertical="center"/>
    </xf>
    <xf numFmtId="0" fontId="7"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7" fillId="0" borderId="2" xfId="0" applyFont="1" applyBorder="1">
      <alignment vertical="center"/>
    </xf>
    <xf numFmtId="0" fontId="7" fillId="0" borderId="20" xfId="0" applyFont="1" applyBorder="1">
      <alignment vertical="center"/>
    </xf>
    <xf numFmtId="0" fontId="7" fillId="2" borderId="24" xfId="0" applyFont="1" applyFill="1" applyBorder="1">
      <alignment vertical="center"/>
    </xf>
    <xf numFmtId="0" fontId="7" fillId="0" borderId="0" xfId="0" applyFont="1" applyAlignment="1">
      <alignment horizontal="center" vertical="center"/>
    </xf>
    <xf numFmtId="0" fontId="7" fillId="2" borderId="2" xfId="0" applyFont="1" applyFill="1" applyBorder="1">
      <alignment vertical="center"/>
    </xf>
    <xf numFmtId="0" fontId="7" fillId="0" borderId="25" xfId="0" applyFont="1" applyBorder="1">
      <alignment vertical="center"/>
    </xf>
    <xf numFmtId="0" fontId="7" fillId="2" borderId="26" xfId="0" applyFont="1" applyFill="1" applyBorder="1">
      <alignment vertical="center"/>
    </xf>
    <xf numFmtId="0" fontId="7" fillId="0" borderId="4" xfId="0" applyFont="1" applyBorder="1">
      <alignment vertical="center"/>
    </xf>
    <xf numFmtId="0" fontId="7" fillId="3" borderId="2" xfId="0" applyFont="1" applyFill="1" applyBorder="1">
      <alignment vertical="center"/>
    </xf>
    <xf numFmtId="0" fontId="7" fillId="2" borderId="28" xfId="0" applyFont="1" applyFill="1" applyBorder="1">
      <alignment vertical="center"/>
    </xf>
    <xf numFmtId="0" fontId="7" fillId="0" borderId="29" xfId="0" applyFont="1" applyBorder="1">
      <alignment vertical="center"/>
    </xf>
    <xf numFmtId="0" fontId="22" fillId="0" borderId="0" xfId="0" applyFont="1">
      <alignment vertical="center"/>
    </xf>
    <xf numFmtId="0" fontId="29" fillId="3" borderId="2" xfId="0" applyFont="1" applyFill="1" applyBorder="1" applyAlignment="1">
      <alignment horizontal="center" vertical="center"/>
    </xf>
    <xf numFmtId="0" fontId="7" fillId="0" borderId="27" xfId="0" applyFont="1" applyBorder="1">
      <alignment vertical="center"/>
    </xf>
    <xf numFmtId="0" fontId="32" fillId="3" borderId="2" xfId="0" applyFont="1" applyFill="1" applyBorder="1" applyAlignment="1">
      <alignment horizontal="center" vertical="center"/>
    </xf>
    <xf numFmtId="178" fontId="8" fillId="2" borderId="2" xfId="0" applyNumberFormat="1" applyFont="1" applyFill="1" applyBorder="1">
      <alignment vertical="center"/>
    </xf>
    <xf numFmtId="0" fontId="0" fillId="0" borderId="4" xfId="0" applyBorder="1">
      <alignment vertical="center"/>
    </xf>
    <xf numFmtId="0" fontId="8" fillId="0" borderId="33" xfId="0" applyFont="1" applyBorder="1">
      <alignment vertical="center"/>
    </xf>
    <xf numFmtId="0" fontId="8" fillId="0" borderId="4" xfId="0" applyFont="1" applyBorder="1">
      <alignment vertical="center"/>
    </xf>
    <xf numFmtId="0" fontId="8" fillId="0" borderId="0" xfId="0" quotePrefix="1" applyFont="1" applyAlignment="1">
      <alignment horizontal="center" vertical="center"/>
    </xf>
    <xf numFmtId="0" fontId="8" fillId="0" borderId="0" xfId="0" quotePrefix="1" applyFont="1">
      <alignment vertical="center"/>
    </xf>
    <xf numFmtId="41" fontId="8" fillId="0" borderId="2" xfId="0" applyNumberFormat="1" applyFont="1" applyBorder="1" applyProtection="1">
      <alignment vertical="center"/>
      <protection locked="0"/>
    </xf>
    <xf numFmtId="41" fontId="8" fillId="0" borderId="20" xfId="0" applyNumberFormat="1" applyFont="1" applyBorder="1" applyProtection="1">
      <alignment vertical="center"/>
      <protection locked="0"/>
    </xf>
    <xf numFmtId="0" fontId="8" fillId="4" borderId="34" xfId="0" quotePrefix="1" applyFont="1" applyFill="1" applyBorder="1" applyAlignment="1">
      <alignment horizontal="centerContinuous" vertical="center"/>
    </xf>
    <xf numFmtId="0" fontId="8" fillId="4" borderId="35" xfId="0" quotePrefix="1" applyFont="1" applyFill="1" applyBorder="1" applyAlignment="1">
      <alignment horizontal="centerContinuous" vertical="center"/>
    </xf>
    <xf numFmtId="0" fontId="8" fillId="4" borderId="36" xfId="0" quotePrefix="1" applyFont="1" applyFill="1" applyBorder="1" applyAlignment="1">
      <alignment horizontal="centerContinuous" vertical="center"/>
    </xf>
    <xf numFmtId="0" fontId="8" fillId="3" borderId="37" xfId="0" applyFont="1" applyFill="1" applyBorder="1">
      <alignment vertical="center"/>
    </xf>
    <xf numFmtId="0" fontId="8" fillId="3" borderId="38" xfId="0" applyFont="1" applyFill="1" applyBorder="1">
      <alignment vertical="center"/>
    </xf>
    <xf numFmtId="0" fontId="8" fillId="4" borderId="39" xfId="0" quotePrefix="1" applyFont="1" applyFill="1" applyBorder="1" applyAlignment="1">
      <alignment horizontal="centerContinuous" vertical="center"/>
    </xf>
    <xf numFmtId="0" fontId="8" fillId="4" borderId="40" xfId="0" quotePrefix="1" applyFont="1" applyFill="1" applyBorder="1" applyAlignment="1">
      <alignment horizontal="centerContinuous" vertical="center"/>
    </xf>
    <xf numFmtId="0" fontId="8" fillId="4" borderId="41" xfId="0" quotePrefix="1" applyFont="1" applyFill="1" applyBorder="1" applyAlignment="1">
      <alignment horizontal="centerContinuous" vertical="center"/>
    </xf>
    <xf numFmtId="0" fontId="8" fillId="3" borderId="42" xfId="0" applyFont="1" applyFill="1" applyBorder="1">
      <alignment vertical="center"/>
    </xf>
    <xf numFmtId="0" fontId="8" fillId="4" borderId="11" xfId="0" quotePrefix="1" applyFont="1" applyFill="1" applyBorder="1" applyAlignment="1">
      <alignment horizontal="centerContinuous" vertical="center"/>
    </xf>
    <xf numFmtId="0" fontId="8" fillId="4" borderId="12" xfId="0" quotePrefix="1" applyFont="1" applyFill="1" applyBorder="1" applyAlignment="1">
      <alignment horizontal="centerContinuous" vertical="center"/>
    </xf>
    <xf numFmtId="0" fontId="8" fillId="4" borderId="43" xfId="0" quotePrefix="1" applyFont="1" applyFill="1" applyBorder="1" applyAlignment="1">
      <alignment horizontal="centerContinuous" vertical="center"/>
    </xf>
    <xf numFmtId="0" fontId="8" fillId="0" borderId="0" xfId="0" quotePrefix="1" applyFont="1" applyAlignment="1">
      <alignment horizontal="centerContinuous" vertical="center"/>
    </xf>
    <xf numFmtId="0" fontId="29" fillId="0" borderId="0" xfId="0" applyFont="1">
      <alignment vertical="center"/>
    </xf>
    <xf numFmtId="0" fontId="42" fillId="0" borderId="0" xfId="0" applyFont="1">
      <alignment vertical="center"/>
    </xf>
    <xf numFmtId="0" fontId="43" fillId="0" borderId="0" xfId="0" applyFont="1">
      <alignment vertical="center"/>
    </xf>
    <xf numFmtId="0" fontId="42" fillId="0" borderId="4" xfId="0" applyFont="1" applyBorder="1">
      <alignment vertical="center"/>
    </xf>
    <xf numFmtId="0" fontId="44" fillId="0" borderId="0" xfId="0" applyFont="1">
      <alignment vertical="center"/>
    </xf>
    <xf numFmtId="0" fontId="45" fillId="0" borderId="32" xfId="0" applyFont="1" applyBorder="1">
      <alignment vertical="center"/>
    </xf>
    <xf numFmtId="0" fontId="42" fillId="0" borderId="32" xfId="0" applyFont="1" applyBorder="1">
      <alignment vertical="center"/>
    </xf>
    <xf numFmtId="0" fontId="46" fillId="9" borderId="44" xfId="0" applyFont="1" applyFill="1" applyBorder="1">
      <alignment vertical="center"/>
    </xf>
    <xf numFmtId="0" fontId="46" fillId="9" borderId="45" xfId="0" applyFont="1" applyFill="1" applyBorder="1">
      <alignment vertical="center"/>
    </xf>
    <xf numFmtId="0" fontId="46" fillId="9" borderId="46" xfId="0" applyFont="1" applyFill="1" applyBorder="1">
      <alignment vertical="center"/>
    </xf>
    <xf numFmtId="179" fontId="46" fillId="9" borderId="44" xfId="0" applyNumberFormat="1" applyFont="1" applyFill="1" applyBorder="1">
      <alignment vertical="center"/>
    </xf>
    <xf numFmtId="179" fontId="46" fillId="9" borderId="45" xfId="0" applyNumberFormat="1" applyFont="1" applyFill="1" applyBorder="1" applyAlignment="1">
      <alignment horizontal="center" vertical="center"/>
    </xf>
    <xf numFmtId="179" fontId="46" fillId="9" borderId="46" xfId="0" applyNumberFormat="1" applyFont="1" applyFill="1" applyBorder="1">
      <alignment vertical="center"/>
    </xf>
    <xf numFmtId="179" fontId="46" fillId="0" borderId="0" xfId="0" applyNumberFormat="1" applyFont="1">
      <alignment vertical="center"/>
    </xf>
    <xf numFmtId="179" fontId="46" fillId="0" borderId="0" xfId="0" applyNumberFormat="1" applyFont="1" applyAlignment="1">
      <alignment horizontal="center" vertical="center"/>
    </xf>
    <xf numFmtId="0" fontId="47" fillId="0" borderId="0" xfId="0" applyFont="1">
      <alignment vertical="center"/>
    </xf>
    <xf numFmtId="0" fontId="48" fillId="0" borderId="4" xfId="0" applyFont="1" applyBorder="1">
      <alignment vertical="center"/>
    </xf>
    <xf numFmtId="0" fontId="48" fillId="0" borderId="0" xfId="0" applyFont="1">
      <alignment vertical="center"/>
    </xf>
    <xf numFmtId="0" fontId="50" fillId="0" borderId="47" xfId="0" applyFont="1" applyBorder="1">
      <alignment vertical="center"/>
    </xf>
    <xf numFmtId="0" fontId="35" fillId="0" borderId="47" xfId="0" applyFont="1" applyBorder="1">
      <alignment vertical="center"/>
    </xf>
    <xf numFmtId="0" fontId="51" fillId="8" borderId="48" xfId="0" applyFont="1" applyFill="1" applyBorder="1">
      <alignment vertical="center"/>
    </xf>
    <xf numFmtId="0" fontId="51" fillId="8" borderId="49" xfId="0" applyFont="1" applyFill="1" applyBorder="1">
      <alignment vertical="center"/>
    </xf>
    <xf numFmtId="0" fontId="52" fillId="8" borderId="50" xfId="0" applyFont="1" applyFill="1" applyBorder="1">
      <alignment vertical="center"/>
    </xf>
    <xf numFmtId="0" fontId="52" fillId="9" borderId="48" xfId="0" applyFont="1" applyFill="1" applyBorder="1">
      <alignment vertical="center"/>
    </xf>
    <xf numFmtId="0" fontId="52" fillId="9" borderId="49" xfId="0" applyFont="1" applyFill="1" applyBorder="1">
      <alignment vertical="center"/>
    </xf>
    <xf numFmtId="0" fontId="52" fillId="9" borderId="50" xfId="0" applyFont="1" applyFill="1" applyBorder="1">
      <alignment vertical="center"/>
    </xf>
    <xf numFmtId="0" fontId="52" fillId="10" borderId="48" xfId="0" applyFont="1" applyFill="1" applyBorder="1">
      <alignment vertical="center"/>
    </xf>
    <xf numFmtId="0" fontId="52" fillId="10" borderId="49" xfId="0" applyFont="1" applyFill="1" applyBorder="1">
      <alignment vertical="center"/>
    </xf>
    <xf numFmtId="0" fontId="52" fillId="10" borderId="50" xfId="0" applyFont="1" applyFill="1" applyBorder="1">
      <alignment vertical="center"/>
    </xf>
    <xf numFmtId="0" fontId="35" fillId="0" borderId="0" xfId="0" applyFont="1">
      <alignment vertical="center"/>
    </xf>
    <xf numFmtId="179" fontId="52" fillId="9" borderId="48" xfId="0" applyNumberFormat="1" applyFont="1" applyFill="1" applyBorder="1">
      <alignment vertical="center"/>
    </xf>
    <xf numFmtId="179" fontId="52" fillId="9" borderId="49" xfId="0" applyNumberFormat="1" applyFont="1" applyFill="1" applyBorder="1" applyAlignment="1">
      <alignment horizontal="center" vertical="center"/>
    </xf>
    <xf numFmtId="179" fontId="52" fillId="9" borderId="50" xfId="0" applyNumberFormat="1" applyFont="1" applyFill="1" applyBorder="1">
      <alignment vertical="center"/>
    </xf>
    <xf numFmtId="179" fontId="52" fillId="10" borderId="48" xfId="0" applyNumberFormat="1" applyFont="1" applyFill="1" applyBorder="1">
      <alignment vertical="center"/>
    </xf>
    <xf numFmtId="179" fontId="52" fillId="10" borderId="49" xfId="0" applyNumberFormat="1" applyFont="1" applyFill="1" applyBorder="1" applyAlignment="1">
      <alignment horizontal="center" vertical="center"/>
    </xf>
    <xf numFmtId="179" fontId="52" fillId="10" borderId="50" xfId="0" applyNumberFormat="1" applyFont="1" applyFill="1" applyBorder="1">
      <alignment vertical="center"/>
    </xf>
    <xf numFmtId="0" fontId="46" fillId="11" borderId="44" xfId="0" applyFont="1" applyFill="1" applyBorder="1">
      <alignment vertical="center"/>
    </xf>
    <xf numFmtId="0" fontId="46" fillId="11" borderId="45" xfId="0" applyFont="1" applyFill="1" applyBorder="1">
      <alignment vertical="center"/>
    </xf>
    <xf numFmtId="0" fontId="46" fillId="11" borderId="46" xfId="0" applyFont="1" applyFill="1" applyBorder="1">
      <alignment vertical="center"/>
    </xf>
    <xf numFmtId="179" fontId="46" fillId="11" borderId="44" xfId="0" applyNumberFormat="1" applyFont="1" applyFill="1" applyBorder="1">
      <alignment vertical="center"/>
    </xf>
    <xf numFmtId="179" fontId="46" fillId="11" borderId="45" xfId="0" applyNumberFormat="1" applyFont="1" applyFill="1" applyBorder="1" applyAlignment="1">
      <alignment horizontal="center" vertical="center"/>
    </xf>
    <xf numFmtId="179" fontId="46" fillId="11" borderId="46" xfId="0" applyNumberFormat="1" applyFont="1" applyFill="1" applyBorder="1">
      <alignment vertical="center"/>
    </xf>
    <xf numFmtId="179" fontId="46" fillId="12" borderId="44" xfId="0" applyNumberFormat="1" applyFont="1" applyFill="1" applyBorder="1">
      <alignment vertical="center"/>
    </xf>
    <xf numFmtId="179" fontId="46" fillId="12" borderId="45" xfId="0" applyNumberFormat="1" applyFont="1" applyFill="1" applyBorder="1" applyAlignment="1">
      <alignment horizontal="center" vertical="center"/>
    </xf>
    <xf numFmtId="179" fontId="46" fillId="12" borderId="46" xfId="0" applyNumberFormat="1" applyFont="1" applyFill="1" applyBorder="1">
      <alignment vertical="center"/>
    </xf>
    <xf numFmtId="0" fontId="52" fillId="12" borderId="48" xfId="0" applyFont="1" applyFill="1" applyBorder="1">
      <alignment vertical="center"/>
    </xf>
    <xf numFmtId="0" fontId="52" fillId="12" borderId="49" xfId="0" applyFont="1" applyFill="1" applyBorder="1">
      <alignment vertical="center"/>
    </xf>
    <xf numFmtId="0" fontId="52" fillId="12" borderId="50" xfId="0" applyFont="1" applyFill="1" applyBorder="1">
      <alignment vertical="center"/>
    </xf>
    <xf numFmtId="179" fontId="52" fillId="12" borderId="48" xfId="0" applyNumberFormat="1" applyFont="1" applyFill="1" applyBorder="1">
      <alignment vertical="center"/>
    </xf>
    <xf numFmtId="179" fontId="52" fillId="12" borderId="49" xfId="0" applyNumberFormat="1" applyFont="1" applyFill="1" applyBorder="1" applyAlignment="1">
      <alignment horizontal="center" vertical="center"/>
    </xf>
    <xf numFmtId="179" fontId="52" fillId="12" borderId="50" xfId="0" applyNumberFormat="1" applyFont="1" applyFill="1" applyBorder="1">
      <alignment vertical="center"/>
    </xf>
    <xf numFmtId="0" fontId="46" fillId="12" borderId="44" xfId="0" applyFont="1" applyFill="1" applyBorder="1">
      <alignment vertical="center"/>
    </xf>
    <xf numFmtId="0" fontId="46" fillId="12" borderId="45" xfId="0" applyFont="1" applyFill="1" applyBorder="1">
      <alignment vertical="center"/>
    </xf>
    <xf numFmtId="0" fontId="46" fillId="12" borderId="46" xfId="0" applyFont="1" applyFill="1" applyBorder="1">
      <alignment vertical="center"/>
    </xf>
    <xf numFmtId="0" fontId="46" fillId="13" borderId="44" xfId="0" applyFont="1" applyFill="1" applyBorder="1">
      <alignment vertical="center"/>
    </xf>
    <xf numFmtId="0" fontId="46" fillId="13" borderId="45" xfId="0" applyFont="1" applyFill="1" applyBorder="1">
      <alignment vertical="center"/>
    </xf>
    <xf numFmtId="0" fontId="46" fillId="13" borderId="46" xfId="0" applyFont="1" applyFill="1" applyBorder="1">
      <alignment vertical="center"/>
    </xf>
    <xf numFmtId="179" fontId="46" fillId="13" borderId="44" xfId="0" applyNumberFormat="1" applyFont="1" applyFill="1" applyBorder="1">
      <alignment vertical="center"/>
    </xf>
    <xf numFmtId="179" fontId="46" fillId="13" borderId="45" xfId="0" applyNumberFormat="1" applyFont="1" applyFill="1" applyBorder="1" applyAlignment="1">
      <alignment horizontal="center" vertical="center"/>
    </xf>
    <xf numFmtId="179" fontId="46" fillId="13" borderId="46" xfId="0" applyNumberFormat="1" applyFont="1" applyFill="1" applyBorder="1">
      <alignment vertical="center"/>
    </xf>
    <xf numFmtId="0" fontId="52" fillId="13" borderId="48" xfId="0" applyFont="1" applyFill="1" applyBorder="1">
      <alignment vertical="center"/>
    </xf>
    <xf numFmtId="0" fontId="52" fillId="13" borderId="49" xfId="0" applyFont="1" applyFill="1" applyBorder="1">
      <alignment vertical="center"/>
    </xf>
    <xf numFmtId="0" fontId="52" fillId="13" borderId="50" xfId="0" applyFont="1" applyFill="1" applyBorder="1">
      <alignment vertical="center"/>
    </xf>
    <xf numFmtId="179" fontId="52" fillId="13" borderId="48" xfId="0" applyNumberFormat="1" applyFont="1" applyFill="1" applyBorder="1">
      <alignment vertical="center"/>
    </xf>
    <xf numFmtId="179" fontId="52" fillId="13" borderId="49" xfId="0" applyNumberFormat="1" applyFont="1" applyFill="1" applyBorder="1" applyAlignment="1">
      <alignment horizontal="center" vertical="center"/>
    </xf>
    <xf numFmtId="179" fontId="52" fillId="13" borderId="50" xfId="0" applyNumberFormat="1" applyFont="1" applyFill="1" applyBorder="1">
      <alignment vertical="center"/>
    </xf>
    <xf numFmtId="179" fontId="52" fillId="8" borderId="48" xfId="0" applyNumberFormat="1" applyFont="1" applyFill="1" applyBorder="1">
      <alignment vertical="center"/>
    </xf>
    <xf numFmtId="179" fontId="52" fillId="8" borderId="49" xfId="0" applyNumberFormat="1" applyFont="1" applyFill="1" applyBorder="1" applyAlignment="1">
      <alignment horizontal="center" vertical="center"/>
    </xf>
    <xf numFmtId="179" fontId="52" fillId="8" borderId="50" xfId="0" applyNumberFormat="1" applyFont="1" applyFill="1" applyBorder="1">
      <alignment vertical="center"/>
    </xf>
    <xf numFmtId="0" fontId="46" fillId="14" borderId="44" xfId="0" applyFont="1" applyFill="1" applyBorder="1">
      <alignment vertical="center"/>
    </xf>
    <xf numFmtId="0" fontId="46" fillId="14" borderId="45" xfId="0" applyFont="1" applyFill="1" applyBorder="1">
      <alignment vertical="center"/>
    </xf>
    <xf numFmtId="0" fontId="46" fillId="14" borderId="46" xfId="0" applyFont="1" applyFill="1" applyBorder="1">
      <alignment vertical="center"/>
    </xf>
    <xf numFmtId="179" fontId="46" fillId="14" borderId="44" xfId="0" applyNumberFormat="1" applyFont="1" applyFill="1" applyBorder="1">
      <alignment vertical="center"/>
    </xf>
    <xf numFmtId="179" fontId="46" fillId="14" borderId="45" xfId="0" applyNumberFormat="1" applyFont="1" applyFill="1" applyBorder="1" applyAlignment="1">
      <alignment horizontal="center" vertical="center"/>
    </xf>
    <xf numFmtId="179" fontId="46" fillId="14" borderId="46" xfId="0" applyNumberFormat="1" applyFont="1" applyFill="1" applyBorder="1">
      <alignment vertical="center"/>
    </xf>
    <xf numFmtId="0" fontId="52" fillId="14" borderId="48" xfId="0" applyFont="1" applyFill="1" applyBorder="1">
      <alignment vertical="center"/>
    </xf>
    <xf numFmtId="0" fontId="52" fillId="14" borderId="49" xfId="0" applyFont="1" applyFill="1" applyBorder="1">
      <alignment vertical="center"/>
    </xf>
    <xf numFmtId="0" fontId="52" fillId="14" borderId="50" xfId="0" applyFont="1" applyFill="1" applyBorder="1">
      <alignment vertical="center"/>
    </xf>
    <xf numFmtId="179" fontId="52" fillId="14" borderId="48" xfId="0" applyNumberFormat="1" applyFont="1" applyFill="1" applyBorder="1">
      <alignment vertical="center"/>
    </xf>
    <xf numFmtId="179" fontId="52" fillId="14" borderId="49" xfId="0" applyNumberFormat="1" applyFont="1" applyFill="1" applyBorder="1" applyAlignment="1">
      <alignment horizontal="center" vertical="center"/>
    </xf>
    <xf numFmtId="179" fontId="52" fillId="14" borderId="50" xfId="0" applyNumberFormat="1" applyFont="1" applyFill="1" applyBorder="1">
      <alignment vertical="center"/>
    </xf>
    <xf numFmtId="0" fontId="41" fillId="0" borderId="0" xfId="0" applyFont="1">
      <alignment vertical="center"/>
    </xf>
    <xf numFmtId="0" fontId="8" fillId="5" borderId="2" xfId="0" applyFont="1" applyFill="1" applyBorder="1">
      <alignment vertical="center"/>
    </xf>
    <xf numFmtId="0" fontId="8" fillId="5" borderId="13" xfId="0" applyFont="1" applyFill="1" applyBorder="1">
      <alignment vertical="center"/>
    </xf>
    <xf numFmtId="0" fontId="53" fillId="0" borderId="0" xfId="0" applyFont="1" applyAlignment="1">
      <alignment horizontal="centerContinuous" vertical="center"/>
    </xf>
    <xf numFmtId="0" fontId="8" fillId="0" borderId="0" xfId="0" applyFont="1" applyAlignment="1">
      <alignment horizontal="centerContinuous" vertical="center"/>
    </xf>
    <xf numFmtId="0" fontId="55" fillId="0" borderId="0" xfId="0" applyFont="1">
      <alignment vertical="center"/>
    </xf>
    <xf numFmtId="0" fontId="57" fillId="5" borderId="0" xfId="0" applyFont="1" applyFill="1">
      <alignment vertical="center"/>
    </xf>
    <xf numFmtId="0" fontId="58" fillId="5" borderId="0" xfId="0" applyFont="1" applyFill="1">
      <alignment vertical="center"/>
    </xf>
    <xf numFmtId="180" fontId="8" fillId="0" borderId="0" xfId="0" applyNumberFormat="1" applyFont="1">
      <alignment vertical="center"/>
    </xf>
    <xf numFmtId="0" fontId="11" fillId="0" borderId="0" xfId="0" applyFont="1">
      <alignment vertical="center"/>
    </xf>
    <xf numFmtId="182" fontId="8" fillId="2" borderId="2" xfId="0" applyNumberFormat="1" applyFont="1" applyFill="1" applyBorder="1" applyAlignment="1" applyProtection="1">
      <alignment horizontal="center" vertical="center"/>
      <protection locked="0"/>
    </xf>
    <xf numFmtId="178" fontId="54" fillId="0" borderId="2" xfId="2" applyNumberFormat="1" applyFont="1" applyBorder="1" applyProtection="1">
      <alignment vertical="center"/>
      <protection locked="0"/>
    </xf>
    <xf numFmtId="178" fontId="8" fillId="0" borderId="2" xfId="0" applyNumberFormat="1" applyFont="1" applyBorder="1" applyProtection="1">
      <alignment vertical="center"/>
      <protection locked="0"/>
    </xf>
    <xf numFmtId="0" fontId="8" fillId="0" borderId="2" xfId="2" applyNumberFormat="1" applyFont="1" applyBorder="1" applyAlignment="1" applyProtection="1">
      <alignment horizontal="center" vertical="center" shrinkToFit="1"/>
      <protection locked="0"/>
    </xf>
    <xf numFmtId="0" fontId="0" fillId="0" borderId="2" xfId="0" applyBorder="1" applyAlignment="1">
      <alignment horizontal="left" vertical="center" indent="1"/>
    </xf>
    <xf numFmtId="0" fontId="11" fillId="3" borderId="1" xfId="0" applyFont="1" applyFill="1" applyBorder="1" applyAlignment="1">
      <alignment horizontal="center" vertical="center"/>
    </xf>
    <xf numFmtId="0" fontId="0" fillId="0" borderId="0" xfId="0" applyAlignment="1">
      <alignment horizontal="left" vertical="center" indent="1"/>
    </xf>
    <xf numFmtId="0" fontId="7" fillId="3" borderId="20" xfId="0" applyFont="1" applyFill="1" applyBorder="1">
      <alignment vertical="center"/>
    </xf>
    <xf numFmtId="0" fontId="54" fillId="0" borderId="2" xfId="0" applyFont="1" applyBorder="1" applyAlignment="1" applyProtection="1">
      <alignment horizontal="center" vertical="center"/>
      <protection locked="0"/>
    </xf>
    <xf numFmtId="41" fontId="8" fillId="0" borderId="0" xfId="0" applyNumberFormat="1" applyFont="1" applyProtection="1">
      <alignment vertical="center"/>
      <protection locked="0"/>
    </xf>
    <xf numFmtId="181" fontId="54" fillId="0" borderId="2" xfId="0" applyNumberFormat="1" applyFont="1" applyBorder="1" applyProtection="1">
      <alignment vertical="center"/>
      <protection locked="0"/>
    </xf>
    <xf numFmtId="178" fontId="54" fillId="0" borderId="2" xfId="0" applyNumberFormat="1" applyFont="1" applyBorder="1" applyProtection="1">
      <alignment vertical="center"/>
      <protection locked="0"/>
    </xf>
    <xf numFmtId="0" fontId="54" fillId="0" borderId="2" xfId="0" applyFont="1" applyBorder="1" applyProtection="1">
      <alignment vertical="center"/>
      <protection locked="0"/>
    </xf>
    <xf numFmtId="0" fontId="8" fillId="2" borderId="2" xfId="2" applyNumberFormat="1" applyFont="1" applyFill="1" applyBorder="1" applyAlignment="1" applyProtection="1">
      <alignment horizontal="center" vertical="center" shrinkToFit="1"/>
    </xf>
    <xf numFmtId="177" fontId="7" fillId="2" borderId="2" xfId="0" applyNumberFormat="1" applyFont="1" applyFill="1" applyBorder="1" applyAlignment="1">
      <alignment horizontal="right" vertical="center"/>
    </xf>
    <xf numFmtId="182" fontId="8" fillId="2" borderId="2" xfId="0" applyNumberFormat="1" applyFont="1" applyFill="1" applyBorder="1" applyAlignment="1">
      <alignment horizontal="center" vertical="center"/>
    </xf>
    <xf numFmtId="41" fontId="8" fillId="2" borderId="20" xfId="0" applyNumberFormat="1" applyFont="1" applyFill="1" applyBorder="1">
      <alignment vertical="center"/>
    </xf>
    <xf numFmtId="41" fontId="8" fillId="2" borderId="2" xfId="0" applyNumberFormat="1" applyFont="1" applyFill="1" applyBorder="1" applyAlignment="1">
      <alignment horizontal="center" vertical="center"/>
    </xf>
    <xf numFmtId="0" fontId="8" fillId="3" borderId="51" xfId="0" applyFont="1" applyFill="1" applyBorder="1" applyAlignment="1">
      <alignment horizontal="center" vertical="center"/>
    </xf>
    <xf numFmtId="41" fontId="8" fillId="0" borderId="25" xfId="0" applyNumberFormat="1" applyFont="1" applyBorder="1" applyProtection="1">
      <alignment vertical="center"/>
      <protection locked="0"/>
    </xf>
    <xf numFmtId="181" fontId="8" fillId="0" borderId="2" xfId="0" applyNumberFormat="1" applyFont="1" applyBorder="1" applyAlignment="1" applyProtection="1">
      <alignment horizontal="center" vertical="center"/>
      <protection locked="0"/>
    </xf>
    <xf numFmtId="41" fontId="8" fillId="0" borderId="2" xfId="0" applyNumberFormat="1" applyFont="1" applyBorder="1" applyAlignment="1" applyProtection="1">
      <alignment horizontal="center" vertical="center"/>
      <protection locked="0"/>
    </xf>
    <xf numFmtId="0" fontId="8" fillId="4" borderId="23" xfId="0" quotePrefix="1" applyFont="1" applyFill="1" applyBorder="1" applyAlignment="1">
      <alignment horizontal="center" vertical="center"/>
    </xf>
    <xf numFmtId="0" fontId="11" fillId="0" borderId="13" xfId="0" applyFont="1" applyBorder="1" applyAlignment="1">
      <alignment horizontal="center" vertical="center"/>
    </xf>
    <xf numFmtId="0" fontId="54" fillId="0" borderId="0" xfId="0" applyFont="1" applyAlignment="1">
      <alignment horizontal="left" vertical="center"/>
    </xf>
    <xf numFmtId="0" fontId="55" fillId="5" borderId="0" xfId="0" applyFont="1" applyFill="1" applyAlignment="1">
      <alignment horizontal="right" vertical="center"/>
    </xf>
    <xf numFmtId="0" fontId="54" fillId="0" borderId="0" xfId="0" applyFont="1">
      <alignment vertical="center"/>
    </xf>
    <xf numFmtId="0" fontId="56" fillId="0" borderId="0" xfId="0" applyFont="1">
      <alignment vertical="center"/>
    </xf>
    <xf numFmtId="0" fontId="54" fillId="7" borderId="2" xfId="0" applyFont="1" applyFill="1" applyBorder="1">
      <alignment vertical="center"/>
    </xf>
    <xf numFmtId="0" fontId="54" fillId="0" borderId="12" xfId="0" applyFont="1" applyBorder="1">
      <alignment vertical="center"/>
    </xf>
    <xf numFmtId="0" fontId="54" fillId="0" borderId="0" xfId="0" applyFont="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center" vertical="center" wrapText="1"/>
    </xf>
    <xf numFmtId="38" fontId="7" fillId="0" borderId="6" xfId="0" applyNumberFormat="1" applyFont="1" applyBorder="1" applyAlignment="1">
      <alignment horizontal="left" vertical="center" indent="1"/>
    </xf>
    <xf numFmtId="0" fontId="7" fillId="0" borderId="0" xfId="0" applyFont="1" applyAlignment="1">
      <alignment horizontal="left" vertical="center" indent="1"/>
    </xf>
    <xf numFmtId="38" fontId="7" fillId="0" borderId="0" xfId="0" applyNumberFormat="1" applyFont="1" applyAlignment="1">
      <alignment horizontal="left" vertical="center" indent="1"/>
    </xf>
    <xf numFmtId="0" fontId="0" fillId="0" borderId="0" xfId="0" applyAlignment="1">
      <alignment horizontal="left" vertical="center" indent="1"/>
    </xf>
    <xf numFmtId="0" fontId="0" fillId="0" borderId="0" xfId="0" applyAlignment="1">
      <alignment vertical="center"/>
    </xf>
    <xf numFmtId="0" fontId="0" fillId="0" borderId="6" xfId="0" applyBorder="1" applyAlignment="1">
      <alignment vertical="center"/>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35" fillId="0" borderId="50" xfId="0" applyFont="1" applyBorder="1" applyAlignment="1">
      <alignment horizontal="center" vertical="center"/>
    </xf>
    <xf numFmtId="0" fontId="35" fillId="0" borderId="47" xfId="0" applyFont="1" applyBorder="1" applyAlignment="1">
      <alignment horizontal="center" vertical="center"/>
    </xf>
    <xf numFmtId="0" fontId="42" fillId="0" borderId="44" xfId="0" applyFont="1" applyBorder="1" applyAlignment="1">
      <alignment horizontal="center" vertical="center"/>
    </xf>
    <xf numFmtId="0" fontId="42" fillId="0" borderId="45" xfId="0" applyFont="1" applyBorder="1" applyAlignment="1">
      <alignment horizontal="center" vertical="center"/>
    </xf>
    <xf numFmtId="0" fontId="42" fillId="0" borderId="46" xfId="0" applyFont="1" applyBorder="1" applyAlignment="1">
      <alignment horizontal="center" vertical="center"/>
    </xf>
    <xf numFmtId="0" fontId="42" fillId="0" borderId="32" xfId="0" applyFont="1" applyBorder="1" applyAlignment="1">
      <alignment horizontal="center" vertical="center"/>
    </xf>
    <xf numFmtId="41" fontId="8"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8" fillId="0" borderId="0" xfId="0" applyFont="1" applyAlignment="1">
      <alignment horizontal="center" vertical="center"/>
    </xf>
    <xf numFmtId="0" fontId="0" fillId="0" borderId="0" xfId="0" applyAlignment="1">
      <alignment horizontal="center" vertical="center"/>
    </xf>
    <xf numFmtId="0" fontId="23" fillId="3" borderId="11" xfId="0" applyFont="1" applyFill="1" applyBorder="1" applyAlignment="1">
      <alignment horizontal="center" vertical="center" wrapText="1"/>
    </xf>
    <xf numFmtId="0" fontId="5" fillId="0" borderId="13" xfId="0" applyFont="1" applyBorder="1" applyAlignment="1">
      <alignment vertical="center"/>
    </xf>
    <xf numFmtId="182" fontId="8" fillId="2" borderId="11" xfId="0" applyNumberFormat="1" applyFont="1" applyFill="1" applyBorder="1" applyAlignment="1" applyProtection="1">
      <alignment horizontal="center" vertical="center"/>
      <protection locked="0"/>
    </xf>
    <xf numFmtId="182" fontId="0" fillId="2" borderId="13" xfId="0" applyNumberFormat="1" applyFill="1" applyBorder="1" applyAlignment="1" applyProtection="1">
      <alignment horizontal="center" vertical="center"/>
      <protection locked="0"/>
    </xf>
    <xf numFmtId="181" fontId="8" fillId="0" borderId="11" xfId="0" applyNumberFormat="1" applyFont="1" applyBorder="1" applyAlignment="1" applyProtection="1">
      <alignment horizontal="center" vertical="center"/>
      <protection locked="0"/>
    </xf>
    <xf numFmtId="181" fontId="0" fillId="0" borderId="13" xfId="0" applyNumberFormat="1" applyBorder="1" applyAlignment="1" applyProtection="1">
      <alignment horizontal="center" vertical="center"/>
      <protection locked="0"/>
    </xf>
    <xf numFmtId="0" fontId="8" fillId="4" borderId="28" xfId="0" quotePrefix="1" applyFont="1" applyFill="1" applyBorder="1" applyAlignment="1">
      <alignment horizontal="center" vertical="center"/>
    </xf>
    <xf numFmtId="0" fontId="0" fillId="4" borderId="23" xfId="0" applyFill="1" applyBorder="1" applyAlignment="1">
      <alignment horizontal="center" vertical="center"/>
    </xf>
    <xf numFmtId="41" fontId="8"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41" fontId="8" fillId="2" borderId="14" xfId="0" applyNumberFormat="1" applyFont="1" applyFill="1" applyBorder="1" applyAlignment="1">
      <alignment vertical="center"/>
    </xf>
    <xf numFmtId="41" fontId="0" fillId="2" borderId="16" xfId="0" applyNumberFormat="1" applyFill="1" applyBorder="1" applyAlignment="1">
      <alignment vertical="center"/>
    </xf>
    <xf numFmtId="0" fontId="8"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176" fontId="8" fillId="2" borderId="12" xfId="0" applyNumberFormat="1" applyFont="1" applyFill="1" applyBorder="1" applyAlignment="1">
      <alignment vertical="center"/>
    </xf>
    <xf numFmtId="176" fontId="7" fillId="2" borderId="12" xfId="0" applyNumberFormat="1" applyFont="1" applyFill="1" applyBorder="1" applyAlignment="1">
      <alignment vertical="center"/>
    </xf>
    <xf numFmtId="176" fontId="7" fillId="2" borderId="13" xfId="0" applyNumberFormat="1" applyFont="1" applyFill="1" applyBorder="1" applyAlignment="1">
      <alignment vertical="center"/>
    </xf>
    <xf numFmtId="41" fontId="8"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0" fontId="8" fillId="3" borderId="22" xfId="0" applyFont="1" applyFill="1" applyBorder="1" applyAlignment="1">
      <alignment horizontal="center" vertical="center"/>
    </xf>
    <xf numFmtId="0" fontId="0" fillId="3" borderId="28" xfId="0" applyFill="1" applyBorder="1" applyAlignment="1">
      <alignment horizontal="center" vertical="center"/>
    </xf>
    <xf numFmtId="41" fontId="8" fillId="0" borderId="15" xfId="0" applyNumberFormat="1" applyFont="1" applyBorder="1" applyAlignment="1" applyProtection="1">
      <alignment vertical="center"/>
      <protection locked="0"/>
    </xf>
    <xf numFmtId="41" fontId="8" fillId="2" borderId="15" xfId="0" applyNumberFormat="1" applyFont="1" applyFill="1" applyBorder="1" applyAlignment="1">
      <alignment vertical="center"/>
    </xf>
    <xf numFmtId="41" fontId="8" fillId="2" borderId="16" xfId="0" applyNumberFormat="1" applyFont="1" applyFill="1" applyBorder="1" applyAlignment="1">
      <alignment vertical="center"/>
    </xf>
    <xf numFmtId="0" fontId="0" fillId="0" borderId="0" xfId="0" applyAlignment="1">
      <alignment vertical="center"/>
    </xf>
    <xf numFmtId="0" fontId="9" fillId="0" borderId="0" xfId="0" applyFont="1" applyAlignment="1">
      <alignment vertical="center"/>
    </xf>
    <xf numFmtId="0" fontId="32" fillId="0" borderId="19" xfId="0" applyFont="1" applyBorder="1" applyAlignment="1">
      <alignment vertical="center"/>
    </xf>
    <xf numFmtId="0" fontId="5" fillId="0" borderId="19" xfId="0" applyFont="1" applyBorder="1" applyAlignment="1">
      <alignment vertical="center"/>
    </xf>
    <xf numFmtId="0" fontId="8" fillId="3" borderId="1" xfId="0" applyFont="1" applyFill="1" applyBorder="1" applyAlignment="1">
      <alignment horizontal="center" vertical="center"/>
    </xf>
    <xf numFmtId="0" fontId="8" fillId="3" borderId="17"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1" xfId="0" applyFont="1" applyFill="1" applyBorder="1" applyAlignment="1">
      <alignment vertical="center"/>
    </xf>
    <xf numFmtId="0" fontId="11" fillId="3" borderId="17" xfId="0" applyFont="1" applyFill="1" applyBorder="1" applyAlignment="1">
      <alignment vertical="center"/>
    </xf>
    <xf numFmtId="0" fontId="11" fillId="3" borderId="1" xfId="0" applyFont="1" applyFill="1" applyBorder="1" applyAlignment="1">
      <alignment horizontal="center" vertical="center"/>
    </xf>
    <xf numFmtId="0" fontId="28" fillId="3" borderId="17" xfId="0" applyFont="1" applyFill="1" applyBorder="1" applyAlignment="1">
      <alignment horizontal="center" vertical="center"/>
    </xf>
    <xf numFmtId="0" fontId="5" fillId="3" borderId="21"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xf>
    <xf numFmtId="0" fontId="8" fillId="0" borderId="3" xfId="0" applyFont="1"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8"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13" xfId="2" applyNumberFormat="1" applyFont="1" applyFill="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8" fillId="3" borderId="2" xfId="0" applyFont="1" applyFill="1" applyBorder="1" applyAlignment="1">
      <alignment horizontal="left" vertical="center" wrapText="1" indent="1"/>
    </xf>
    <xf numFmtId="0" fontId="0" fillId="0" borderId="2" xfId="0" applyBorder="1" applyAlignment="1">
      <alignment horizontal="left" vertical="center" indent="1"/>
    </xf>
    <xf numFmtId="0" fontId="0" fillId="0" borderId="2" xfId="0" applyBorder="1" applyAlignment="1" applyProtection="1">
      <alignment horizontal="left" vertical="top" wrapText="1"/>
      <protection locked="0"/>
    </xf>
    <xf numFmtId="0" fontId="8"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2" xfId="0" applyFill="1" applyBorder="1" applyAlignment="1">
      <alignment horizontal="left" vertical="center"/>
    </xf>
    <xf numFmtId="0" fontId="0" fillId="2" borderId="2" xfId="0" applyFill="1" applyBorder="1" applyAlignment="1">
      <alignment horizontal="left" vertical="top" wrapText="1"/>
    </xf>
  </cellXfs>
  <cellStyles count="30">
    <cellStyle name="Excel Built-in Comma [0]" xfId="1" xr:uid="{358DC8C6-48A3-4595-BB4B-A7BDEE9936DB}"/>
    <cellStyle name="Excel Built-in Comma [0] 2" xfId="23" xr:uid="{171E96B8-2E23-499F-943B-CBBC87570D2C}"/>
    <cellStyle name="Normal 2" xfId="28" xr:uid="{40BBD195-FFD3-4A56-BC10-CE7422C61128}"/>
    <cellStyle name="Normal 2 2" xfId="29" xr:uid="{3D5FFCCB-5A14-4CD4-A1F5-7869A56CD697}"/>
    <cellStyle name="パーセント" xfId="3" builtinId="5"/>
    <cellStyle name="ハイパーリンク 2" xfId="12" xr:uid="{6B852334-9C6D-4293-98A0-7BEDA438553A}"/>
    <cellStyle name="ハイパーリンク 3" xfId="22" xr:uid="{F17AAB59-2C9F-4EEC-A923-C013A8771C8F}"/>
    <cellStyle name="ハイパーリンク 4" xfId="25" xr:uid="{0C6E9000-E562-47B0-BBC0-5F41DFE282AA}"/>
    <cellStyle name="桁区切り" xfId="2" builtinId="6"/>
    <cellStyle name="桁区切り 2" xfId="9" xr:uid="{572094D9-12CF-4A9C-9EE0-111D12EA1BE0}"/>
    <cellStyle name="桁区切り 2 2" xfId="26" xr:uid="{564478F5-DEE9-410D-9914-6CD4E9235F0C}"/>
    <cellStyle name="桁区切り 2 2 3" xfId="14" xr:uid="{3D2C7AA7-0D9B-408D-B903-224B742C2CA6}"/>
    <cellStyle name="桁区切り 2 4" xfId="16" xr:uid="{02EFEA35-D5EB-468E-80C2-EAD91ED6793D}"/>
    <cellStyle name="桁区切り 3" xfId="27" xr:uid="{A32F2A7E-5E9A-40A0-8535-E53A5E38B7A8}"/>
    <cellStyle name="桁区切り 5" xfId="11" xr:uid="{7BEF09DA-5F5A-4E2C-87E1-1F4D4CB19305}"/>
    <cellStyle name="標準" xfId="0" builtinId="0"/>
    <cellStyle name="標準 2" xfId="7" xr:uid="{1C7C8AA9-D6E3-4791-B125-06879D143526}"/>
    <cellStyle name="標準 2 2" xfId="17" xr:uid="{E7FA1047-DC29-4C80-8512-A97556B2FA06}"/>
    <cellStyle name="標準 2 2 2" xfId="21" xr:uid="{E2008DD6-E36B-42F9-BCE9-7CB00A6A3752}"/>
    <cellStyle name="標準 2 2 6" xfId="13" xr:uid="{2B205A6D-5576-4DAA-A057-EC629E50477C}"/>
    <cellStyle name="標準 2 3" xfId="19" xr:uid="{22E0968B-DF97-4E7F-AE21-04651C1DE63B}"/>
    <cellStyle name="標準 2 7" xfId="15" xr:uid="{79959407-4A92-4786-9D9B-BBAE625E1C63}"/>
    <cellStyle name="標準 3" xfId="6" xr:uid="{7E6D1C23-5E05-4C7A-B0DA-C7E6FFD7F547}"/>
    <cellStyle name="標準 3 2" xfId="8" xr:uid="{AEC28024-BEF7-4DE7-88D7-7D6F3A6DD897}"/>
    <cellStyle name="標準 3 8" xfId="10" xr:uid="{F0322D39-6FE9-42B1-9018-D86F18A7D346}"/>
    <cellStyle name="標準 4" xfId="18" xr:uid="{D7D3ECCF-4F52-42F1-BC92-B3B6A094EB80}"/>
    <cellStyle name="標準 4 2" xfId="4" xr:uid="{77A70F07-6F13-4489-847B-049BFBF16578}"/>
    <cellStyle name="標準 5" xfId="20" xr:uid="{18FC9566-92A5-467F-A855-12FF3E8CDF53}"/>
    <cellStyle name="標準 5 2" xfId="5" xr:uid="{18BFF219-8AB3-4851-AF48-8FE64F3F91BB}"/>
    <cellStyle name="標準 6" xfId="24" xr:uid="{5EF6731D-40BA-4BCB-ACBA-952AD56CE65F}"/>
  </cellStyles>
  <dxfs count="117">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99FFCC"/>
      <color rgb="FF0097A9"/>
      <color rgb="FF046A38"/>
      <color rgb="FF046AE5"/>
      <color rgb="FF62B5E5"/>
      <color rgb="FF012169"/>
      <color rgb="FFCDFFE6"/>
      <color rgb="FF66FFFF"/>
      <color rgb="FFFFFF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78441</xdr:colOff>
      <xdr:row>140</xdr:row>
      <xdr:rowOff>276944</xdr:rowOff>
    </xdr:from>
    <xdr:to>
      <xdr:col>8</xdr:col>
      <xdr:colOff>956735</xdr:colOff>
      <xdr:row>150</xdr:row>
      <xdr:rowOff>13606</xdr:rowOff>
    </xdr:to>
    <xdr:sp macro="" textlink="">
      <xdr:nvSpPr>
        <xdr:cNvPr id="163" name="正方形/長方形 1">
          <a:extLst>
            <a:ext uri="{FF2B5EF4-FFF2-40B4-BE49-F238E27FC236}">
              <a16:creationId xmlns:a16="http://schemas.microsoft.com/office/drawing/2014/main" id="{DDACC627-CA38-43EF-A080-0BCEC215BE9B}"/>
            </a:ext>
          </a:extLst>
        </xdr:cNvPr>
        <xdr:cNvSpPr/>
      </xdr:nvSpPr>
      <xdr:spPr>
        <a:xfrm>
          <a:off x="7331048" y="4369733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78441</xdr:colOff>
      <xdr:row>129</xdr:row>
      <xdr:rowOff>301512</xdr:rowOff>
    </xdr:from>
    <xdr:to>
      <xdr:col>8</xdr:col>
      <xdr:colOff>956735</xdr:colOff>
      <xdr:row>133</xdr:row>
      <xdr:rowOff>68035</xdr:rowOff>
    </xdr:to>
    <xdr:sp macro="" textlink="">
      <xdr:nvSpPr>
        <xdr:cNvPr id="172" name="正方形/長方形 63">
          <a:extLst>
            <a:ext uri="{FF2B5EF4-FFF2-40B4-BE49-F238E27FC236}">
              <a16:creationId xmlns:a16="http://schemas.microsoft.com/office/drawing/2014/main" id="{1AFC87D8-92F2-4874-94B1-DBDBD3CBA8DF}"/>
            </a:ext>
          </a:extLst>
        </xdr:cNvPr>
        <xdr:cNvSpPr/>
      </xdr:nvSpPr>
      <xdr:spPr>
        <a:xfrm>
          <a:off x="7331048" y="40279298"/>
          <a:ext cx="5640794" cy="101838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105</xdr:row>
      <xdr:rowOff>2399</xdr:rowOff>
    </xdr:from>
    <xdr:to>
      <xdr:col>8</xdr:col>
      <xdr:colOff>956734</xdr:colOff>
      <xdr:row>112</xdr:row>
      <xdr:rowOff>67235</xdr:rowOff>
    </xdr:to>
    <xdr:sp macro="" textlink="">
      <xdr:nvSpPr>
        <xdr:cNvPr id="3" name="正方形/長方形 2">
          <a:extLst>
            <a:ext uri="{FF2B5EF4-FFF2-40B4-BE49-F238E27FC236}">
              <a16:creationId xmlns:a16="http://schemas.microsoft.com/office/drawing/2014/main" id="{BF7C22EB-DAF1-437C-BA63-04D89E401BE1}"/>
            </a:ext>
          </a:extLst>
        </xdr:cNvPr>
        <xdr:cNvSpPr/>
      </xdr:nvSpPr>
      <xdr:spPr>
        <a:xfrm>
          <a:off x="7810499" y="32566693"/>
          <a:ext cx="5652000" cy="226118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4" name="正方形/長方形 3">
          <a:extLst>
            <a:ext uri="{FF2B5EF4-FFF2-40B4-BE49-F238E27FC236}">
              <a16:creationId xmlns:a16="http://schemas.microsoft.com/office/drawing/2014/main" id="{828C900B-6979-4EF5-8DA0-1697E678FE08}"/>
            </a:ext>
          </a:extLst>
        </xdr:cNvPr>
        <xdr:cNvSpPr/>
      </xdr:nvSpPr>
      <xdr:spPr>
        <a:xfrm>
          <a:off x="7810499" y="37905493"/>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5" name="正方形/長方形 4">
          <a:extLst>
            <a:ext uri="{FF2B5EF4-FFF2-40B4-BE49-F238E27FC236}">
              <a16:creationId xmlns:a16="http://schemas.microsoft.com/office/drawing/2014/main" id="{5E0850A0-4DBA-4722-ACFF-31D2CCBAC5EA}"/>
            </a:ext>
          </a:extLst>
        </xdr:cNvPr>
        <xdr:cNvSpPr/>
      </xdr:nvSpPr>
      <xdr:spPr>
        <a:xfrm>
          <a:off x="7810499" y="29398635"/>
          <a:ext cx="5652000" cy="182095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135</xdr:row>
      <xdr:rowOff>81642</xdr:rowOff>
    </xdr:from>
    <xdr:to>
      <xdr:col>8</xdr:col>
      <xdr:colOff>956735</xdr:colOff>
      <xdr:row>140</xdr:row>
      <xdr:rowOff>231320</xdr:rowOff>
    </xdr:to>
    <xdr:sp macro="" textlink="">
      <xdr:nvSpPr>
        <xdr:cNvPr id="149" name="正方形/長方形 7">
          <a:extLst>
            <a:ext uri="{FF2B5EF4-FFF2-40B4-BE49-F238E27FC236}">
              <a16:creationId xmlns:a16="http://schemas.microsoft.com/office/drawing/2014/main" id="{977F5046-ABA5-19D1-BCCD-3C42919D293F}"/>
            </a:ext>
          </a:extLst>
        </xdr:cNvPr>
        <xdr:cNvSpPr/>
      </xdr:nvSpPr>
      <xdr:spPr>
        <a:xfrm>
          <a:off x="7331048" y="4193721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40822</xdr:rowOff>
    </xdr:from>
    <xdr:to>
      <xdr:col>8</xdr:col>
      <xdr:colOff>1020536</xdr:colOff>
      <xdr:row>163</xdr:row>
      <xdr:rowOff>263365</xdr:rowOff>
    </xdr:to>
    <xdr:sp macro="" textlink="">
      <xdr:nvSpPr>
        <xdr:cNvPr id="154" name="正方形/長方形 9">
          <a:extLst>
            <a:ext uri="{FF2B5EF4-FFF2-40B4-BE49-F238E27FC236}">
              <a16:creationId xmlns:a16="http://schemas.microsoft.com/office/drawing/2014/main" id="{5F4BF170-752D-46ED-8295-A5F6D0641B04}"/>
            </a:ext>
          </a:extLst>
        </xdr:cNvPr>
        <xdr:cNvSpPr/>
      </xdr:nvSpPr>
      <xdr:spPr>
        <a:xfrm>
          <a:off x="9709096" y="49407536"/>
          <a:ext cx="3326547" cy="14744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197</xdr:row>
      <xdr:rowOff>13607</xdr:rowOff>
    </xdr:to>
    <xdr:sp macro="" textlink="">
      <xdr:nvSpPr>
        <xdr:cNvPr id="11" name="正方形/長方形 10">
          <a:extLst>
            <a:ext uri="{FF2B5EF4-FFF2-40B4-BE49-F238E27FC236}">
              <a16:creationId xmlns:a16="http://schemas.microsoft.com/office/drawing/2014/main" id="{6535B4DE-CD47-FAD4-1C3D-C105AF9A366B}"/>
            </a:ext>
          </a:extLst>
        </xdr:cNvPr>
        <xdr:cNvSpPr/>
      </xdr:nvSpPr>
      <xdr:spPr>
        <a:xfrm>
          <a:off x="9709096" y="58722837"/>
          <a:ext cx="3270397" cy="250930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181</xdr:row>
      <xdr:rowOff>13607</xdr:rowOff>
    </xdr:to>
    <xdr:sp macro="" textlink="">
      <xdr:nvSpPr>
        <xdr:cNvPr id="132" name="正方形/長方形 12">
          <a:extLst>
            <a:ext uri="{FF2B5EF4-FFF2-40B4-BE49-F238E27FC236}">
              <a16:creationId xmlns:a16="http://schemas.microsoft.com/office/drawing/2014/main" id="{A6682D00-C1A2-4723-8006-8B870B77FB08}"/>
            </a:ext>
          </a:extLst>
        </xdr:cNvPr>
        <xdr:cNvSpPr/>
      </xdr:nvSpPr>
      <xdr:spPr>
        <a:xfrm>
          <a:off x="9709096" y="53729018"/>
          <a:ext cx="3270397" cy="249569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4</xdr:col>
      <xdr:colOff>78441</xdr:colOff>
      <xdr:row>133</xdr:row>
      <xdr:rowOff>112329</xdr:rowOff>
    </xdr:from>
    <xdr:to>
      <xdr:col>8</xdr:col>
      <xdr:colOff>956735</xdr:colOff>
      <xdr:row>135</xdr:row>
      <xdr:rowOff>40823</xdr:rowOff>
    </xdr:to>
    <xdr:sp macro="" textlink="">
      <xdr:nvSpPr>
        <xdr:cNvPr id="158" name="正方形/長方形 7">
          <a:extLst>
            <a:ext uri="{FF2B5EF4-FFF2-40B4-BE49-F238E27FC236}">
              <a16:creationId xmlns:a16="http://schemas.microsoft.com/office/drawing/2014/main" id="{1FADD74C-9EDB-6878-187F-4051FD973DB2}"/>
            </a:ext>
          </a:extLst>
        </xdr:cNvPr>
        <xdr:cNvSpPr/>
      </xdr:nvSpPr>
      <xdr:spPr>
        <a:xfrm>
          <a:off x="7331048" y="4134197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3</xdr:col>
      <xdr:colOff>1713707</xdr:colOff>
      <xdr:row>4</xdr:row>
      <xdr:rowOff>26276</xdr:rowOff>
    </xdr:from>
    <xdr:to>
      <xdr:col>3</xdr:col>
      <xdr:colOff>2325707</xdr:colOff>
      <xdr:row>4</xdr:row>
      <xdr:rowOff>278276</xdr:rowOff>
    </xdr:to>
    <xdr:sp macro="" textlink="">
      <xdr:nvSpPr>
        <xdr:cNvPr id="139" name="正方形/長方形 172">
          <a:extLst>
            <a:ext uri="{FF2B5EF4-FFF2-40B4-BE49-F238E27FC236}">
              <a16:creationId xmlns:a16="http://schemas.microsoft.com/office/drawing/2014/main" id="{46ECEFFC-CD6B-4C59-DCE7-38EFB058B239}"/>
            </a:ext>
          </a:extLst>
        </xdr:cNvPr>
        <xdr:cNvSpPr/>
      </xdr:nvSpPr>
      <xdr:spPr>
        <a:xfrm>
          <a:off x="6609557" y="1283576"/>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1080730</xdr:colOff>
      <xdr:row>4</xdr:row>
      <xdr:rowOff>26276</xdr:rowOff>
    </xdr:from>
    <xdr:to>
      <xdr:col>5</xdr:col>
      <xdr:colOff>1692730</xdr:colOff>
      <xdr:row>4</xdr:row>
      <xdr:rowOff>278276</xdr:rowOff>
    </xdr:to>
    <xdr:sp macro="" textlink="">
      <xdr:nvSpPr>
        <xdr:cNvPr id="138" name="正方形/長方形 173">
          <a:extLst>
            <a:ext uri="{FF2B5EF4-FFF2-40B4-BE49-F238E27FC236}">
              <a16:creationId xmlns:a16="http://schemas.microsoft.com/office/drawing/2014/main" id="{1B94176A-EFD2-4B71-8F59-EE7CF11F2EAB}"/>
            </a:ext>
          </a:extLst>
        </xdr:cNvPr>
        <xdr:cNvSpPr/>
      </xdr:nvSpPr>
      <xdr:spPr>
        <a:xfrm>
          <a:off x="8967430" y="1283576"/>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652460</xdr:colOff>
      <xdr:row>0</xdr:row>
      <xdr:rowOff>33617</xdr:rowOff>
    </xdr:from>
    <xdr:to>
      <xdr:col>6</xdr:col>
      <xdr:colOff>17960</xdr:colOff>
      <xdr:row>0</xdr:row>
      <xdr:rowOff>302559</xdr:rowOff>
    </xdr:to>
    <xdr:sp macro="" textlink="">
      <xdr:nvSpPr>
        <xdr:cNvPr id="145" name="正方形/長方形 175">
          <a:extLst>
            <a:ext uri="{FF2B5EF4-FFF2-40B4-BE49-F238E27FC236}">
              <a16:creationId xmlns:a16="http://schemas.microsoft.com/office/drawing/2014/main" id="{F359E4C1-59A9-4EFA-8969-A0E417B8381F}"/>
            </a:ext>
          </a:extLst>
        </xdr:cNvPr>
        <xdr:cNvSpPr/>
      </xdr:nvSpPr>
      <xdr:spPr>
        <a:xfrm>
          <a:off x="8539160" y="33617"/>
          <a:ext cx="13467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3</xdr:col>
      <xdr:colOff>181306</xdr:colOff>
      <xdr:row>4</xdr:row>
      <xdr:rowOff>26276</xdr:rowOff>
    </xdr:from>
    <xdr:to>
      <xdr:col>3</xdr:col>
      <xdr:colOff>1804107</xdr:colOff>
      <xdr:row>4</xdr:row>
      <xdr:rowOff>278276</xdr:rowOff>
    </xdr:to>
    <xdr:sp macro="" textlink="">
      <xdr:nvSpPr>
        <xdr:cNvPr id="140" name="正方形/長方形 172">
          <a:extLst>
            <a:ext uri="{FF2B5EF4-FFF2-40B4-BE49-F238E27FC236}">
              <a16:creationId xmlns:a16="http://schemas.microsoft.com/office/drawing/2014/main" id="{40CA90C4-39A9-2139-1148-CDD9440B2FF5}"/>
            </a:ext>
          </a:extLst>
        </xdr:cNvPr>
        <xdr:cNvSpPr/>
      </xdr:nvSpPr>
      <xdr:spPr>
        <a:xfrm>
          <a:off x="5077156" y="1283576"/>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2282407</xdr:colOff>
      <xdr:row>4</xdr:row>
      <xdr:rowOff>26276</xdr:rowOff>
    </xdr:from>
    <xdr:to>
      <xdr:col>5</xdr:col>
      <xdr:colOff>1162437</xdr:colOff>
      <xdr:row>4</xdr:row>
      <xdr:rowOff>278276</xdr:rowOff>
    </xdr:to>
    <xdr:sp macro="" textlink="">
      <xdr:nvSpPr>
        <xdr:cNvPr id="137" name="正方形/長方形 172">
          <a:extLst>
            <a:ext uri="{FF2B5EF4-FFF2-40B4-BE49-F238E27FC236}">
              <a16:creationId xmlns:a16="http://schemas.microsoft.com/office/drawing/2014/main" id="{433DE54C-3B5A-74E4-62ED-EF25280FEFEE}"/>
            </a:ext>
          </a:extLst>
        </xdr:cNvPr>
        <xdr:cNvSpPr/>
      </xdr:nvSpPr>
      <xdr:spPr>
        <a:xfrm>
          <a:off x="7178257" y="1283576"/>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88FDB11E-3879-496B-A85E-AD0980BB31EE}"/>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06061DB9-FEE6-4018-8343-FED7B4BFE6C1}"/>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A275943C-D67A-44BE-8289-E23EFA7E3626}"/>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F8B36910-3BAE-43E1-BBED-FEF0B1019D97}"/>
            </a:ext>
          </a:extLst>
        </xdr:cNvPr>
        <xdr:cNvSpPr/>
      </xdr:nvSpPr>
      <xdr:spPr>
        <a:xfrm>
          <a:off x="7331048" y="49735709"/>
          <a:ext cx="5641200" cy="105975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30">
          <a:extLst>
            <a:ext uri="{FF2B5EF4-FFF2-40B4-BE49-F238E27FC236}">
              <a16:creationId xmlns:a16="http://schemas.microsoft.com/office/drawing/2014/main" id="{C0559F51-B977-4659-94F5-276814B6452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1709292</xdr:colOff>
      <xdr:row>4</xdr:row>
      <xdr:rowOff>40821</xdr:rowOff>
    </xdr:from>
    <xdr:to>
      <xdr:col>3</xdr:col>
      <xdr:colOff>2321292</xdr:colOff>
      <xdr:row>4</xdr:row>
      <xdr:rowOff>292821</xdr:rowOff>
    </xdr:to>
    <xdr:sp macro="" textlink="">
      <xdr:nvSpPr>
        <xdr:cNvPr id="79" name="正方形/長方形 172">
          <a:extLst>
            <a:ext uri="{FF2B5EF4-FFF2-40B4-BE49-F238E27FC236}">
              <a16:creationId xmlns:a16="http://schemas.microsoft.com/office/drawing/2014/main" id="{0EE4C7CC-98C3-4AC5-B760-C9FB6CFE3491}"/>
            </a:ext>
          </a:extLst>
        </xdr:cNvPr>
        <xdr:cNvSpPr/>
      </xdr:nvSpPr>
      <xdr:spPr>
        <a:xfrm>
          <a:off x="6621471"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1073594</xdr:colOff>
      <xdr:row>4</xdr:row>
      <xdr:rowOff>40821</xdr:rowOff>
    </xdr:from>
    <xdr:to>
      <xdr:col>5</xdr:col>
      <xdr:colOff>1685594</xdr:colOff>
      <xdr:row>4</xdr:row>
      <xdr:rowOff>292821</xdr:rowOff>
    </xdr:to>
    <xdr:sp macro="" textlink="">
      <xdr:nvSpPr>
        <xdr:cNvPr id="80" name="正方形/長方形 9">
          <a:extLst>
            <a:ext uri="{FF2B5EF4-FFF2-40B4-BE49-F238E27FC236}">
              <a16:creationId xmlns:a16="http://schemas.microsoft.com/office/drawing/2014/main" id="{CC928C75-B69D-4513-8E58-0EA8E9803774}"/>
            </a:ext>
          </a:extLst>
        </xdr:cNvPr>
        <xdr:cNvSpPr/>
      </xdr:nvSpPr>
      <xdr:spPr>
        <a:xfrm>
          <a:off x="8979344"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176891</xdr:colOff>
      <xdr:row>4</xdr:row>
      <xdr:rowOff>40821</xdr:rowOff>
    </xdr:from>
    <xdr:to>
      <xdr:col>3</xdr:col>
      <xdr:colOff>1799692</xdr:colOff>
      <xdr:row>4</xdr:row>
      <xdr:rowOff>292821</xdr:rowOff>
    </xdr:to>
    <xdr:sp macro="" textlink="">
      <xdr:nvSpPr>
        <xdr:cNvPr id="81" name="正方形/長方形 172">
          <a:extLst>
            <a:ext uri="{FF2B5EF4-FFF2-40B4-BE49-F238E27FC236}">
              <a16:creationId xmlns:a16="http://schemas.microsoft.com/office/drawing/2014/main" id="{1D1CB4D8-BE80-4E5B-A7CB-455D9E22AD04}"/>
            </a:ext>
          </a:extLst>
        </xdr:cNvPr>
        <xdr:cNvSpPr/>
      </xdr:nvSpPr>
      <xdr:spPr>
        <a:xfrm>
          <a:off x="5089070"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2277992</xdr:colOff>
      <xdr:row>4</xdr:row>
      <xdr:rowOff>40821</xdr:rowOff>
    </xdr:from>
    <xdr:to>
      <xdr:col>5</xdr:col>
      <xdr:colOff>1155301</xdr:colOff>
      <xdr:row>4</xdr:row>
      <xdr:rowOff>292821</xdr:rowOff>
    </xdr:to>
    <xdr:sp macro="" textlink="">
      <xdr:nvSpPr>
        <xdr:cNvPr id="82" name="正方形/長方形 172">
          <a:extLst>
            <a:ext uri="{FF2B5EF4-FFF2-40B4-BE49-F238E27FC236}">
              <a16:creationId xmlns:a16="http://schemas.microsoft.com/office/drawing/2014/main" id="{3E640E20-C170-458E-A488-B3A9686C4BB5}"/>
            </a:ext>
          </a:extLst>
        </xdr:cNvPr>
        <xdr:cNvSpPr/>
      </xdr:nvSpPr>
      <xdr:spPr>
        <a:xfrm>
          <a:off x="7190171"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288394</xdr:rowOff>
    </xdr:from>
    <xdr:to>
      <xdr:col>8</xdr:col>
      <xdr:colOff>956734</xdr:colOff>
      <xdr:row>150</xdr:row>
      <xdr:rowOff>25056</xdr:rowOff>
    </xdr:to>
    <xdr:sp macro="" textlink="">
      <xdr:nvSpPr>
        <xdr:cNvPr id="9" name="正方形/長方形 1">
          <a:extLst>
            <a:ext uri="{FF2B5EF4-FFF2-40B4-BE49-F238E27FC236}">
              <a16:creationId xmlns:a16="http://schemas.microsoft.com/office/drawing/2014/main" id="{26866E13-C81C-4D19-8C33-A885AE6F49BA}"/>
            </a:ext>
          </a:extLst>
        </xdr:cNvPr>
        <xdr:cNvSpPr/>
      </xdr:nvSpPr>
      <xdr:spPr>
        <a:xfrm>
          <a:off x="7331047" y="4370878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190500</xdr:rowOff>
    </xdr:from>
    <xdr:to>
      <xdr:col>8</xdr:col>
      <xdr:colOff>956734</xdr:colOff>
      <xdr:row>133</xdr:row>
      <xdr:rowOff>79485</xdr:rowOff>
    </xdr:to>
    <xdr:sp macro="" textlink="">
      <xdr:nvSpPr>
        <xdr:cNvPr id="10" name="正方形/長方形 63">
          <a:extLst>
            <a:ext uri="{FF2B5EF4-FFF2-40B4-BE49-F238E27FC236}">
              <a16:creationId xmlns:a16="http://schemas.microsoft.com/office/drawing/2014/main" id="{EDBE3B4A-399D-4BAE-BC67-D516563B302A}"/>
            </a:ext>
          </a:extLst>
        </xdr:cNvPr>
        <xdr:cNvSpPr/>
      </xdr:nvSpPr>
      <xdr:spPr>
        <a:xfrm>
          <a:off x="7331047" y="40481250"/>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93092</xdr:rowOff>
    </xdr:from>
    <xdr:to>
      <xdr:col>8</xdr:col>
      <xdr:colOff>956734</xdr:colOff>
      <xdr:row>140</xdr:row>
      <xdr:rowOff>242770</xdr:rowOff>
    </xdr:to>
    <xdr:sp macro="" textlink="">
      <xdr:nvSpPr>
        <xdr:cNvPr id="11" name="正方形/長方形 7">
          <a:extLst>
            <a:ext uri="{FF2B5EF4-FFF2-40B4-BE49-F238E27FC236}">
              <a16:creationId xmlns:a16="http://schemas.microsoft.com/office/drawing/2014/main" id="{27D3B0BC-E65A-4106-9E0C-5DCABF75B82B}"/>
            </a:ext>
          </a:extLst>
        </xdr:cNvPr>
        <xdr:cNvSpPr/>
      </xdr:nvSpPr>
      <xdr:spPr>
        <a:xfrm>
          <a:off x="7331047" y="4194866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123779</xdr:rowOff>
    </xdr:from>
    <xdr:to>
      <xdr:col>8</xdr:col>
      <xdr:colOff>956734</xdr:colOff>
      <xdr:row>135</xdr:row>
      <xdr:rowOff>52273</xdr:rowOff>
    </xdr:to>
    <xdr:sp macro="" textlink="">
      <xdr:nvSpPr>
        <xdr:cNvPr id="13" name="正方形/長方形 7">
          <a:extLst>
            <a:ext uri="{FF2B5EF4-FFF2-40B4-BE49-F238E27FC236}">
              <a16:creationId xmlns:a16="http://schemas.microsoft.com/office/drawing/2014/main" id="{DEF253C1-E0A2-4D68-8178-314A469A8BAF}"/>
            </a:ext>
          </a:extLst>
        </xdr:cNvPr>
        <xdr:cNvSpPr/>
      </xdr:nvSpPr>
      <xdr:spPr>
        <a:xfrm>
          <a:off x="7331047" y="4135342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7D48CFB1-516D-4DBB-B6C8-474112A56B74}"/>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6BDCEB79-62FD-4BEA-9889-CE08238C1446}"/>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C052EF06-8CFF-48F9-95B3-6215A67C41D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07E2F333-C460-40A4-A544-1824EF5CE556}"/>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EDFF3B15-5407-459E-8E35-7F102A39F440}"/>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0836E763-C107-44F1-ABCF-ECF31D9E8508}"/>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F044332B-17CE-4E42-BB4D-2D123813E933}"/>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F4BC1874-D67E-4AEB-951B-DEE8A32CD17D}"/>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8C1C617F-3BB4-4DEC-AC64-DC9F700DDEA8}"/>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261178</xdr:rowOff>
    </xdr:from>
    <xdr:to>
      <xdr:col>8</xdr:col>
      <xdr:colOff>956734</xdr:colOff>
      <xdr:row>149</xdr:row>
      <xdr:rowOff>310805</xdr:rowOff>
    </xdr:to>
    <xdr:sp macro="" textlink="">
      <xdr:nvSpPr>
        <xdr:cNvPr id="10" name="正方形/長方形 1">
          <a:extLst>
            <a:ext uri="{FF2B5EF4-FFF2-40B4-BE49-F238E27FC236}">
              <a16:creationId xmlns:a16="http://schemas.microsoft.com/office/drawing/2014/main" id="{CE955CBE-2596-4366-9EA0-5FC7DC8A6AC8}"/>
            </a:ext>
          </a:extLst>
        </xdr:cNvPr>
        <xdr:cNvSpPr/>
      </xdr:nvSpPr>
      <xdr:spPr>
        <a:xfrm>
          <a:off x="7331047" y="43681571"/>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163284</xdr:rowOff>
    </xdr:from>
    <xdr:to>
      <xdr:col>8</xdr:col>
      <xdr:colOff>956734</xdr:colOff>
      <xdr:row>133</xdr:row>
      <xdr:rowOff>52269</xdr:rowOff>
    </xdr:to>
    <xdr:sp macro="" textlink="">
      <xdr:nvSpPr>
        <xdr:cNvPr id="11" name="正方形/長方形 63">
          <a:extLst>
            <a:ext uri="{FF2B5EF4-FFF2-40B4-BE49-F238E27FC236}">
              <a16:creationId xmlns:a16="http://schemas.microsoft.com/office/drawing/2014/main" id="{AFDEBD24-1035-4FE3-B11E-ED431F0FC452}"/>
            </a:ext>
          </a:extLst>
        </xdr:cNvPr>
        <xdr:cNvSpPr/>
      </xdr:nvSpPr>
      <xdr:spPr>
        <a:xfrm>
          <a:off x="7331047" y="40454034"/>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65876</xdr:rowOff>
    </xdr:from>
    <xdr:to>
      <xdr:col>8</xdr:col>
      <xdr:colOff>956734</xdr:colOff>
      <xdr:row>140</xdr:row>
      <xdr:rowOff>215554</xdr:rowOff>
    </xdr:to>
    <xdr:sp macro="" textlink="">
      <xdr:nvSpPr>
        <xdr:cNvPr id="12" name="正方形/長方形 7">
          <a:extLst>
            <a:ext uri="{FF2B5EF4-FFF2-40B4-BE49-F238E27FC236}">
              <a16:creationId xmlns:a16="http://schemas.microsoft.com/office/drawing/2014/main" id="{BF1D97A8-6BE6-4D25-AF20-0B1B6B267822}"/>
            </a:ext>
          </a:extLst>
        </xdr:cNvPr>
        <xdr:cNvSpPr/>
      </xdr:nvSpPr>
      <xdr:spPr>
        <a:xfrm>
          <a:off x="7331047" y="41921447"/>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96563</xdr:rowOff>
    </xdr:from>
    <xdr:to>
      <xdr:col>8</xdr:col>
      <xdr:colOff>956734</xdr:colOff>
      <xdr:row>135</xdr:row>
      <xdr:rowOff>25057</xdr:rowOff>
    </xdr:to>
    <xdr:sp macro="" textlink="">
      <xdr:nvSpPr>
        <xdr:cNvPr id="13" name="正方形/長方形 7">
          <a:extLst>
            <a:ext uri="{FF2B5EF4-FFF2-40B4-BE49-F238E27FC236}">
              <a16:creationId xmlns:a16="http://schemas.microsoft.com/office/drawing/2014/main" id="{4ACB15A9-5560-4615-B00E-45BE73CBAB37}"/>
            </a:ext>
          </a:extLst>
        </xdr:cNvPr>
        <xdr:cNvSpPr/>
      </xdr:nvSpPr>
      <xdr:spPr>
        <a:xfrm>
          <a:off x="7331047" y="41326206"/>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3DF3F7A7-116E-46C6-A401-08CC37D9E406}"/>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279F19E4-8CEF-4E63-A658-B67364E37176}"/>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5A82F599-1D04-4580-8DA8-A6102A88D04F}"/>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A56D7F-1C9F-4098-B307-A12269D45CBB}"/>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11">
          <a:extLst>
            <a:ext uri="{FF2B5EF4-FFF2-40B4-BE49-F238E27FC236}">
              <a16:creationId xmlns:a16="http://schemas.microsoft.com/office/drawing/2014/main" id="{62A9C056-C28A-4FA1-B578-7A1F7C7A18E1}"/>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54428</xdr:rowOff>
    </xdr:from>
    <xdr:to>
      <xdr:col>3</xdr:col>
      <xdr:colOff>2307685</xdr:colOff>
      <xdr:row>4</xdr:row>
      <xdr:rowOff>306428</xdr:rowOff>
    </xdr:to>
    <xdr:sp macro="" textlink="">
      <xdr:nvSpPr>
        <xdr:cNvPr id="80" name="正方形/長方形 172">
          <a:extLst>
            <a:ext uri="{FF2B5EF4-FFF2-40B4-BE49-F238E27FC236}">
              <a16:creationId xmlns:a16="http://schemas.microsoft.com/office/drawing/2014/main" id="{503147F0-0605-416B-B3C0-57A1E633F592}"/>
            </a:ext>
          </a:extLst>
        </xdr:cNvPr>
        <xdr:cNvSpPr/>
      </xdr:nvSpPr>
      <xdr:spPr>
        <a:xfrm>
          <a:off x="6607864" y="130628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54428</xdr:rowOff>
    </xdr:from>
    <xdr:to>
      <xdr:col>5</xdr:col>
      <xdr:colOff>1671987</xdr:colOff>
      <xdr:row>4</xdr:row>
      <xdr:rowOff>306428</xdr:rowOff>
    </xdr:to>
    <xdr:sp macro="" textlink="">
      <xdr:nvSpPr>
        <xdr:cNvPr id="82" name="正方形/長方形 15">
          <a:extLst>
            <a:ext uri="{FF2B5EF4-FFF2-40B4-BE49-F238E27FC236}">
              <a16:creationId xmlns:a16="http://schemas.microsoft.com/office/drawing/2014/main" id="{356E7ADB-59EA-4DDF-A639-9C4CF4E2BDB0}"/>
            </a:ext>
          </a:extLst>
        </xdr:cNvPr>
        <xdr:cNvSpPr/>
      </xdr:nvSpPr>
      <xdr:spPr>
        <a:xfrm>
          <a:off x="8965737" y="130628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54428</xdr:rowOff>
    </xdr:from>
    <xdr:to>
      <xdr:col>3</xdr:col>
      <xdr:colOff>1786085</xdr:colOff>
      <xdr:row>4</xdr:row>
      <xdr:rowOff>306428</xdr:rowOff>
    </xdr:to>
    <xdr:sp macro="" textlink="">
      <xdr:nvSpPr>
        <xdr:cNvPr id="79" name="正方形/長方形 172">
          <a:extLst>
            <a:ext uri="{FF2B5EF4-FFF2-40B4-BE49-F238E27FC236}">
              <a16:creationId xmlns:a16="http://schemas.microsoft.com/office/drawing/2014/main" id="{421FC1B4-4744-40D0-8C14-24BB5CA19912}"/>
            </a:ext>
          </a:extLst>
        </xdr:cNvPr>
        <xdr:cNvSpPr/>
      </xdr:nvSpPr>
      <xdr:spPr>
        <a:xfrm>
          <a:off x="5075463" y="130628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54428</xdr:rowOff>
    </xdr:from>
    <xdr:to>
      <xdr:col>5</xdr:col>
      <xdr:colOff>1141694</xdr:colOff>
      <xdr:row>4</xdr:row>
      <xdr:rowOff>306428</xdr:rowOff>
    </xdr:to>
    <xdr:sp macro="" textlink="">
      <xdr:nvSpPr>
        <xdr:cNvPr id="81" name="正方形/長方形 172">
          <a:extLst>
            <a:ext uri="{FF2B5EF4-FFF2-40B4-BE49-F238E27FC236}">
              <a16:creationId xmlns:a16="http://schemas.microsoft.com/office/drawing/2014/main" id="{DD436A02-983B-4C2E-B77E-FA033D15652E}"/>
            </a:ext>
          </a:extLst>
        </xdr:cNvPr>
        <xdr:cNvSpPr/>
      </xdr:nvSpPr>
      <xdr:spPr>
        <a:xfrm>
          <a:off x="7176564" y="130628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257980</xdr:rowOff>
    </xdr:from>
    <xdr:to>
      <xdr:col>8</xdr:col>
      <xdr:colOff>945528</xdr:colOff>
      <xdr:row>149</xdr:row>
      <xdr:rowOff>300403</xdr:rowOff>
    </xdr:to>
    <xdr:sp macro="" textlink="">
      <xdr:nvSpPr>
        <xdr:cNvPr id="10" name="正方形/長方形 1">
          <a:extLst>
            <a:ext uri="{FF2B5EF4-FFF2-40B4-BE49-F238E27FC236}">
              <a16:creationId xmlns:a16="http://schemas.microsoft.com/office/drawing/2014/main" id="{2A579BBF-D37B-42B6-BDAC-D5FADCCA15E4}"/>
            </a:ext>
          </a:extLst>
        </xdr:cNvPr>
        <xdr:cNvSpPr/>
      </xdr:nvSpPr>
      <xdr:spPr>
        <a:xfrm>
          <a:off x="7295028" y="43792833"/>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168090</xdr:rowOff>
    </xdr:from>
    <xdr:to>
      <xdr:col>8</xdr:col>
      <xdr:colOff>945528</xdr:colOff>
      <xdr:row>133</xdr:row>
      <xdr:rowOff>54674</xdr:rowOff>
    </xdr:to>
    <xdr:sp macro="" textlink="">
      <xdr:nvSpPr>
        <xdr:cNvPr id="11" name="正方形/長方形 63">
          <a:extLst>
            <a:ext uri="{FF2B5EF4-FFF2-40B4-BE49-F238E27FC236}">
              <a16:creationId xmlns:a16="http://schemas.microsoft.com/office/drawing/2014/main" id="{DD655154-E2DD-47D9-99A0-32D46E43CC3B}"/>
            </a:ext>
          </a:extLst>
        </xdr:cNvPr>
        <xdr:cNvSpPr/>
      </xdr:nvSpPr>
      <xdr:spPr>
        <a:xfrm>
          <a:off x="7295028" y="40565296"/>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66680</xdr:rowOff>
    </xdr:from>
    <xdr:to>
      <xdr:col>8</xdr:col>
      <xdr:colOff>945528</xdr:colOff>
      <xdr:row>140</xdr:row>
      <xdr:rowOff>212356</xdr:rowOff>
    </xdr:to>
    <xdr:sp macro="" textlink="">
      <xdr:nvSpPr>
        <xdr:cNvPr id="12" name="正方形/長方形 7">
          <a:extLst>
            <a:ext uri="{FF2B5EF4-FFF2-40B4-BE49-F238E27FC236}">
              <a16:creationId xmlns:a16="http://schemas.microsoft.com/office/drawing/2014/main" id="{D22C9D3A-26D6-4826-9AC8-79115B9CC5C3}"/>
            </a:ext>
          </a:extLst>
        </xdr:cNvPr>
        <xdr:cNvSpPr/>
      </xdr:nvSpPr>
      <xdr:spPr>
        <a:xfrm>
          <a:off x="7295028" y="42032709"/>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98968</xdr:rowOff>
    </xdr:from>
    <xdr:to>
      <xdr:col>8</xdr:col>
      <xdr:colOff>945528</xdr:colOff>
      <xdr:row>135</xdr:row>
      <xdr:rowOff>25861</xdr:rowOff>
    </xdr:to>
    <xdr:sp macro="" textlink="">
      <xdr:nvSpPr>
        <xdr:cNvPr id="13" name="正方形/長方形 7">
          <a:extLst>
            <a:ext uri="{FF2B5EF4-FFF2-40B4-BE49-F238E27FC236}">
              <a16:creationId xmlns:a16="http://schemas.microsoft.com/office/drawing/2014/main" id="{D5B8ECB1-23BB-458C-BF90-58BE1CC16435}"/>
            </a:ext>
          </a:extLst>
        </xdr:cNvPr>
        <xdr:cNvSpPr/>
      </xdr:nvSpPr>
      <xdr:spPr>
        <a:xfrm>
          <a:off x="7295028" y="41437468"/>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BAE9C9D2-50EF-4055-875B-8B82FD0D58DF}"/>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85EEF5A1-F02C-43A6-8D4C-28CBADCABB4A}"/>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0C1E061D-D57A-4056-B8D8-1BBF55608C2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4C75AA-1381-43C9-8F8F-27632B59E1F3}"/>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DD18EF8F-EC03-4FC4-AC7B-79941AEA0A4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336BA6B5-D0CF-45B6-84E7-5362A2F68614}"/>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CAD95B42-651C-474F-A2A1-79E9EBB4B452}"/>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6B687F1C-9988-4156-B9A1-FE0DC1873F91}"/>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19CEE421-C91C-4F3C-81E8-A19830FDBEC6}"/>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269183</xdr:rowOff>
    </xdr:from>
    <xdr:to>
      <xdr:col>8</xdr:col>
      <xdr:colOff>945528</xdr:colOff>
      <xdr:row>149</xdr:row>
      <xdr:rowOff>311606</xdr:rowOff>
    </xdr:to>
    <xdr:sp macro="" textlink="">
      <xdr:nvSpPr>
        <xdr:cNvPr id="10" name="正方形/長方形 1">
          <a:extLst>
            <a:ext uri="{FF2B5EF4-FFF2-40B4-BE49-F238E27FC236}">
              <a16:creationId xmlns:a16="http://schemas.microsoft.com/office/drawing/2014/main" id="{88979457-C220-4854-B75F-3D5B97F41B76}"/>
            </a:ext>
          </a:extLst>
        </xdr:cNvPr>
        <xdr:cNvSpPr/>
      </xdr:nvSpPr>
      <xdr:spPr>
        <a:xfrm>
          <a:off x="7295028" y="43804036"/>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179293</xdr:rowOff>
    </xdr:from>
    <xdr:to>
      <xdr:col>8</xdr:col>
      <xdr:colOff>945528</xdr:colOff>
      <xdr:row>133</xdr:row>
      <xdr:rowOff>65877</xdr:rowOff>
    </xdr:to>
    <xdr:sp macro="" textlink="">
      <xdr:nvSpPr>
        <xdr:cNvPr id="11" name="正方形/長方形 63">
          <a:extLst>
            <a:ext uri="{FF2B5EF4-FFF2-40B4-BE49-F238E27FC236}">
              <a16:creationId xmlns:a16="http://schemas.microsoft.com/office/drawing/2014/main" id="{603BBAAB-DD31-4D16-82C8-F36F622BD6BE}"/>
            </a:ext>
          </a:extLst>
        </xdr:cNvPr>
        <xdr:cNvSpPr/>
      </xdr:nvSpPr>
      <xdr:spPr>
        <a:xfrm>
          <a:off x="7295028" y="40576499"/>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77883</xdr:rowOff>
    </xdr:from>
    <xdr:to>
      <xdr:col>8</xdr:col>
      <xdr:colOff>945528</xdr:colOff>
      <xdr:row>140</xdr:row>
      <xdr:rowOff>223559</xdr:rowOff>
    </xdr:to>
    <xdr:sp macro="" textlink="">
      <xdr:nvSpPr>
        <xdr:cNvPr id="12" name="正方形/長方形 7">
          <a:extLst>
            <a:ext uri="{FF2B5EF4-FFF2-40B4-BE49-F238E27FC236}">
              <a16:creationId xmlns:a16="http://schemas.microsoft.com/office/drawing/2014/main" id="{93184C8B-7218-4F6B-990E-908017163883}"/>
            </a:ext>
          </a:extLst>
        </xdr:cNvPr>
        <xdr:cNvSpPr/>
      </xdr:nvSpPr>
      <xdr:spPr>
        <a:xfrm>
          <a:off x="7295028" y="42043912"/>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110171</xdr:rowOff>
    </xdr:from>
    <xdr:to>
      <xdr:col>8</xdr:col>
      <xdr:colOff>945528</xdr:colOff>
      <xdr:row>135</xdr:row>
      <xdr:rowOff>37064</xdr:rowOff>
    </xdr:to>
    <xdr:sp macro="" textlink="">
      <xdr:nvSpPr>
        <xdr:cNvPr id="13" name="正方形/長方形 7">
          <a:extLst>
            <a:ext uri="{FF2B5EF4-FFF2-40B4-BE49-F238E27FC236}">
              <a16:creationId xmlns:a16="http://schemas.microsoft.com/office/drawing/2014/main" id="{9134B50A-7763-48F2-AA6A-12D79EE6335E}"/>
            </a:ext>
          </a:extLst>
        </xdr:cNvPr>
        <xdr:cNvSpPr/>
      </xdr:nvSpPr>
      <xdr:spPr>
        <a:xfrm>
          <a:off x="7295028" y="41448671"/>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 val="⑥FTC当年度"/>
      <sheetName val="⑦FTC翌年度"/>
      <sheetName val="⑧FTC翌々年度"/>
      <sheetName val="YACT08"/>
      <sheetName val="YACT09"/>
      <sheetName val="YACT10"/>
      <sheetName val="MANNING_EXPENSES"/>
      <sheetName val="COVER_PAGE"/>
      <sheetName val="ドロップダウンリスト"/>
      <sheetName val="C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sheetData sheetId="821"/>
      <sheetData sheetId="822"/>
      <sheetData sheetId="823"/>
      <sheetData sheetId="824"/>
      <sheetData sheetId="825"/>
      <sheetData sheetId="826" refreshError="1"/>
      <sheetData sheetId="827" refreshError="1"/>
      <sheetData sheetId="828" refreshError="1"/>
      <sheetData sheetId="8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8FC74-C516-46F7-B6BC-BD758170054B}">
  <sheetPr>
    <tabColor theme="0" tint="-4.9989318521683403E-2"/>
  </sheetPr>
  <dimension ref="A1:Q81"/>
  <sheetViews>
    <sheetView showGridLines="0" workbookViewId="0"/>
  </sheetViews>
  <sheetFormatPr defaultRowHeight="16.5"/>
  <cols>
    <col min="1" max="1" width="1.5" style="109" customWidth="1"/>
    <col min="2" max="2" width="10" style="109" bestFit="1" customWidth="1"/>
    <col min="3" max="3" width="8.25" style="109" bestFit="1" customWidth="1"/>
    <col min="4" max="4" width="6.125" style="109" bestFit="1" customWidth="1"/>
    <col min="5" max="6" width="8.25" style="109" bestFit="1" customWidth="1"/>
    <col min="7" max="7" width="6.125" style="109" bestFit="1" customWidth="1"/>
    <col min="8" max="9" width="8.25" style="109" bestFit="1" customWidth="1"/>
    <col min="10" max="10" width="6.125" style="109" bestFit="1" customWidth="1"/>
    <col min="11" max="12" width="8.25" style="109" bestFit="1" customWidth="1"/>
    <col min="13" max="13" width="6.125" style="109" bestFit="1" customWidth="1"/>
    <col min="14" max="15" width="8.25" style="109" bestFit="1" customWidth="1"/>
    <col min="16" max="16" width="6.125" style="109" bestFit="1" customWidth="1"/>
    <col min="17" max="17" width="8.25" style="109" bestFit="1" customWidth="1"/>
    <col min="18" max="16384" width="9" style="109"/>
  </cols>
  <sheetData>
    <row r="1" spans="2:17" ht="3.75" customHeight="1"/>
    <row r="2" spans="2:17" ht="26.25">
      <c r="B2" s="110" t="s">
        <v>0</v>
      </c>
    </row>
    <row r="4" spans="2:17">
      <c r="B4" s="111"/>
      <c r="C4" s="111"/>
      <c r="D4" s="111"/>
      <c r="E4" s="111"/>
      <c r="F4" s="111"/>
      <c r="G4" s="111"/>
      <c r="H4" s="111"/>
      <c r="I4" s="111"/>
      <c r="J4" s="111"/>
      <c r="K4" s="111"/>
      <c r="L4" s="111"/>
      <c r="M4" s="111"/>
      <c r="N4" s="111"/>
      <c r="O4" s="111"/>
      <c r="P4" s="111"/>
      <c r="Q4" s="111"/>
    </row>
    <row r="5" spans="2:17">
      <c r="B5" s="112" t="s">
        <v>1</v>
      </c>
    </row>
    <row r="6" spans="2:17">
      <c r="B6" s="113" t="s">
        <v>2</v>
      </c>
      <c r="C6" s="242" t="s">
        <v>3</v>
      </c>
      <c r="D6" s="243"/>
      <c r="E6" s="244"/>
      <c r="F6" s="242" t="s">
        <v>4</v>
      </c>
      <c r="G6" s="243"/>
      <c r="H6" s="244"/>
      <c r="I6" s="242" t="s">
        <v>5</v>
      </c>
      <c r="J6" s="243"/>
      <c r="K6" s="244"/>
      <c r="L6" s="242" t="s">
        <v>6</v>
      </c>
      <c r="M6" s="243"/>
      <c r="N6" s="244"/>
      <c r="O6" s="242" t="s">
        <v>7</v>
      </c>
      <c r="P6" s="243"/>
      <c r="Q6" s="244"/>
    </row>
    <row r="7" spans="2:17">
      <c r="B7" s="114" t="s">
        <v>8</v>
      </c>
      <c r="C7" s="144">
        <v>2026</v>
      </c>
      <c r="D7" s="145" t="s">
        <v>9</v>
      </c>
      <c r="E7" s="146"/>
      <c r="F7" s="159">
        <f>+C7+1</f>
        <v>2027</v>
      </c>
      <c r="G7" s="160" t="str">
        <f>+D7</f>
        <v>/4～6</v>
      </c>
      <c r="H7" s="161"/>
      <c r="I7" s="162">
        <f>+F7+1</f>
        <v>2028</v>
      </c>
      <c r="J7" s="163" t="str">
        <f>+G7</f>
        <v>/4～6</v>
      </c>
      <c r="K7" s="164"/>
      <c r="L7" s="177">
        <f>+I7+1</f>
        <v>2029</v>
      </c>
      <c r="M7" s="178" t="str">
        <f>+J7</f>
        <v>/4～6</v>
      </c>
      <c r="N7" s="179"/>
      <c r="O7" s="115">
        <f>+L7+1</f>
        <v>2030</v>
      </c>
      <c r="P7" s="116" t="str">
        <f>+M7</f>
        <v>/4～6</v>
      </c>
      <c r="Q7" s="117"/>
    </row>
    <row r="9" spans="2:17">
      <c r="B9" s="113" t="s">
        <v>10</v>
      </c>
      <c r="C9" s="245" t="s">
        <v>3</v>
      </c>
      <c r="D9" s="245"/>
      <c r="E9" s="245"/>
      <c r="F9" s="245" t="s">
        <v>4</v>
      </c>
      <c r="G9" s="245"/>
      <c r="H9" s="245"/>
      <c r="I9" s="245" t="s">
        <v>5</v>
      </c>
      <c r="J9" s="245"/>
      <c r="K9" s="245"/>
      <c r="L9" s="242" t="s">
        <v>6</v>
      </c>
      <c r="M9" s="243"/>
      <c r="N9" s="244"/>
      <c r="O9" s="242" t="s">
        <v>7</v>
      </c>
      <c r="P9" s="243"/>
      <c r="Q9" s="244"/>
    </row>
    <row r="10" spans="2:17">
      <c r="B10" s="114" t="s">
        <v>11</v>
      </c>
      <c r="C10" s="147">
        <v>45689</v>
      </c>
      <c r="D10" s="148" t="s">
        <v>12</v>
      </c>
      <c r="E10" s="149">
        <f>+EDATE(C10,11)</f>
        <v>46023</v>
      </c>
      <c r="F10" s="150">
        <f>+EDATE(C10,12)</f>
        <v>46054</v>
      </c>
      <c r="G10" s="151" t="s">
        <v>13</v>
      </c>
      <c r="H10" s="152">
        <f>+EDATE(E10,12)</f>
        <v>46388</v>
      </c>
      <c r="I10" s="165">
        <f>+EDATE(F10,12)</f>
        <v>46419</v>
      </c>
      <c r="J10" s="166" t="s">
        <v>13</v>
      </c>
      <c r="K10" s="167">
        <f>+EDATE(H10,12)</f>
        <v>46753</v>
      </c>
      <c r="L10" s="180">
        <f>+EDATE(I10,12)</f>
        <v>46784</v>
      </c>
      <c r="M10" s="181" t="s">
        <v>13</v>
      </c>
      <c r="N10" s="182">
        <f>+EDATE(K10,12)</f>
        <v>47119</v>
      </c>
      <c r="O10" s="118">
        <f>+EDATE(L10,12)</f>
        <v>47150</v>
      </c>
      <c r="P10" s="119" t="s">
        <v>13</v>
      </c>
      <c r="Q10" s="120">
        <f>+EDATE(N10,12)</f>
        <v>47484</v>
      </c>
    </row>
    <row r="11" spans="2:17">
      <c r="B11" s="114" t="s">
        <v>14</v>
      </c>
      <c r="C11" s="147">
        <f>+EDATE(C10,1)</f>
        <v>45717</v>
      </c>
      <c r="D11" s="148" t="s">
        <v>12</v>
      </c>
      <c r="E11" s="149">
        <f t="shared" ref="E11:E21" si="0">+EDATE(C11,11)</f>
        <v>46054</v>
      </c>
      <c r="F11" s="150">
        <f t="shared" ref="F11:F21" si="1">+EDATE(C11,12)</f>
        <v>46082</v>
      </c>
      <c r="G11" s="151" t="s">
        <v>13</v>
      </c>
      <c r="H11" s="152">
        <f t="shared" ref="H11:I21" si="2">+EDATE(E11,12)</f>
        <v>46419</v>
      </c>
      <c r="I11" s="165">
        <f t="shared" si="2"/>
        <v>46447</v>
      </c>
      <c r="J11" s="166" t="s">
        <v>13</v>
      </c>
      <c r="K11" s="167">
        <f t="shared" ref="K11:L21" si="3">+EDATE(H11,12)</f>
        <v>46784</v>
      </c>
      <c r="L11" s="180">
        <f t="shared" si="3"/>
        <v>46813</v>
      </c>
      <c r="M11" s="181" t="s">
        <v>13</v>
      </c>
      <c r="N11" s="182">
        <f t="shared" ref="N11:O21" si="4">+EDATE(K11,12)</f>
        <v>47150</v>
      </c>
      <c r="O11" s="118">
        <f t="shared" si="4"/>
        <v>47178</v>
      </c>
      <c r="P11" s="119" t="s">
        <v>13</v>
      </c>
      <c r="Q11" s="120">
        <f t="shared" ref="Q11:Q21" si="5">+EDATE(N11,12)</f>
        <v>47515</v>
      </c>
    </row>
    <row r="12" spans="2:17">
      <c r="B12" s="114" t="s">
        <v>15</v>
      </c>
      <c r="C12" s="147">
        <f t="shared" ref="C12:C21" si="6">+EDATE(C11,1)</f>
        <v>45748</v>
      </c>
      <c r="D12" s="148" t="s">
        <v>12</v>
      </c>
      <c r="E12" s="149">
        <f t="shared" si="0"/>
        <v>46082</v>
      </c>
      <c r="F12" s="150">
        <f t="shared" si="1"/>
        <v>46113</v>
      </c>
      <c r="G12" s="151" t="s">
        <v>13</v>
      </c>
      <c r="H12" s="152">
        <f t="shared" si="2"/>
        <v>46447</v>
      </c>
      <c r="I12" s="165">
        <f t="shared" si="2"/>
        <v>46478</v>
      </c>
      <c r="J12" s="166" t="s">
        <v>13</v>
      </c>
      <c r="K12" s="167">
        <f t="shared" si="3"/>
        <v>46813</v>
      </c>
      <c r="L12" s="180">
        <f t="shared" si="3"/>
        <v>46844</v>
      </c>
      <c r="M12" s="181" t="s">
        <v>13</v>
      </c>
      <c r="N12" s="182">
        <f t="shared" si="4"/>
        <v>47178</v>
      </c>
      <c r="O12" s="118">
        <f t="shared" si="4"/>
        <v>47209</v>
      </c>
      <c r="P12" s="119" t="s">
        <v>13</v>
      </c>
      <c r="Q12" s="120">
        <f t="shared" si="5"/>
        <v>47543</v>
      </c>
    </row>
    <row r="13" spans="2:17">
      <c r="B13" s="114" t="s">
        <v>16</v>
      </c>
      <c r="C13" s="147">
        <v>45413</v>
      </c>
      <c r="D13" s="148" t="s">
        <v>12</v>
      </c>
      <c r="E13" s="149">
        <f t="shared" si="0"/>
        <v>45748</v>
      </c>
      <c r="F13" s="150">
        <f t="shared" si="1"/>
        <v>45778</v>
      </c>
      <c r="G13" s="151" t="s">
        <v>13</v>
      </c>
      <c r="H13" s="152">
        <f t="shared" si="2"/>
        <v>46113</v>
      </c>
      <c r="I13" s="165">
        <f t="shared" si="2"/>
        <v>46143</v>
      </c>
      <c r="J13" s="166" t="s">
        <v>13</v>
      </c>
      <c r="K13" s="167">
        <f t="shared" si="3"/>
        <v>46478</v>
      </c>
      <c r="L13" s="180">
        <f t="shared" si="3"/>
        <v>46508</v>
      </c>
      <c r="M13" s="181" t="s">
        <v>13</v>
      </c>
      <c r="N13" s="182">
        <f t="shared" si="4"/>
        <v>46844</v>
      </c>
      <c r="O13" s="118">
        <f t="shared" si="4"/>
        <v>46874</v>
      </c>
      <c r="P13" s="119" t="s">
        <v>13</v>
      </c>
      <c r="Q13" s="120">
        <f t="shared" si="5"/>
        <v>47209</v>
      </c>
    </row>
    <row r="14" spans="2:17">
      <c r="B14" s="114" t="s">
        <v>17</v>
      </c>
      <c r="C14" s="147">
        <f t="shared" si="6"/>
        <v>45444</v>
      </c>
      <c r="D14" s="148" t="s">
        <v>12</v>
      </c>
      <c r="E14" s="149">
        <f t="shared" si="0"/>
        <v>45778</v>
      </c>
      <c r="F14" s="150">
        <f t="shared" si="1"/>
        <v>45809</v>
      </c>
      <c r="G14" s="151" t="s">
        <v>13</v>
      </c>
      <c r="H14" s="152">
        <f t="shared" si="2"/>
        <v>46143</v>
      </c>
      <c r="I14" s="165">
        <f t="shared" si="2"/>
        <v>46174</v>
      </c>
      <c r="J14" s="166" t="s">
        <v>13</v>
      </c>
      <c r="K14" s="167">
        <f t="shared" si="3"/>
        <v>46508</v>
      </c>
      <c r="L14" s="180">
        <f t="shared" si="3"/>
        <v>46539</v>
      </c>
      <c r="M14" s="181" t="s">
        <v>13</v>
      </c>
      <c r="N14" s="182">
        <f t="shared" si="4"/>
        <v>46874</v>
      </c>
      <c r="O14" s="118">
        <f t="shared" si="4"/>
        <v>46905</v>
      </c>
      <c r="P14" s="119" t="s">
        <v>13</v>
      </c>
      <c r="Q14" s="120">
        <f t="shared" si="5"/>
        <v>47239</v>
      </c>
    </row>
    <row r="15" spans="2:17">
      <c r="B15" s="114" t="s">
        <v>18</v>
      </c>
      <c r="C15" s="147">
        <f t="shared" si="6"/>
        <v>45474</v>
      </c>
      <c r="D15" s="148" t="s">
        <v>12</v>
      </c>
      <c r="E15" s="149">
        <f t="shared" si="0"/>
        <v>45809</v>
      </c>
      <c r="F15" s="150">
        <f t="shared" si="1"/>
        <v>45839</v>
      </c>
      <c r="G15" s="151" t="s">
        <v>13</v>
      </c>
      <c r="H15" s="152">
        <f t="shared" si="2"/>
        <v>46174</v>
      </c>
      <c r="I15" s="165">
        <f t="shared" si="2"/>
        <v>46204</v>
      </c>
      <c r="J15" s="166" t="s">
        <v>13</v>
      </c>
      <c r="K15" s="167">
        <f t="shared" si="3"/>
        <v>46539</v>
      </c>
      <c r="L15" s="180">
        <f t="shared" si="3"/>
        <v>46569</v>
      </c>
      <c r="M15" s="181" t="s">
        <v>13</v>
      </c>
      <c r="N15" s="182">
        <f t="shared" si="4"/>
        <v>46905</v>
      </c>
      <c r="O15" s="118">
        <f t="shared" si="4"/>
        <v>46935</v>
      </c>
      <c r="P15" s="119" t="s">
        <v>13</v>
      </c>
      <c r="Q15" s="120">
        <f t="shared" si="5"/>
        <v>47270</v>
      </c>
    </row>
    <row r="16" spans="2:17">
      <c r="B16" s="114" t="s">
        <v>19</v>
      </c>
      <c r="C16" s="147">
        <f t="shared" si="6"/>
        <v>45505</v>
      </c>
      <c r="D16" s="148" t="s">
        <v>12</v>
      </c>
      <c r="E16" s="149">
        <f t="shared" si="0"/>
        <v>45839</v>
      </c>
      <c r="F16" s="150">
        <f t="shared" si="1"/>
        <v>45870</v>
      </c>
      <c r="G16" s="151" t="s">
        <v>13</v>
      </c>
      <c r="H16" s="152">
        <f t="shared" si="2"/>
        <v>46204</v>
      </c>
      <c r="I16" s="165">
        <f t="shared" si="2"/>
        <v>46235</v>
      </c>
      <c r="J16" s="166" t="s">
        <v>13</v>
      </c>
      <c r="K16" s="167">
        <f t="shared" si="3"/>
        <v>46569</v>
      </c>
      <c r="L16" s="180">
        <f t="shared" si="3"/>
        <v>46600</v>
      </c>
      <c r="M16" s="181" t="s">
        <v>13</v>
      </c>
      <c r="N16" s="182">
        <f t="shared" si="4"/>
        <v>46935</v>
      </c>
      <c r="O16" s="118">
        <f t="shared" si="4"/>
        <v>46966</v>
      </c>
      <c r="P16" s="119" t="s">
        <v>13</v>
      </c>
      <c r="Q16" s="120">
        <f t="shared" si="5"/>
        <v>47300</v>
      </c>
    </row>
    <row r="17" spans="1:17">
      <c r="B17" s="114" t="s">
        <v>20</v>
      </c>
      <c r="C17" s="147">
        <f t="shared" si="6"/>
        <v>45536</v>
      </c>
      <c r="D17" s="148" t="s">
        <v>12</v>
      </c>
      <c r="E17" s="149">
        <f t="shared" si="0"/>
        <v>45870</v>
      </c>
      <c r="F17" s="150">
        <f t="shared" si="1"/>
        <v>45901</v>
      </c>
      <c r="G17" s="151" t="s">
        <v>13</v>
      </c>
      <c r="H17" s="152">
        <f t="shared" si="2"/>
        <v>46235</v>
      </c>
      <c r="I17" s="165">
        <f t="shared" si="2"/>
        <v>46266</v>
      </c>
      <c r="J17" s="166" t="s">
        <v>13</v>
      </c>
      <c r="K17" s="167">
        <f t="shared" si="3"/>
        <v>46600</v>
      </c>
      <c r="L17" s="180">
        <f t="shared" si="3"/>
        <v>46631</v>
      </c>
      <c r="M17" s="181" t="s">
        <v>13</v>
      </c>
      <c r="N17" s="182">
        <f t="shared" si="4"/>
        <v>46966</v>
      </c>
      <c r="O17" s="118">
        <f t="shared" si="4"/>
        <v>46997</v>
      </c>
      <c r="P17" s="119" t="s">
        <v>13</v>
      </c>
      <c r="Q17" s="120">
        <f t="shared" si="5"/>
        <v>47331</v>
      </c>
    </row>
    <row r="18" spans="1:17">
      <c r="B18" s="114" t="s">
        <v>21</v>
      </c>
      <c r="C18" s="147">
        <f t="shared" si="6"/>
        <v>45566</v>
      </c>
      <c r="D18" s="148" t="s">
        <v>12</v>
      </c>
      <c r="E18" s="149">
        <f t="shared" si="0"/>
        <v>45901</v>
      </c>
      <c r="F18" s="150">
        <f t="shared" si="1"/>
        <v>45931</v>
      </c>
      <c r="G18" s="151" t="s">
        <v>13</v>
      </c>
      <c r="H18" s="152">
        <f t="shared" si="2"/>
        <v>46266</v>
      </c>
      <c r="I18" s="165">
        <f t="shared" si="2"/>
        <v>46296</v>
      </c>
      <c r="J18" s="166" t="s">
        <v>13</v>
      </c>
      <c r="K18" s="167">
        <f t="shared" si="3"/>
        <v>46631</v>
      </c>
      <c r="L18" s="180">
        <f t="shared" si="3"/>
        <v>46661</v>
      </c>
      <c r="M18" s="181" t="s">
        <v>13</v>
      </c>
      <c r="N18" s="182">
        <f t="shared" si="4"/>
        <v>46997</v>
      </c>
      <c r="O18" s="118">
        <f t="shared" si="4"/>
        <v>47027</v>
      </c>
      <c r="P18" s="119" t="s">
        <v>13</v>
      </c>
      <c r="Q18" s="120">
        <f t="shared" si="5"/>
        <v>47362</v>
      </c>
    </row>
    <row r="19" spans="1:17">
      <c r="B19" s="114" t="s">
        <v>22</v>
      </c>
      <c r="C19" s="147">
        <f t="shared" si="6"/>
        <v>45597</v>
      </c>
      <c r="D19" s="148" t="s">
        <v>12</v>
      </c>
      <c r="E19" s="149">
        <f t="shared" si="0"/>
        <v>45931</v>
      </c>
      <c r="F19" s="150">
        <f t="shared" si="1"/>
        <v>45962</v>
      </c>
      <c r="G19" s="151" t="s">
        <v>13</v>
      </c>
      <c r="H19" s="152">
        <f t="shared" si="2"/>
        <v>46296</v>
      </c>
      <c r="I19" s="165">
        <f t="shared" si="2"/>
        <v>46327</v>
      </c>
      <c r="J19" s="166" t="s">
        <v>13</v>
      </c>
      <c r="K19" s="167">
        <f t="shared" si="3"/>
        <v>46661</v>
      </c>
      <c r="L19" s="180">
        <f t="shared" si="3"/>
        <v>46692</v>
      </c>
      <c r="M19" s="181" t="s">
        <v>13</v>
      </c>
      <c r="N19" s="182">
        <f t="shared" si="4"/>
        <v>47027</v>
      </c>
      <c r="O19" s="118">
        <f t="shared" si="4"/>
        <v>47058</v>
      </c>
      <c r="P19" s="119" t="s">
        <v>13</v>
      </c>
      <c r="Q19" s="120">
        <f t="shared" si="5"/>
        <v>47392</v>
      </c>
    </row>
    <row r="20" spans="1:17">
      <c r="B20" s="114" t="s">
        <v>23</v>
      </c>
      <c r="C20" s="147">
        <f t="shared" si="6"/>
        <v>45627</v>
      </c>
      <c r="D20" s="148" t="s">
        <v>12</v>
      </c>
      <c r="E20" s="149">
        <f t="shared" si="0"/>
        <v>45962</v>
      </c>
      <c r="F20" s="150">
        <f t="shared" si="1"/>
        <v>45992</v>
      </c>
      <c r="G20" s="151" t="s">
        <v>13</v>
      </c>
      <c r="H20" s="152">
        <f t="shared" si="2"/>
        <v>46327</v>
      </c>
      <c r="I20" s="165">
        <f t="shared" si="2"/>
        <v>46357</v>
      </c>
      <c r="J20" s="166" t="s">
        <v>13</v>
      </c>
      <c r="K20" s="167">
        <f t="shared" si="3"/>
        <v>46692</v>
      </c>
      <c r="L20" s="180">
        <f t="shared" si="3"/>
        <v>46722</v>
      </c>
      <c r="M20" s="181" t="s">
        <v>13</v>
      </c>
      <c r="N20" s="182">
        <f t="shared" si="4"/>
        <v>47058</v>
      </c>
      <c r="O20" s="118">
        <f t="shared" si="4"/>
        <v>47088</v>
      </c>
      <c r="P20" s="119" t="s">
        <v>13</v>
      </c>
      <c r="Q20" s="120">
        <f t="shared" si="5"/>
        <v>47423</v>
      </c>
    </row>
    <row r="21" spans="1:17">
      <c r="B21" s="114" t="s">
        <v>24</v>
      </c>
      <c r="C21" s="147">
        <f t="shared" si="6"/>
        <v>45658</v>
      </c>
      <c r="D21" s="148" t="s">
        <v>12</v>
      </c>
      <c r="E21" s="149">
        <f t="shared" si="0"/>
        <v>45992</v>
      </c>
      <c r="F21" s="150">
        <f t="shared" si="1"/>
        <v>46023</v>
      </c>
      <c r="G21" s="151" t="s">
        <v>13</v>
      </c>
      <c r="H21" s="152">
        <f t="shared" si="2"/>
        <v>46357</v>
      </c>
      <c r="I21" s="165">
        <f t="shared" si="2"/>
        <v>46388</v>
      </c>
      <c r="J21" s="166" t="s">
        <v>13</v>
      </c>
      <c r="K21" s="167">
        <f t="shared" si="3"/>
        <v>46722</v>
      </c>
      <c r="L21" s="180">
        <f t="shared" si="3"/>
        <v>46753</v>
      </c>
      <c r="M21" s="181" t="s">
        <v>13</v>
      </c>
      <c r="N21" s="182">
        <f t="shared" si="4"/>
        <v>47088</v>
      </c>
      <c r="O21" s="118">
        <f t="shared" si="4"/>
        <v>47119</v>
      </c>
      <c r="P21" s="119" t="s">
        <v>13</v>
      </c>
      <c r="Q21" s="120">
        <f t="shared" si="5"/>
        <v>47453</v>
      </c>
    </row>
    <row r="22" spans="1:17">
      <c r="C22" s="121"/>
      <c r="D22" s="122"/>
      <c r="E22" s="121"/>
      <c r="F22" s="121"/>
      <c r="G22" s="122"/>
      <c r="H22" s="121"/>
      <c r="I22" s="121"/>
      <c r="J22" s="122"/>
      <c r="K22" s="121"/>
      <c r="L22" s="121"/>
      <c r="M22" s="122"/>
      <c r="N22" s="121"/>
      <c r="O22" s="121"/>
      <c r="P22" s="122"/>
      <c r="Q22" s="121"/>
    </row>
    <row r="23" spans="1:17" s="125" customFormat="1" ht="12">
      <c r="A23" s="123"/>
      <c r="B23" s="124"/>
      <c r="C23" s="124"/>
      <c r="D23" s="124"/>
      <c r="E23" s="124"/>
      <c r="F23" s="124"/>
      <c r="G23" s="124"/>
      <c r="H23" s="124"/>
      <c r="I23" s="124"/>
      <c r="J23" s="124"/>
      <c r="K23" s="124"/>
      <c r="L23" s="124"/>
      <c r="M23" s="124"/>
      <c r="N23" s="124"/>
      <c r="O23" s="124"/>
      <c r="P23" s="124"/>
      <c r="Q23" s="124"/>
    </row>
    <row r="24" spans="1:17" s="125" customFormat="1">
      <c r="B24" s="112" t="s">
        <v>25</v>
      </c>
      <c r="C24" s="109"/>
      <c r="D24" s="109"/>
      <c r="E24" s="109"/>
      <c r="F24" s="109"/>
      <c r="G24" s="109"/>
      <c r="H24" s="109"/>
      <c r="I24" s="109"/>
      <c r="J24" s="109"/>
      <c r="K24" s="109"/>
      <c r="L24" s="109"/>
      <c r="M24" s="109"/>
      <c r="N24" s="109"/>
      <c r="O24" s="109"/>
      <c r="P24" s="109"/>
      <c r="Q24" s="109"/>
    </row>
    <row r="25" spans="1:17" s="125" customFormat="1" ht="18.75">
      <c r="A25"/>
      <c r="B25" s="126" t="s">
        <v>26</v>
      </c>
      <c r="C25" s="238" t="s">
        <v>27</v>
      </c>
      <c r="D25" s="239"/>
      <c r="E25" s="240"/>
      <c r="F25" s="238" t="s">
        <v>28</v>
      </c>
      <c r="G25" s="239"/>
      <c r="H25" s="240"/>
      <c r="I25" s="238" t="s">
        <v>29</v>
      </c>
      <c r="J25" s="239"/>
      <c r="K25" s="240"/>
      <c r="L25" s="238" t="s">
        <v>30</v>
      </c>
      <c r="M25" s="239"/>
      <c r="N25" s="240"/>
      <c r="O25" s="238" t="s">
        <v>31</v>
      </c>
      <c r="P25" s="239"/>
      <c r="Q25" s="240"/>
    </row>
    <row r="26" spans="1:17" s="125" customFormat="1" ht="18.75">
      <c r="A26"/>
      <c r="B26" s="127" t="s">
        <v>32</v>
      </c>
      <c r="C26" s="128">
        <v>2026</v>
      </c>
      <c r="D26" s="129" t="s">
        <v>33</v>
      </c>
      <c r="E26" s="130"/>
      <c r="F26" s="153">
        <v>2027</v>
      </c>
      <c r="G26" s="154" t="s">
        <v>33</v>
      </c>
      <c r="H26" s="155"/>
      <c r="I26" s="168">
        <v>2028</v>
      </c>
      <c r="J26" s="169" t="s">
        <v>33</v>
      </c>
      <c r="K26" s="170"/>
      <c r="L26" s="183">
        <v>2029</v>
      </c>
      <c r="M26" s="184" t="s">
        <v>33</v>
      </c>
      <c r="N26" s="185"/>
      <c r="O26" s="131">
        <v>2030</v>
      </c>
      <c r="P26" s="132" t="s">
        <v>33</v>
      </c>
      <c r="Q26" s="133"/>
    </row>
    <row r="27" spans="1:17" s="125" customFormat="1" ht="18.75">
      <c r="A27"/>
      <c r="B27" s="127" t="s">
        <v>34</v>
      </c>
      <c r="C27" s="153">
        <v>2027</v>
      </c>
      <c r="D27" s="154" t="s">
        <v>33</v>
      </c>
      <c r="E27" s="155"/>
      <c r="F27" s="168">
        <v>2028</v>
      </c>
      <c r="G27" s="169" t="s">
        <v>33</v>
      </c>
      <c r="H27" s="170"/>
      <c r="I27" s="183">
        <v>2029</v>
      </c>
      <c r="J27" s="184" t="s">
        <v>33</v>
      </c>
      <c r="K27" s="185"/>
      <c r="L27" s="131">
        <v>2030</v>
      </c>
      <c r="M27" s="132" t="s">
        <v>33</v>
      </c>
      <c r="N27" s="133"/>
      <c r="O27" s="134">
        <v>2031</v>
      </c>
      <c r="P27" s="135" t="s">
        <v>33</v>
      </c>
      <c r="Q27" s="136"/>
    </row>
    <row r="28" spans="1:17" s="125" customFormat="1" ht="18.75">
      <c r="A28"/>
      <c r="B28" s="137"/>
      <c r="C28" s="137"/>
      <c r="D28" s="137"/>
      <c r="E28" s="137"/>
      <c r="F28" s="137"/>
      <c r="G28" s="137"/>
      <c r="H28" s="137"/>
      <c r="I28" s="137"/>
      <c r="J28" s="137"/>
      <c r="K28" s="137"/>
      <c r="L28" s="137"/>
      <c r="M28" s="137"/>
      <c r="N28" s="137"/>
      <c r="O28" s="137"/>
      <c r="P28" s="137"/>
      <c r="Q28" s="137"/>
    </row>
    <row r="29" spans="1:17" s="125" customFormat="1" ht="18.75">
      <c r="A29"/>
      <c r="B29" s="126" t="s">
        <v>35</v>
      </c>
      <c r="C29" s="241" t="s">
        <v>27</v>
      </c>
      <c r="D29" s="241"/>
      <c r="E29" s="241"/>
      <c r="F29" s="241" t="s">
        <v>28</v>
      </c>
      <c r="G29" s="241"/>
      <c r="H29" s="241"/>
      <c r="I29" s="241" t="s">
        <v>29</v>
      </c>
      <c r="J29" s="241"/>
      <c r="K29" s="241"/>
      <c r="L29" s="238" t="s">
        <v>30</v>
      </c>
      <c r="M29" s="239"/>
      <c r="N29" s="240"/>
      <c r="O29" s="238" t="s">
        <v>31</v>
      </c>
      <c r="P29" s="239"/>
      <c r="Q29" s="240"/>
    </row>
    <row r="30" spans="1:17" s="125" customFormat="1" ht="18.75">
      <c r="A30"/>
      <c r="B30" s="127" t="s">
        <v>36</v>
      </c>
      <c r="C30" s="174">
        <v>45689</v>
      </c>
      <c r="D30" s="175" t="s">
        <v>13</v>
      </c>
      <c r="E30" s="176">
        <v>46023</v>
      </c>
      <c r="F30" s="156">
        <v>46054</v>
      </c>
      <c r="G30" s="157" t="s">
        <v>13</v>
      </c>
      <c r="H30" s="158">
        <v>46388</v>
      </c>
      <c r="I30" s="171">
        <v>46419</v>
      </c>
      <c r="J30" s="172" t="s">
        <v>13</v>
      </c>
      <c r="K30" s="173">
        <v>46753</v>
      </c>
      <c r="L30" s="186">
        <v>46784</v>
      </c>
      <c r="M30" s="187" t="s">
        <v>13</v>
      </c>
      <c r="N30" s="188">
        <v>47119</v>
      </c>
      <c r="O30" s="138">
        <v>47150</v>
      </c>
      <c r="P30" s="139" t="s">
        <v>13</v>
      </c>
      <c r="Q30" s="140">
        <v>47484</v>
      </c>
    </row>
    <row r="31" spans="1:17" s="125" customFormat="1" ht="18.75">
      <c r="A31"/>
      <c r="B31" s="127" t="s">
        <v>14</v>
      </c>
      <c r="C31" s="174">
        <v>45717</v>
      </c>
      <c r="D31" s="175" t="s">
        <v>13</v>
      </c>
      <c r="E31" s="176">
        <v>46054</v>
      </c>
      <c r="F31" s="156">
        <v>46082</v>
      </c>
      <c r="G31" s="157" t="s">
        <v>13</v>
      </c>
      <c r="H31" s="158">
        <v>46419</v>
      </c>
      <c r="I31" s="171">
        <v>46447</v>
      </c>
      <c r="J31" s="172" t="s">
        <v>13</v>
      </c>
      <c r="K31" s="173">
        <v>46784</v>
      </c>
      <c r="L31" s="186">
        <v>46813</v>
      </c>
      <c r="M31" s="187" t="s">
        <v>13</v>
      </c>
      <c r="N31" s="188">
        <v>47150</v>
      </c>
      <c r="O31" s="138">
        <v>47178</v>
      </c>
      <c r="P31" s="139" t="s">
        <v>13</v>
      </c>
      <c r="Q31" s="140">
        <v>47515</v>
      </c>
    </row>
    <row r="32" spans="1:17" s="125" customFormat="1" ht="18.75">
      <c r="A32"/>
      <c r="B32" s="127" t="s">
        <v>15</v>
      </c>
      <c r="C32" s="174">
        <v>45748</v>
      </c>
      <c r="D32" s="175" t="s">
        <v>13</v>
      </c>
      <c r="E32" s="176">
        <v>46082</v>
      </c>
      <c r="F32" s="156">
        <v>46113</v>
      </c>
      <c r="G32" s="157" t="s">
        <v>13</v>
      </c>
      <c r="H32" s="158">
        <v>46447</v>
      </c>
      <c r="I32" s="171">
        <v>46478</v>
      </c>
      <c r="J32" s="172" t="s">
        <v>13</v>
      </c>
      <c r="K32" s="173">
        <v>46813</v>
      </c>
      <c r="L32" s="186">
        <v>46844</v>
      </c>
      <c r="M32" s="187" t="s">
        <v>13</v>
      </c>
      <c r="N32" s="188">
        <v>47178</v>
      </c>
      <c r="O32" s="138">
        <v>47209</v>
      </c>
      <c r="P32" s="139" t="s">
        <v>13</v>
      </c>
      <c r="Q32" s="140">
        <v>47543</v>
      </c>
    </row>
    <row r="33" spans="1:17" s="125" customFormat="1" ht="18.75">
      <c r="A33"/>
      <c r="B33" s="127" t="s">
        <v>16</v>
      </c>
      <c r="C33" s="156">
        <v>45778</v>
      </c>
      <c r="D33" s="157" t="s">
        <v>13</v>
      </c>
      <c r="E33" s="158">
        <v>46113</v>
      </c>
      <c r="F33" s="171">
        <v>46143</v>
      </c>
      <c r="G33" s="172" t="s">
        <v>13</v>
      </c>
      <c r="H33" s="173">
        <v>46478</v>
      </c>
      <c r="I33" s="186">
        <v>46508</v>
      </c>
      <c r="J33" s="187" t="s">
        <v>13</v>
      </c>
      <c r="K33" s="188">
        <v>46844</v>
      </c>
      <c r="L33" s="138">
        <v>46874</v>
      </c>
      <c r="M33" s="139" t="s">
        <v>13</v>
      </c>
      <c r="N33" s="140">
        <v>47209</v>
      </c>
      <c r="O33" s="141">
        <v>47239</v>
      </c>
      <c r="P33" s="142" t="s">
        <v>13</v>
      </c>
      <c r="Q33" s="143">
        <v>47574</v>
      </c>
    </row>
    <row r="34" spans="1:17" s="125" customFormat="1" ht="18.75">
      <c r="A34"/>
      <c r="B34" s="127" t="s">
        <v>17</v>
      </c>
      <c r="C34" s="156">
        <v>45809</v>
      </c>
      <c r="D34" s="157" t="s">
        <v>13</v>
      </c>
      <c r="E34" s="158">
        <v>46143</v>
      </c>
      <c r="F34" s="171">
        <v>46174</v>
      </c>
      <c r="G34" s="172" t="s">
        <v>13</v>
      </c>
      <c r="H34" s="173">
        <v>46508</v>
      </c>
      <c r="I34" s="186">
        <v>46539</v>
      </c>
      <c r="J34" s="187" t="s">
        <v>13</v>
      </c>
      <c r="K34" s="188">
        <v>46874</v>
      </c>
      <c r="L34" s="138">
        <v>46905</v>
      </c>
      <c r="M34" s="139" t="s">
        <v>13</v>
      </c>
      <c r="N34" s="140">
        <v>47239</v>
      </c>
      <c r="O34" s="141">
        <v>47270</v>
      </c>
      <c r="P34" s="142" t="s">
        <v>13</v>
      </c>
      <c r="Q34" s="143">
        <v>47604</v>
      </c>
    </row>
    <row r="35" spans="1:17" s="125" customFormat="1" ht="18.75">
      <c r="A35"/>
      <c r="B35" s="127" t="s">
        <v>18</v>
      </c>
      <c r="C35" s="174">
        <v>45474</v>
      </c>
      <c r="D35" s="175" t="s">
        <v>13</v>
      </c>
      <c r="E35" s="176">
        <v>45809</v>
      </c>
      <c r="F35" s="156">
        <v>45839</v>
      </c>
      <c r="G35" s="157" t="s">
        <v>13</v>
      </c>
      <c r="H35" s="158">
        <v>46174</v>
      </c>
      <c r="I35" s="171">
        <v>46204</v>
      </c>
      <c r="J35" s="172" t="s">
        <v>13</v>
      </c>
      <c r="K35" s="173">
        <v>46539</v>
      </c>
      <c r="L35" s="186">
        <v>46569</v>
      </c>
      <c r="M35" s="187" t="s">
        <v>13</v>
      </c>
      <c r="N35" s="188">
        <v>46905</v>
      </c>
      <c r="O35" s="138">
        <v>46935</v>
      </c>
      <c r="P35" s="139" t="s">
        <v>13</v>
      </c>
      <c r="Q35" s="140">
        <v>47270</v>
      </c>
    </row>
    <row r="36" spans="1:17" s="125" customFormat="1" ht="18.75">
      <c r="A36"/>
      <c r="B36" s="127" t="s">
        <v>19</v>
      </c>
      <c r="C36" s="174">
        <v>45505</v>
      </c>
      <c r="D36" s="175" t="s">
        <v>13</v>
      </c>
      <c r="E36" s="176">
        <v>45839</v>
      </c>
      <c r="F36" s="156">
        <v>45870</v>
      </c>
      <c r="G36" s="157" t="s">
        <v>13</v>
      </c>
      <c r="H36" s="158">
        <v>46204</v>
      </c>
      <c r="I36" s="171">
        <v>46235</v>
      </c>
      <c r="J36" s="172" t="s">
        <v>13</v>
      </c>
      <c r="K36" s="173">
        <v>46569</v>
      </c>
      <c r="L36" s="186">
        <v>46600</v>
      </c>
      <c r="M36" s="187" t="s">
        <v>13</v>
      </c>
      <c r="N36" s="188">
        <v>46935</v>
      </c>
      <c r="O36" s="138">
        <v>46966</v>
      </c>
      <c r="P36" s="139" t="s">
        <v>13</v>
      </c>
      <c r="Q36" s="140">
        <v>47300</v>
      </c>
    </row>
    <row r="37" spans="1:17" s="125" customFormat="1" ht="18.75">
      <c r="A37"/>
      <c r="B37" s="127" t="s">
        <v>20</v>
      </c>
      <c r="C37" s="174">
        <v>45536</v>
      </c>
      <c r="D37" s="175" t="s">
        <v>13</v>
      </c>
      <c r="E37" s="176">
        <v>45870</v>
      </c>
      <c r="F37" s="156">
        <v>45901</v>
      </c>
      <c r="G37" s="157" t="s">
        <v>13</v>
      </c>
      <c r="H37" s="158">
        <v>46235</v>
      </c>
      <c r="I37" s="171">
        <v>46266</v>
      </c>
      <c r="J37" s="172" t="s">
        <v>13</v>
      </c>
      <c r="K37" s="173">
        <v>46600</v>
      </c>
      <c r="L37" s="186">
        <v>46631</v>
      </c>
      <c r="M37" s="187" t="s">
        <v>13</v>
      </c>
      <c r="N37" s="188">
        <v>46966</v>
      </c>
      <c r="O37" s="138">
        <v>46997</v>
      </c>
      <c r="P37" s="139" t="s">
        <v>13</v>
      </c>
      <c r="Q37" s="140">
        <v>47331</v>
      </c>
    </row>
    <row r="38" spans="1:17" s="125" customFormat="1" ht="18.75">
      <c r="A38"/>
      <c r="B38" s="127" t="s">
        <v>21</v>
      </c>
      <c r="C38" s="174">
        <v>45566</v>
      </c>
      <c r="D38" s="175" t="s">
        <v>13</v>
      </c>
      <c r="E38" s="176">
        <v>45901</v>
      </c>
      <c r="F38" s="156">
        <v>45931</v>
      </c>
      <c r="G38" s="157" t="s">
        <v>13</v>
      </c>
      <c r="H38" s="158">
        <v>46266</v>
      </c>
      <c r="I38" s="171">
        <v>46296</v>
      </c>
      <c r="J38" s="172" t="s">
        <v>13</v>
      </c>
      <c r="K38" s="173">
        <v>46631</v>
      </c>
      <c r="L38" s="186">
        <v>46661</v>
      </c>
      <c r="M38" s="187" t="s">
        <v>13</v>
      </c>
      <c r="N38" s="188">
        <v>46997</v>
      </c>
      <c r="O38" s="138">
        <v>47027</v>
      </c>
      <c r="P38" s="139" t="s">
        <v>13</v>
      </c>
      <c r="Q38" s="140">
        <v>47362</v>
      </c>
    </row>
    <row r="39" spans="1:17" s="125" customFormat="1">
      <c r="B39" s="127" t="s">
        <v>22</v>
      </c>
      <c r="C39" s="174">
        <v>45597</v>
      </c>
      <c r="D39" s="175" t="s">
        <v>13</v>
      </c>
      <c r="E39" s="176">
        <v>45931</v>
      </c>
      <c r="F39" s="156">
        <v>45962</v>
      </c>
      <c r="G39" s="157" t="s">
        <v>13</v>
      </c>
      <c r="H39" s="158">
        <v>46296</v>
      </c>
      <c r="I39" s="171">
        <v>46327</v>
      </c>
      <c r="J39" s="172" t="s">
        <v>13</v>
      </c>
      <c r="K39" s="173">
        <v>46661</v>
      </c>
      <c r="L39" s="186">
        <v>46692</v>
      </c>
      <c r="M39" s="187" t="s">
        <v>13</v>
      </c>
      <c r="N39" s="188">
        <v>47027</v>
      </c>
      <c r="O39" s="138">
        <v>47058</v>
      </c>
      <c r="P39" s="139" t="s">
        <v>13</v>
      </c>
      <c r="Q39" s="140">
        <v>47392</v>
      </c>
    </row>
    <row r="40" spans="1:17" s="125" customFormat="1">
      <c r="B40" s="127" t="s">
        <v>23</v>
      </c>
      <c r="C40" s="174">
        <v>45627</v>
      </c>
      <c r="D40" s="175" t="s">
        <v>13</v>
      </c>
      <c r="E40" s="176">
        <v>45962</v>
      </c>
      <c r="F40" s="156">
        <v>45992</v>
      </c>
      <c r="G40" s="157" t="s">
        <v>13</v>
      </c>
      <c r="H40" s="158">
        <v>46327</v>
      </c>
      <c r="I40" s="171">
        <v>46357</v>
      </c>
      <c r="J40" s="172" t="s">
        <v>13</v>
      </c>
      <c r="K40" s="173">
        <v>46692</v>
      </c>
      <c r="L40" s="186">
        <v>46722</v>
      </c>
      <c r="M40" s="187" t="s">
        <v>13</v>
      </c>
      <c r="N40" s="188">
        <v>47058</v>
      </c>
      <c r="O40" s="138">
        <v>47088</v>
      </c>
      <c r="P40" s="139" t="s">
        <v>13</v>
      </c>
      <c r="Q40" s="140">
        <v>47423</v>
      </c>
    </row>
    <row r="41" spans="1:17" s="125" customFormat="1">
      <c r="B41" s="127" t="s">
        <v>24</v>
      </c>
      <c r="C41" s="174">
        <v>45658</v>
      </c>
      <c r="D41" s="175" t="s">
        <v>13</v>
      </c>
      <c r="E41" s="176">
        <v>45992</v>
      </c>
      <c r="F41" s="156">
        <v>46023</v>
      </c>
      <c r="G41" s="157" t="s">
        <v>13</v>
      </c>
      <c r="H41" s="158">
        <v>46357</v>
      </c>
      <c r="I41" s="171">
        <v>46388</v>
      </c>
      <c r="J41" s="172" t="s">
        <v>13</v>
      </c>
      <c r="K41" s="173">
        <v>46722</v>
      </c>
      <c r="L41" s="186">
        <v>46753</v>
      </c>
      <c r="M41" s="187" t="s">
        <v>13</v>
      </c>
      <c r="N41" s="188">
        <v>47088</v>
      </c>
      <c r="O41" s="138">
        <v>47119</v>
      </c>
      <c r="P41" s="139" t="s">
        <v>13</v>
      </c>
      <c r="Q41" s="140">
        <v>47453</v>
      </c>
    </row>
    <row r="42" spans="1:17" s="125" customFormat="1" ht="12"/>
    <row r="43" spans="1:17" s="125" customFormat="1" ht="12">
      <c r="B43" s="124"/>
      <c r="C43" s="124"/>
      <c r="D43" s="124"/>
      <c r="E43" s="124"/>
      <c r="F43" s="124"/>
      <c r="G43" s="124"/>
      <c r="H43" s="124"/>
      <c r="I43" s="124"/>
      <c r="J43" s="124"/>
      <c r="K43" s="124"/>
      <c r="L43" s="124"/>
      <c r="M43" s="124"/>
      <c r="N43" s="124"/>
      <c r="O43" s="124"/>
      <c r="P43" s="124"/>
      <c r="Q43" s="124"/>
    </row>
    <row r="44" spans="1:17" s="125" customFormat="1">
      <c r="B44" s="112" t="s">
        <v>37</v>
      </c>
      <c r="C44" s="109"/>
      <c r="D44" s="109"/>
      <c r="E44" s="109"/>
      <c r="F44" s="109"/>
      <c r="G44" s="109"/>
      <c r="H44" s="109"/>
      <c r="I44" s="109"/>
      <c r="J44" s="109"/>
      <c r="K44" s="109"/>
      <c r="L44" s="109"/>
      <c r="M44" s="109"/>
      <c r="N44" s="109"/>
      <c r="O44" s="109"/>
      <c r="P44" s="109"/>
      <c r="Q44" s="109"/>
    </row>
    <row r="45" spans="1:17" s="125" customFormat="1">
      <c r="B45" s="126" t="s">
        <v>26</v>
      </c>
      <c r="C45" s="238" t="s">
        <v>27</v>
      </c>
      <c r="D45" s="239"/>
      <c r="E45" s="240"/>
      <c r="F45" s="238" t="s">
        <v>28</v>
      </c>
      <c r="G45" s="239"/>
      <c r="H45" s="240"/>
      <c r="I45" s="238" t="s">
        <v>29</v>
      </c>
      <c r="J45" s="239"/>
      <c r="K45" s="240"/>
      <c r="L45" s="238" t="s">
        <v>30</v>
      </c>
      <c r="M45" s="239"/>
      <c r="N45" s="240"/>
      <c r="O45" s="238" t="s">
        <v>31</v>
      </c>
      <c r="P45" s="239"/>
      <c r="Q45" s="240"/>
    </row>
    <row r="46" spans="1:17" s="125" customFormat="1">
      <c r="B46" s="127" t="s">
        <v>32</v>
      </c>
      <c r="C46" s="128">
        <v>2026</v>
      </c>
      <c r="D46" s="129" t="s">
        <v>33</v>
      </c>
      <c r="E46" s="130"/>
      <c r="F46" s="153">
        <v>2027</v>
      </c>
      <c r="G46" s="154" t="s">
        <v>33</v>
      </c>
      <c r="H46" s="155"/>
      <c r="I46" s="168">
        <v>2028</v>
      </c>
      <c r="J46" s="169" t="s">
        <v>33</v>
      </c>
      <c r="K46" s="170"/>
      <c r="L46" s="183">
        <v>2029</v>
      </c>
      <c r="M46" s="184" t="s">
        <v>33</v>
      </c>
      <c r="N46" s="185"/>
      <c r="O46" s="131">
        <v>2030</v>
      </c>
      <c r="P46" s="132" t="s">
        <v>33</v>
      </c>
      <c r="Q46" s="133"/>
    </row>
    <row r="47" spans="1:17" s="125" customFormat="1">
      <c r="B47" s="127" t="s">
        <v>34</v>
      </c>
      <c r="C47" s="153">
        <v>2027</v>
      </c>
      <c r="D47" s="154" t="s">
        <v>33</v>
      </c>
      <c r="E47" s="155"/>
      <c r="F47" s="168">
        <v>2028</v>
      </c>
      <c r="G47" s="169" t="s">
        <v>33</v>
      </c>
      <c r="H47" s="170"/>
      <c r="I47" s="183">
        <v>2029</v>
      </c>
      <c r="J47" s="184" t="s">
        <v>33</v>
      </c>
      <c r="K47" s="185"/>
      <c r="L47" s="131">
        <v>2030</v>
      </c>
      <c r="M47" s="132" t="s">
        <v>33</v>
      </c>
      <c r="N47" s="133"/>
      <c r="O47" s="134">
        <v>2031</v>
      </c>
      <c r="P47" s="135" t="s">
        <v>33</v>
      </c>
      <c r="Q47" s="136"/>
    </row>
    <row r="48" spans="1:17" s="125" customFormat="1">
      <c r="B48" s="137"/>
      <c r="C48" s="137"/>
      <c r="D48" s="137"/>
      <c r="E48" s="137"/>
      <c r="F48" s="137"/>
      <c r="G48" s="137"/>
      <c r="H48" s="137"/>
      <c r="I48" s="137"/>
      <c r="J48" s="137"/>
      <c r="K48" s="137"/>
      <c r="L48" s="137"/>
      <c r="M48" s="137"/>
      <c r="N48" s="137"/>
      <c r="O48" s="137"/>
      <c r="P48" s="137"/>
      <c r="Q48" s="137"/>
    </row>
    <row r="49" spans="2:17" s="125" customFormat="1">
      <c r="B49" s="126" t="s">
        <v>35</v>
      </c>
      <c r="C49" s="241" t="s">
        <v>27</v>
      </c>
      <c r="D49" s="241"/>
      <c r="E49" s="241"/>
      <c r="F49" s="241" t="s">
        <v>28</v>
      </c>
      <c r="G49" s="241"/>
      <c r="H49" s="241"/>
      <c r="I49" s="241" t="s">
        <v>29</v>
      </c>
      <c r="J49" s="241"/>
      <c r="K49" s="241"/>
      <c r="L49" s="238" t="s">
        <v>30</v>
      </c>
      <c r="M49" s="239"/>
      <c r="N49" s="240"/>
      <c r="O49" s="238" t="s">
        <v>31</v>
      </c>
      <c r="P49" s="239"/>
      <c r="Q49" s="240"/>
    </row>
    <row r="50" spans="2:17" s="125" customFormat="1">
      <c r="B50" s="127" t="s">
        <v>36</v>
      </c>
      <c r="C50" s="174">
        <v>45689</v>
      </c>
      <c r="D50" s="175" t="s">
        <v>13</v>
      </c>
      <c r="E50" s="176">
        <v>46023</v>
      </c>
      <c r="F50" s="156">
        <v>46054</v>
      </c>
      <c r="G50" s="157" t="s">
        <v>13</v>
      </c>
      <c r="H50" s="158">
        <v>46388</v>
      </c>
      <c r="I50" s="171">
        <v>46419</v>
      </c>
      <c r="J50" s="172" t="s">
        <v>13</v>
      </c>
      <c r="K50" s="173">
        <v>46753</v>
      </c>
      <c r="L50" s="186">
        <v>46784</v>
      </c>
      <c r="M50" s="187" t="s">
        <v>13</v>
      </c>
      <c r="N50" s="188">
        <v>47119</v>
      </c>
      <c r="O50" s="138">
        <v>47150</v>
      </c>
      <c r="P50" s="139" t="s">
        <v>13</v>
      </c>
      <c r="Q50" s="140">
        <v>47484</v>
      </c>
    </row>
    <row r="51" spans="2:17" s="125" customFormat="1">
      <c r="B51" s="127" t="s">
        <v>14</v>
      </c>
      <c r="C51" s="174">
        <v>45717</v>
      </c>
      <c r="D51" s="175" t="s">
        <v>13</v>
      </c>
      <c r="E51" s="176">
        <v>46054</v>
      </c>
      <c r="F51" s="156">
        <v>46082</v>
      </c>
      <c r="G51" s="157" t="s">
        <v>13</v>
      </c>
      <c r="H51" s="158">
        <v>46419</v>
      </c>
      <c r="I51" s="171">
        <v>46447</v>
      </c>
      <c r="J51" s="172" t="s">
        <v>13</v>
      </c>
      <c r="K51" s="173">
        <v>46784</v>
      </c>
      <c r="L51" s="186">
        <v>46813</v>
      </c>
      <c r="M51" s="187" t="s">
        <v>13</v>
      </c>
      <c r="N51" s="188">
        <v>47150</v>
      </c>
      <c r="O51" s="138">
        <v>47178</v>
      </c>
      <c r="P51" s="139" t="s">
        <v>13</v>
      </c>
      <c r="Q51" s="140">
        <v>47515</v>
      </c>
    </row>
    <row r="52" spans="2:17" s="125" customFormat="1">
      <c r="B52" s="127" t="s">
        <v>15</v>
      </c>
      <c r="C52" s="174">
        <v>45748</v>
      </c>
      <c r="D52" s="175" t="s">
        <v>13</v>
      </c>
      <c r="E52" s="176">
        <v>46082</v>
      </c>
      <c r="F52" s="156">
        <v>46113</v>
      </c>
      <c r="G52" s="157" t="s">
        <v>13</v>
      </c>
      <c r="H52" s="158">
        <v>46447</v>
      </c>
      <c r="I52" s="171">
        <v>46478</v>
      </c>
      <c r="J52" s="172" t="s">
        <v>13</v>
      </c>
      <c r="K52" s="173">
        <v>46813</v>
      </c>
      <c r="L52" s="186">
        <v>46844</v>
      </c>
      <c r="M52" s="187" t="s">
        <v>13</v>
      </c>
      <c r="N52" s="188">
        <v>47178</v>
      </c>
      <c r="O52" s="138">
        <v>47209</v>
      </c>
      <c r="P52" s="139" t="s">
        <v>13</v>
      </c>
      <c r="Q52" s="140">
        <v>47543</v>
      </c>
    </row>
    <row r="53" spans="2:17" s="125" customFormat="1">
      <c r="B53" s="127" t="s">
        <v>16</v>
      </c>
      <c r="C53" s="156">
        <v>45778</v>
      </c>
      <c r="D53" s="157" t="s">
        <v>13</v>
      </c>
      <c r="E53" s="158">
        <v>46113</v>
      </c>
      <c r="F53" s="171">
        <v>46143</v>
      </c>
      <c r="G53" s="172" t="s">
        <v>13</v>
      </c>
      <c r="H53" s="173">
        <v>46478</v>
      </c>
      <c r="I53" s="186">
        <v>46508</v>
      </c>
      <c r="J53" s="187" t="s">
        <v>13</v>
      </c>
      <c r="K53" s="188">
        <v>46844</v>
      </c>
      <c r="L53" s="138">
        <v>46874</v>
      </c>
      <c r="M53" s="139" t="s">
        <v>13</v>
      </c>
      <c r="N53" s="140">
        <v>47209</v>
      </c>
      <c r="O53" s="141">
        <v>47239</v>
      </c>
      <c r="P53" s="142" t="s">
        <v>13</v>
      </c>
      <c r="Q53" s="143">
        <v>47574</v>
      </c>
    </row>
    <row r="54" spans="2:17" s="125" customFormat="1">
      <c r="B54" s="127" t="s">
        <v>17</v>
      </c>
      <c r="C54" s="156">
        <v>45809</v>
      </c>
      <c r="D54" s="157" t="s">
        <v>13</v>
      </c>
      <c r="E54" s="158">
        <v>46143</v>
      </c>
      <c r="F54" s="171">
        <v>46174</v>
      </c>
      <c r="G54" s="172" t="s">
        <v>13</v>
      </c>
      <c r="H54" s="173">
        <v>46508</v>
      </c>
      <c r="I54" s="186">
        <v>46539</v>
      </c>
      <c r="J54" s="187" t="s">
        <v>13</v>
      </c>
      <c r="K54" s="188">
        <v>46874</v>
      </c>
      <c r="L54" s="138">
        <v>46905</v>
      </c>
      <c r="M54" s="139" t="s">
        <v>13</v>
      </c>
      <c r="N54" s="140">
        <v>47239</v>
      </c>
      <c r="O54" s="141">
        <v>47270</v>
      </c>
      <c r="P54" s="142" t="s">
        <v>13</v>
      </c>
      <c r="Q54" s="143">
        <v>47604</v>
      </c>
    </row>
    <row r="55" spans="2:17" s="125" customFormat="1">
      <c r="B55" s="127" t="s">
        <v>18</v>
      </c>
      <c r="C55" s="156">
        <v>45839</v>
      </c>
      <c r="D55" s="157" t="s">
        <v>13</v>
      </c>
      <c r="E55" s="158">
        <v>46174</v>
      </c>
      <c r="F55" s="171">
        <v>46204</v>
      </c>
      <c r="G55" s="172" t="s">
        <v>13</v>
      </c>
      <c r="H55" s="173">
        <v>46539</v>
      </c>
      <c r="I55" s="186">
        <v>46569</v>
      </c>
      <c r="J55" s="187" t="s">
        <v>13</v>
      </c>
      <c r="K55" s="188">
        <v>46905</v>
      </c>
      <c r="L55" s="138">
        <v>46935</v>
      </c>
      <c r="M55" s="139" t="s">
        <v>13</v>
      </c>
      <c r="N55" s="140">
        <v>47270</v>
      </c>
      <c r="O55" s="141">
        <v>47300</v>
      </c>
      <c r="P55" s="142" t="s">
        <v>13</v>
      </c>
      <c r="Q55" s="143">
        <v>47635</v>
      </c>
    </row>
    <row r="56" spans="2:17" s="125" customFormat="1">
      <c r="B56" s="127" t="s">
        <v>19</v>
      </c>
      <c r="C56" s="156">
        <v>45870</v>
      </c>
      <c r="D56" s="157" t="s">
        <v>13</v>
      </c>
      <c r="E56" s="158">
        <v>46204</v>
      </c>
      <c r="F56" s="171">
        <v>46235</v>
      </c>
      <c r="G56" s="172" t="s">
        <v>13</v>
      </c>
      <c r="H56" s="173">
        <v>46569</v>
      </c>
      <c r="I56" s="186">
        <v>46600</v>
      </c>
      <c r="J56" s="187" t="s">
        <v>13</v>
      </c>
      <c r="K56" s="188">
        <v>46935</v>
      </c>
      <c r="L56" s="138">
        <v>46966</v>
      </c>
      <c r="M56" s="139" t="s">
        <v>13</v>
      </c>
      <c r="N56" s="140">
        <v>47300</v>
      </c>
      <c r="O56" s="141">
        <v>47331</v>
      </c>
      <c r="P56" s="142" t="s">
        <v>13</v>
      </c>
      <c r="Q56" s="143">
        <v>47665</v>
      </c>
    </row>
    <row r="57" spans="2:17" s="125" customFormat="1">
      <c r="B57" s="127" t="s">
        <v>20</v>
      </c>
      <c r="C57" s="156">
        <v>45901</v>
      </c>
      <c r="D57" s="157" t="s">
        <v>13</v>
      </c>
      <c r="E57" s="158">
        <v>46235</v>
      </c>
      <c r="F57" s="171">
        <v>46266</v>
      </c>
      <c r="G57" s="172" t="s">
        <v>13</v>
      </c>
      <c r="H57" s="173">
        <v>46600</v>
      </c>
      <c r="I57" s="186">
        <v>46631</v>
      </c>
      <c r="J57" s="187" t="s">
        <v>13</v>
      </c>
      <c r="K57" s="188">
        <v>46966</v>
      </c>
      <c r="L57" s="138">
        <v>46997</v>
      </c>
      <c r="M57" s="139" t="s">
        <v>13</v>
      </c>
      <c r="N57" s="140">
        <v>47331</v>
      </c>
      <c r="O57" s="141">
        <v>47362</v>
      </c>
      <c r="P57" s="142" t="s">
        <v>13</v>
      </c>
      <c r="Q57" s="143">
        <v>47696</v>
      </c>
    </row>
    <row r="58" spans="2:17" s="125" customFormat="1">
      <c r="B58" s="127" t="s">
        <v>21</v>
      </c>
      <c r="C58" s="174">
        <v>45566</v>
      </c>
      <c r="D58" s="175" t="s">
        <v>13</v>
      </c>
      <c r="E58" s="176">
        <v>45901</v>
      </c>
      <c r="F58" s="156">
        <v>45931</v>
      </c>
      <c r="G58" s="157" t="s">
        <v>13</v>
      </c>
      <c r="H58" s="158">
        <v>46266</v>
      </c>
      <c r="I58" s="171">
        <v>46296</v>
      </c>
      <c r="J58" s="172" t="s">
        <v>13</v>
      </c>
      <c r="K58" s="173">
        <v>46631</v>
      </c>
      <c r="L58" s="186">
        <v>46661</v>
      </c>
      <c r="M58" s="187" t="s">
        <v>13</v>
      </c>
      <c r="N58" s="188">
        <v>46997</v>
      </c>
      <c r="O58" s="138">
        <v>47027</v>
      </c>
      <c r="P58" s="139" t="s">
        <v>13</v>
      </c>
      <c r="Q58" s="140">
        <v>47362</v>
      </c>
    </row>
    <row r="59" spans="2:17" s="125" customFormat="1">
      <c r="B59" s="127" t="s">
        <v>22</v>
      </c>
      <c r="C59" s="174">
        <v>45597</v>
      </c>
      <c r="D59" s="175" t="s">
        <v>13</v>
      </c>
      <c r="E59" s="176">
        <v>45931</v>
      </c>
      <c r="F59" s="156">
        <v>45962</v>
      </c>
      <c r="G59" s="157" t="s">
        <v>13</v>
      </c>
      <c r="H59" s="158">
        <v>46296</v>
      </c>
      <c r="I59" s="171">
        <v>46327</v>
      </c>
      <c r="J59" s="172" t="s">
        <v>13</v>
      </c>
      <c r="K59" s="173">
        <v>46661</v>
      </c>
      <c r="L59" s="186">
        <v>46692</v>
      </c>
      <c r="M59" s="187" t="s">
        <v>13</v>
      </c>
      <c r="N59" s="188">
        <v>47027</v>
      </c>
      <c r="O59" s="138">
        <v>47058</v>
      </c>
      <c r="P59" s="139" t="s">
        <v>13</v>
      </c>
      <c r="Q59" s="140">
        <v>47392</v>
      </c>
    </row>
    <row r="60" spans="2:17" s="125" customFormat="1">
      <c r="B60" s="127" t="s">
        <v>23</v>
      </c>
      <c r="C60" s="174">
        <v>45627</v>
      </c>
      <c r="D60" s="175" t="s">
        <v>13</v>
      </c>
      <c r="E60" s="176">
        <v>45962</v>
      </c>
      <c r="F60" s="156">
        <v>45992</v>
      </c>
      <c r="G60" s="157" t="s">
        <v>13</v>
      </c>
      <c r="H60" s="158">
        <v>46327</v>
      </c>
      <c r="I60" s="171">
        <v>46357</v>
      </c>
      <c r="J60" s="172" t="s">
        <v>13</v>
      </c>
      <c r="K60" s="173">
        <v>46692</v>
      </c>
      <c r="L60" s="186">
        <v>46722</v>
      </c>
      <c r="M60" s="187" t="s">
        <v>13</v>
      </c>
      <c r="N60" s="188">
        <v>47058</v>
      </c>
      <c r="O60" s="138">
        <v>47088</v>
      </c>
      <c r="P60" s="139" t="s">
        <v>13</v>
      </c>
      <c r="Q60" s="140">
        <v>47423</v>
      </c>
    </row>
    <row r="61" spans="2:17" s="125" customFormat="1">
      <c r="B61" s="127" t="s">
        <v>24</v>
      </c>
      <c r="C61" s="174">
        <v>45658</v>
      </c>
      <c r="D61" s="175" t="s">
        <v>13</v>
      </c>
      <c r="E61" s="176">
        <v>45992</v>
      </c>
      <c r="F61" s="156">
        <v>46023</v>
      </c>
      <c r="G61" s="157" t="s">
        <v>13</v>
      </c>
      <c r="H61" s="158">
        <v>46357</v>
      </c>
      <c r="I61" s="171">
        <v>46388</v>
      </c>
      <c r="J61" s="172" t="s">
        <v>13</v>
      </c>
      <c r="K61" s="173">
        <v>46722</v>
      </c>
      <c r="L61" s="186">
        <v>46753</v>
      </c>
      <c r="M61" s="187" t="s">
        <v>13</v>
      </c>
      <c r="N61" s="188">
        <v>47088</v>
      </c>
      <c r="O61" s="138">
        <v>47119</v>
      </c>
      <c r="P61" s="139" t="s">
        <v>13</v>
      </c>
      <c r="Q61" s="140">
        <v>47453</v>
      </c>
    </row>
    <row r="62" spans="2:17" s="125" customFormat="1" ht="12"/>
    <row r="63" spans="2:17" s="125" customFormat="1" ht="12">
      <c r="B63" s="124"/>
      <c r="C63" s="124"/>
      <c r="D63" s="124"/>
      <c r="E63" s="124"/>
      <c r="F63" s="124"/>
      <c r="G63" s="124"/>
      <c r="H63" s="124"/>
      <c r="I63" s="124"/>
      <c r="J63" s="124"/>
      <c r="K63" s="124"/>
      <c r="L63" s="124"/>
      <c r="M63" s="124"/>
      <c r="N63" s="124"/>
      <c r="O63" s="124"/>
      <c r="P63" s="124"/>
      <c r="Q63" s="124"/>
    </row>
    <row r="64" spans="2:17" s="125" customFormat="1">
      <c r="B64" s="112" t="s">
        <v>38</v>
      </c>
      <c r="C64" s="109"/>
      <c r="D64" s="109"/>
      <c r="E64" s="109"/>
      <c r="F64" s="109"/>
      <c r="G64" s="109"/>
      <c r="H64" s="109"/>
      <c r="I64" s="109"/>
      <c r="J64" s="109"/>
      <c r="K64" s="109"/>
      <c r="L64" s="109"/>
      <c r="M64" s="109"/>
      <c r="N64" s="109"/>
      <c r="O64" s="109"/>
      <c r="P64" s="109"/>
      <c r="Q64" s="109"/>
    </row>
    <row r="65" spans="2:17" s="125" customFormat="1">
      <c r="B65" s="126" t="s">
        <v>26</v>
      </c>
      <c r="C65" s="238" t="s">
        <v>27</v>
      </c>
      <c r="D65" s="239"/>
      <c r="E65" s="240"/>
      <c r="F65" s="238" t="s">
        <v>28</v>
      </c>
      <c r="G65" s="239"/>
      <c r="H65" s="240"/>
      <c r="I65" s="238" t="s">
        <v>29</v>
      </c>
      <c r="J65" s="239"/>
      <c r="K65" s="240"/>
      <c r="L65" s="238" t="s">
        <v>30</v>
      </c>
      <c r="M65" s="239"/>
      <c r="N65" s="240"/>
      <c r="O65" s="238" t="s">
        <v>31</v>
      </c>
      <c r="P65" s="239"/>
      <c r="Q65" s="240"/>
    </row>
    <row r="66" spans="2:17" s="125" customFormat="1">
      <c r="B66" s="127" t="s">
        <v>32</v>
      </c>
      <c r="C66" s="128">
        <v>2026</v>
      </c>
      <c r="D66" s="129" t="s">
        <v>33</v>
      </c>
      <c r="E66" s="130"/>
      <c r="F66" s="153">
        <v>2027</v>
      </c>
      <c r="G66" s="154" t="s">
        <v>33</v>
      </c>
      <c r="H66" s="155"/>
      <c r="I66" s="168">
        <v>2028</v>
      </c>
      <c r="J66" s="169" t="s">
        <v>33</v>
      </c>
      <c r="K66" s="170"/>
      <c r="L66" s="183">
        <v>2029</v>
      </c>
      <c r="M66" s="184" t="s">
        <v>33</v>
      </c>
      <c r="N66" s="185"/>
      <c r="O66" s="131">
        <v>2030</v>
      </c>
      <c r="P66" s="132" t="s">
        <v>33</v>
      </c>
      <c r="Q66" s="133"/>
    </row>
    <row r="67" spans="2:17" s="125" customFormat="1">
      <c r="B67" s="127" t="s">
        <v>34</v>
      </c>
      <c r="C67" s="153">
        <v>2027</v>
      </c>
      <c r="D67" s="154" t="s">
        <v>33</v>
      </c>
      <c r="E67" s="155"/>
      <c r="F67" s="168">
        <v>2028</v>
      </c>
      <c r="G67" s="169" t="s">
        <v>33</v>
      </c>
      <c r="H67" s="170"/>
      <c r="I67" s="183">
        <v>2029</v>
      </c>
      <c r="J67" s="184" t="s">
        <v>33</v>
      </c>
      <c r="K67" s="185"/>
      <c r="L67" s="131">
        <v>2030</v>
      </c>
      <c r="M67" s="132" t="s">
        <v>33</v>
      </c>
      <c r="N67" s="133"/>
      <c r="O67" s="134">
        <v>2031</v>
      </c>
      <c r="P67" s="135" t="s">
        <v>33</v>
      </c>
      <c r="Q67" s="136"/>
    </row>
    <row r="68" spans="2:17" s="125" customFormat="1">
      <c r="B68" s="137"/>
      <c r="C68" s="137"/>
      <c r="D68" s="137"/>
      <c r="E68" s="137"/>
      <c r="F68" s="137"/>
      <c r="G68" s="137"/>
      <c r="H68" s="137"/>
      <c r="I68" s="137"/>
      <c r="J68" s="137"/>
      <c r="K68" s="137"/>
      <c r="L68" s="137"/>
      <c r="M68" s="137"/>
      <c r="N68" s="137"/>
      <c r="O68" s="137"/>
      <c r="P68" s="137"/>
      <c r="Q68" s="137"/>
    </row>
    <row r="69" spans="2:17" s="125" customFormat="1">
      <c r="B69" s="126" t="s">
        <v>35</v>
      </c>
      <c r="C69" s="241" t="s">
        <v>27</v>
      </c>
      <c r="D69" s="241"/>
      <c r="E69" s="241"/>
      <c r="F69" s="241" t="s">
        <v>28</v>
      </c>
      <c r="G69" s="241"/>
      <c r="H69" s="241"/>
      <c r="I69" s="241" t="s">
        <v>29</v>
      </c>
      <c r="J69" s="241"/>
      <c r="K69" s="241"/>
      <c r="L69" s="238" t="s">
        <v>30</v>
      </c>
      <c r="M69" s="239"/>
      <c r="N69" s="240"/>
      <c r="O69" s="238" t="s">
        <v>31</v>
      </c>
      <c r="P69" s="239"/>
      <c r="Q69" s="240"/>
    </row>
    <row r="70" spans="2:17" s="125" customFormat="1">
      <c r="B70" s="127" t="s">
        <v>36</v>
      </c>
      <c r="C70" s="174">
        <v>45689</v>
      </c>
      <c r="D70" s="175" t="s">
        <v>13</v>
      </c>
      <c r="E70" s="176">
        <v>46023</v>
      </c>
      <c r="F70" s="156">
        <v>46054</v>
      </c>
      <c r="G70" s="157" t="s">
        <v>13</v>
      </c>
      <c r="H70" s="158">
        <v>46388</v>
      </c>
      <c r="I70" s="171">
        <v>46419</v>
      </c>
      <c r="J70" s="172" t="s">
        <v>13</v>
      </c>
      <c r="K70" s="173">
        <v>46753</v>
      </c>
      <c r="L70" s="186">
        <v>46784</v>
      </c>
      <c r="M70" s="187" t="s">
        <v>13</v>
      </c>
      <c r="N70" s="188">
        <v>47119</v>
      </c>
      <c r="O70" s="138">
        <v>47150</v>
      </c>
      <c r="P70" s="139" t="s">
        <v>13</v>
      </c>
      <c r="Q70" s="140">
        <v>47484</v>
      </c>
    </row>
    <row r="71" spans="2:17" s="125" customFormat="1">
      <c r="B71" s="127" t="s">
        <v>14</v>
      </c>
      <c r="C71" s="174">
        <v>45717</v>
      </c>
      <c r="D71" s="175" t="s">
        <v>13</v>
      </c>
      <c r="E71" s="176">
        <v>46054</v>
      </c>
      <c r="F71" s="156">
        <v>46082</v>
      </c>
      <c r="G71" s="157" t="s">
        <v>13</v>
      </c>
      <c r="H71" s="158">
        <v>46419</v>
      </c>
      <c r="I71" s="171">
        <v>46447</v>
      </c>
      <c r="J71" s="172" t="s">
        <v>13</v>
      </c>
      <c r="K71" s="173">
        <v>46784</v>
      </c>
      <c r="L71" s="186">
        <v>46813</v>
      </c>
      <c r="M71" s="187" t="s">
        <v>13</v>
      </c>
      <c r="N71" s="188">
        <v>47150</v>
      </c>
      <c r="O71" s="138">
        <v>47178</v>
      </c>
      <c r="P71" s="139" t="s">
        <v>13</v>
      </c>
      <c r="Q71" s="140">
        <v>47515</v>
      </c>
    </row>
    <row r="72" spans="2:17" s="125" customFormat="1">
      <c r="B72" s="127" t="s">
        <v>15</v>
      </c>
      <c r="C72" s="174">
        <v>45748</v>
      </c>
      <c r="D72" s="175" t="s">
        <v>13</v>
      </c>
      <c r="E72" s="176">
        <v>46082</v>
      </c>
      <c r="F72" s="156">
        <v>46113</v>
      </c>
      <c r="G72" s="157" t="s">
        <v>13</v>
      </c>
      <c r="H72" s="158">
        <v>46447</v>
      </c>
      <c r="I72" s="171">
        <v>46478</v>
      </c>
      <c r="J72" s="172" t="s">
        <v>13</v>
      </c>
      <c r="K72" s="173">
        <v>46813</v>
      </c>
      <c r="L72" s="186">
        <v>46844</v>
      </c>
      <c r="M72" s="187" t="s">
        <v>13</v>
      </c>
      <c r="N72" s="188">
        <v>47178</v>
      </c>
      <c r="O72" s="138">
        <v>47209</v>
      </c>
      <c r="P72" s="139" t="s">
        <v>13</v>
      </c>
      <c r="Q72" s="140">
        <v>47543</v>
      </c>
    </row>
    <row r="73" spans="2:17" s="125" customFormat="1">
      <c r="B73" s="127" t="s">
        <v>16</v>
      </c>
      <c r="C73" s="156">
        <v>45778</v>
      </c>
      <c r="D73" s="157" t="s">
        <v>13</v>
      </c>
      <c r="E73" s="158">
        <v>46113</v>
      </c>
      <c r="F73" s="171">
        <v>46143</v>
      </c>
      <c r="G73" s="172" t="s">
        <v>13</v>
      </c>
      <c r="H73" s="173">
        <v>46478</v>
      </c>
      <c r="I73" s="186">
        <v>46508</v>
      </c>
      <c r="J73" s="187" t="s">
        <v>13</v>
      </c>
      <c r="K73" s="188">
        <v>46844</v>
      </c>
      <c r="L73" s="138">
        <v>46874</v>
      </c>
      <c r="M73" s="139" t="s">
        <v>13</v>
      </c>
      <c r="N73" s="140">
        <v>47209</v>
      </c>
      <c r="O73" s="141">
        <v>47239</v>
      </c>
      <c r="P73" s="142" t="s">
        <v>13</v>
      </c>
      <c r="Q73" s="143">
        <v>47574</v>
      </c>
    </row>
    <row r="74" spans="2:17" s="125" customFormat="1">
      <c r="B74" s="127" t="s">
        <v>17</v>
      </c>
      <c r="C74" s="156">
        <v>45809</v>
      </c>
      <c r="D74" s="157" t="s">
        <v>13</v>
      </c>
      <c r="E74" s="158">
        <v>46143</v>
      </c>
      <c r="F74" s="171">
        <v>46174</v>
      </c>
      <c r="G74" s="172" t="s">
        <v>13</v>
      </c>
      <c r="H74" s="173">
        <v>46508</v>
      </c>
      <c r="I74" s="186">
        <v>46539</v>
      </c>
      <c r="J74" s="187" t="s">
        <v>13</v>
      </c>
      <c r="K74" s="188">
        <v>46874</v>
      </c>
      <c r="L74" s="138">
        <v>46905</v>
      </c>
      <c r="M74" s="139" t="s">
        <v>13</v>
      </c>
      <c r="N74" s="140">
        <v>47239</v>
      </c>
      <c r="O74" s="141">
        <v>47270</v>
      </c>
      <c r="P74" s="142" t="s">
        <v>13</v>
      </c>
      <c r="Q74" s="143">
        <v>47604</v>
      </c>
    </row>
    <row r="75" spans="2:17" s="125" customFormat="1">
      <c r="B75" s="127" t="s">
        <v>18</v>
      </c>
      <c r="C75" s="156">
        <v>45839</v>
      </c>
      <c r="D75" s="157" t="s">
        <v>13</v>
      </c>
      <c r="E75" s="158">
        <v>46174</v>
      </c>
      <c r="F75" s="171">
        <v>46204</v>
      </c>
      <c r="G75" s="172" t="s">
        <v>13</v>
      </c>
      <c r="H75" s="173">
        <v>46539</v>
      </c>
      <c r="I75" s="186">
        <v>46569</v>
      </c>
      <c r="J75" s="187" t="s">
        <v>13</v>
      </c>
      <c r="K75" s="188">
        <v>46905</v>
      </c>
      <c r="L75" s="138">
        <v>46935</v>
      </c>
      <c r="M75" s="139" t="s">
        <v>13</v>
      </c>
      <c r="N75" s="140">
        <v>47270</v>
      </c>
      <c r="O75" s="141">
        <v>47300</v>
      </c>
      <c r="P75" s="142" t="s">
        <v>13</v>
      </c>
      <c r="Q75" s="143">
        <v>47635</v>
      </c>
    </row>
    <row r="76" spans="2:17" s="125" customFormat="1">
      <c r="B76" s="127" t="s">
        <v>19</v>
      </c>
      <c r="C76" s="156">
        <v>45870</v>
      </c>
      <c r="D76" s="157" t="s">
        <v>13</v>
      </c>
      <c r="E76" s="158">
        <v>46204</v>
      </c>
      <c r="F76" s="171">
        <v>46235</v>
      </c>
      <c r="G76" s="172" t="s">
        <v>13</v>
      </c>
      <c r="H76" s="173">
        <v>46569</v>
      </c>
      <c r="I76" s="186">
        <v>46600</v>
      </c>
      <c r="J76" s="187" t="s">
        <v>13</v>
      </c>
      <c r="K76" s="188">
        <v>46935</v>
      </c>
      <c r="L76" s="138">
        <v>46966</v>
      </c>
      <c r="M76" s="139" t="s">
        <v>13</v>
      </c>
      <c r="N76" s="140">
        <v>47300</v>
      </c>
      <c r="O76" s="141">
        <v>47331</v>
      </c>
      <c r="P76" s="142" t="s">
        <v>13</v>
      </c>
      <c r="Q76" s="143">
        <v>47665</v>
      </c>
    </row>
    <row r="77" spans="2:17" s="125" customFormat="1">
      <c r="B77" s="127" t="s">
        <v>20</v>
      </c>
      <c r="C77" s="156">
        <v>45901</v>
      </c>
      <c r="D77" s="157" t="s">
        <v>13</v>
      </c>
      <c r="E77" s="158">
        <v>46235</v>
      </c>
      <c r="F77" s="171">
        <v>46266</v>
      </c>
      <c r="G77" s="172" t="s">
        <v>13</v>
      </c>
      <c r="H77" s="173">
        <v>46600</v>
      </c>
      <c r="I77" s="186">
        <v>46631</v>
      </c>
      <c r="J77" s="187" t="s">
        <v>13</v>
      </c>
      <c r="K77" s="188">
        <v>46966</v>
      </c>
      <c r="L77" s="138">
        <v>46997</v>
      </c>
      <c r="M77" s="139" t="s">
        <v>13</v>
      </c>
      <c r="N77" s="140">
        <v>47331</v>
      </c>
      <c r="O77" s="141">
        <v>47362</v>
      </c>
      <c r="P77" s="142" t="s">
        <v>13</v>
      </c>
      <c r="Q77" s="143">
        <v>47696</v>
      </c>
    </row>
    <row r="78" spans="2:17" s="125" customFormat="1">
      <c r="B78" s="127" t="s">
        <v>21</v>
      </c>
      <c r="C78" s="156">
        <v>45931</v>
      </c>
      <c r="D78" s="157" t="s">
        <v>13</v>
      </c>
      <c r="E78" s="158">
        <v>46266</v>
      </c>
      <c r="F78" s="171">
        <v>46296</v>
      </c>
      <c r="G78" s="172" t="s">
        <v>13</v>
      </c>
      <c r="H78" s="173">
        <v>46631</v>
      </c>
      <c r="I78" s="186">
        <v>46661</v>
      </c>
      <c r="J78" s="187" t="s">
        <v>13</v>
      </c>
      <c r="K78" s="188">
        <v>46997</v>
      </c>
      <c r="L78" s="138">
        <v>47027</v>
      </c>
      <c r="M78" s="139" t="s">
        <v>13</v>
      </c>
      <c r="N78" s="140">
        <v>47362</v>
      </c>
      <c r="O78" s="141">
        <v>47392</v>
      </c>
      <c r="P78" s="142" t="s">
        <v>13</v>
      </c>
      <c r="Q78" s="143">
        <v>47727</v>
      </c>
    </row>
    <row r="79" spans="2:17" s="125" customFormat="1">
      <c r="B79" s="127" t="s">
        <v>22</v>
      </c>
      <c r="C79" s="156">
        <v>45962</v>
      </c>
      <c r="D79" s="157" t="s">
        <v>13</v>
      </c>
      <c r="E79" s="158">
        <v>46296</v>
      </c>
      <c r="F79" s="171">
        <v>46327</v>
      </c>
      <c r="G79" s="172" t="s">
        <v>13</v>
      </c>
      <c r="H79" s="173">
        <v>46661</v>
      </c>
      <c r="I79" s="186">
        <v>46692</v>
      </c>
      <c r="J79" s="187" t="s">
        <v>13</v>
      </c>
      <c r="K79" s="188">
        <v>47027</v>
      </c>
      <c r="L79" s="138">
        <v>47058</v>
      </c>
      <c r="M79" s="139" t="s">
        <v>13</v>
      </c>
      <c r="N79" s="140">
        <v>47392</v>
      </c>
      <c r="O79" s="141">
        <v>47423</v>
      </c>
      <c r="P79" s="142" t="s">
        <v>13</v>
      </c>
      <c r="Q79" s="143">
        <v>47757</v>
      </c>
    </row>
    <row r="80" spans="2:17" s="125" customFormat="1">
      <c r="B80" s="127" t="s">
        <v>23</v>
      </c>
      <c r="C80" s="174">
        <v>45627</v>
      </c>
      <c r="D80" s="175" t="s">
        <v>13</v>
      </c>
      <c r="E80" s="176">
        <v>45962</v>
      </c>
      <c r="F80" s="156">
        <v>45992</v>
      </c>
      <c r="G80" s="157" t="s">
        <v>13</v>
      </c>
      <c r="H80" s="158">
        <v>46327</v>
      </c>
      <c r="I80" s="171">
        <v>46357</v>
      </c>
      <c r="J80" s="172" t="s">
        <v>13</v>
      </c>
      <c r="K80" s="173">
        <v>46692</v>
      </c>
      <c r="L80" s="186">
        <v>46722</v>
      </c>
      <c r="M80" s="187" t="s">
        <v>13</v>
      </c>
      <c r="N80" s="188">
        <v>47058</v>
      </c>
      <c r="O80" s="138">
        <v>47088</v>
      </c>
      <c r="P80" s="139" t="s">
        <v>13</v>
      </c>
      <c r="Q80" s="140">
        <v>47423</v>
      </c>
    </row>
    <row r="81" spans="2:17" s="125" customFormat="1">
      <c r="B81" s="127" t="s">
        <v>24</v>
      </c>
      <c r="C81" s="174">
        <v>45658</v>
      </c>
      <c r="D81" s="175" t="s">
        <v>13</v>
      </c>
      <c r="E81" s="176">
        <v>45992</v>
      </c>
      <c r="F81" s="156">
        <v>46023</v>
      </c>
      <c r="G81" s="157" t="s">
        <v>13</v>
      </c>
      <c r="H81" s="158">
        <v>46357</v>
      </c>
      <c r="I81" s="171">
        <v>46388</v>
      </c>
      <c r="J81" s="172" t="s">
        <v>13</v>
      </c>
      <c r="K81" s="173">
        <v>46722</v>
      </c>
      <c r="L81" s="186">
        <v>46753</v>
      </c>
      <c r="M81" s="187" t="s">
        <v>13</v>
      </c>
      <c r="N81" s="188">
        <v>47088</v>
      </c>
      <c r="O81" s="138">
        <v>47119</v>
      </c>
      <c r="P81" s="139" t="s">
        <v>13</v>
      </c>
      <c r="Q81" s="140">
        <v>47453</v>
      </c>
    </row>
  </sheetData>
  <sheetProtection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7B875-FC56-4FBE-9749-1C12D7D4DEE8}">
  <sheetPr codeName="Sheet1">
    <tabColor rgb="FFFF0000"/>
  </sheetPr>
  <dimension ref="A1:S198"/>
  <sheetViews>
    <sheetView showGridLines="0" tabSelected="1" view="pageBreakPreview" zoomScaleNormal="85" zoomScaleSheetLayoutView="100" workbookViewId="0">
      <pane ySplit="6" topLeftCell="A7" activePane="bottomLeft" state="frozen"/>
      <selection activeCell="C10" sqref="C10:D10"/>
      <selection pane="bottomLeft" activeCell="C10" sqref="C10:D10"/>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
        <v>268</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f>
        <v>―</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299"/>
      <c r="D10" s="300"/>
      <c r="E10" s="44" t="s">
        <v>52</v>
      </c>
      <c r="F10" s="44"/>
      <c r="G10" s="37"/>
      <c r="K10" s="35" t="s">
        <v>53</v>
      </c>
    </row>
    <row r="11" spans="1:13" ht="24.95" customHeight="1">
      <c r="B11" s="43" t="s">
        <v>54</v>
      </c>
      <c r="C11" s="299"/>
      <c r="D11" s="301"/>
      <c r="E11" s="35" t="s">
        <v>55</v>
      </c>
      <c r="K11" s="35" t="s">
        <v>56</v>
      </c>
    </row>
    <row r="12" spans="1:13" ht="24.95" customHeight="1">
      <c r="B12" s="43" t="s">
        <v>57</v>
      </c>
      <c r="C12" s="29"/>
      <c r="D12" t="s">
        <v>58</v>
      </c>
      <c r="K12" s="35" t="s">
        <v>59</v>
      </c>
    </row>
    <row r="13" spans="1:13" ht="24.75" customHeight="1">
      <c r="B13" s="43" t="s">
        <v>60</v>
      </c>
      <c r="C13" s="201"/>
      <c r="D13" s="87" t="str">
        <f>IFERROR(VLOOKUP($C$10,データ用!$B2:$C14,2,FALSE),"")</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02"/>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2"/>
      <c r="D18" s="302"/>
      <c r="E18" s="302"/>
      <c r="F18" s="302"/>
      <c r="G18" s="302"/>
      <c r="H18" s="302"/>
      <c r="I18"/>
      <c r="J18"/>
      <c r="K18" t="s">
        <v>75</v>
      </c>
      <c r="L18"/>
      <c r="M18"/>
    </row>
    <row r="19" spans="2:13" ht="24.75" customHeight="1">
      <c r="B19" s="303" t="s">
        <v>76</v>
      </c>
      <c r="C19" s="305"/>
      <c r="D19" s="305"/>
      <c r="E19" s="305"/>
      <c r="F19" s="305"/>
      <c r="G19" s="305"/>
      <c r="H19" s="305"/>
      <c r="I19"/>
      <c r="J19"/>
      <c r="K19" t="s">
        <v>77</v>
      </c>
      <c r="L19"/>
      <c r="M19"/>
    </row>
    <row r="20" spans="2:13" ht="24.75" customHeight="1">
      <c r="B20" s="304"/>
      <c r="C20" s="305"/>
      <c r="D20" s="305"/>
      <c r="E20" s="305"/>
      <c r="F20" s="305"/>
      <c r="G20" s="305"/>
      <c r="H20" s="305"/>
      <c r="I20"/>
      <c r="J20"/>
      <c r="K20" t="s">
        <v>78</v>
      </c>
      <c r="L20"/>
      <c r="M20"/>
    </row>
    <row r="21" spans="2:13" ht="24.75" customHeight="1">
      <c r="B21" s="304"/>
      <c r="C21" s="305"/>
      <c r="D21" s="305"/>
      <c r="E21" s="305"/>
      <c r="F21" s="305"/>
      <c r="G21" s="305"/>
      <c r="H21" s="305"/>
      <c r="I21"/>
      <c r="J21"/>
      <c r="K21" t="s">
        <v>79</v>
      </c>
      <c r="L21" t="s">
        <v>80</v>
      </c>
      <c r="M21"/>
    </row>
    <row r="22" spans="2:13" ht="24.75" customHeight="1">
      <c r="B22" s="304"/>
      <c r="C22" s="305"/>
      <c r="D22" s="305"/>
      <c r="E22" s="305"/>
      <c r="F22" s="305"/>
      <c r="G22" s="305"/>
      <c r="H22" s="305"/>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7" t="s">
        <v>265</v>
      </c>
      <c r="E69" s="236"/>
      <c r="F69" s="236"/>
      <c r="G69" s="47"/>
      <c r="H69" s="47"/>
    </row>
    <row r="70" spans="2:8" ht="9.9499999999999993" customHeight="1">
      <c r="B70" s="54"/>
      <c r="C70" s="55"/>
      <c r="D70" s="205"/>
      <c r="E70" s="205"/>
      <c r="F70" s="205"/>
      <c r="G70" s="47"/>
      <c r="H70" s="47"/>
    </row>
    <row r="71" spans="2:8" ht="24.95" customHeight="1">
      <c r="B71" s="203" t="s">
        <v>126</v>
      </c>
      <c r="C71" s="11"/>
      <c r="D71" s="205" t="s">
        <v>127</v>
      </c>
      <c r="E71" s="47"/>
      <c r="F71" s="47"/>
      <c r="G71" s="47"/>
      <c r="H71" s="47"/>
    </row>
    <row r="72" spans="2:8" ht="24.95" customHeight="1">
      <c r="B72" s="203" t="s">
        <v>128</v>
      </c>
      <c r="C72" s="11"/>
      <c r="D72" s="205" t="s">
        <v>129</v>
      </c>
      <c r="E72" s="47"/>
      <c r="F72" s="47"/>
      <c r="G72" s="47"/>
      <c r="H72" s="47"/>
    </row>
    <row r="73" spans="2:8" ht="9.9499999999999993" customHeight="1">
      <c r="B73" s="54"/>
      <c r="C73" s="55"/>
      <c r="D73" s="205"/>
      <c r="E73" s="205"/>
      <c r="F73" s="205"/>
      <c r="G73" s="47"/>
      <c r="H73" s="47"/>
    </row>
    <row r="74" spans="2:8" ht="24.95" customHeight="1">
      <c r="B74" s="203" t="s">
        <v>130</v>
      </c>
      <c r="C74" s="11"/>
      <c r="D74" s="205" t="s">
        <v>131</v>
      </c>
      <c r="E74" s="47"/>
      <c r="F74" s="47"/>
      <c r="G74" s="47"/>
      <c r="H74" s="47"/>
    </row>
    <row r="75" spans="2:8" ht="24.95" customHeight="1">
      <c r="B75" s="203" t="s">
        <v>132</v>
      </c>
      <c r="C75" s="11"/>
      <c r="D75" s="20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4" t="s">
        <v>186</v>
      </c>
      <c r="D134" s="71" t="s">
        <v>187</v>
      </c>
    </row>
    <row r="135" spans="2:6" ht="24.95" customHeight="1">
      <c r="B135" s="72" t="s">
        <v>118</v>
      </c>
      <c r="C135" s="12"/>
      <c r="D135" s="24">
        <f>D44</f>
        <v>0</v>
      </c>
      <c r="E135" s="83"/>
    </row>
    <row r="136" spans="2:6" ht="24.95" customHeight="1">
      <c r="B136" s="72" t="s">
        <v>120</v>
      </c>
      <c r="C136" s="12"/>
      <c r="D136" s="24">
        <f>D45</f>
        <v>0</v>
      </c>
    </row>
    <row r="137" spans="2:6" ht="24.95" customHeight="1">
      <c r="B137" s="72" t="s">
        <v>188</v>
      </c>
      <c r="C137" s="24">
        <f>C135-C136</f>
        <v>0</v>
      </c>
      <c r="D137" s="24">
        <f>D46</f>
        <v>0</v>
      </c>
    </row>
    <row r="138" spans="2:6" ht="24.95" customHeight="1">
      <c r="B138" s="72" t="s">
        <v>189</v>
      </c>
      <c r="C138" s="12"/>
      <c r="D138" s="24">
        <f>D47</f>
        <v>0</v>
      </c>
    </row>
    <row r="139" spans="2:6" ht="24.95" customHeight="1">
      <c r="B139" s="72" t="s">
        <v>190</v>
      </c>
      <c r="C139" s="24">
        <f>C135-C136-C138</f>
        <v>0</v>
      </c>
      <c r="D139" s="24">
        <f>D46-D47</f>
        <v>0</v>
      </c>
    </row>
    <row r="140" spans="2:6" ht="24.95" customHeight="1">
      <c r="B140" s="72" t="s">
        <v>191</v>
      </c>
      <c r="C140" s="12"/>
      <c r="D140" s="24">
        <f>D46-D47+D49-D50</f>
        <v>0</v>
      </c>
    </row>
    <row r="141" spans="2:6" ht="24.95" customHeight="1">
      <c r="B141" s="72" t="s">
        <v>192</v>
      </c>
      <c r="C141" s="12"/>
      <c r="D141" s="24">
        <f>D103</f>
        <v>0</v>
      </c>
    </row>
    <row r="142" spans="2:6" ht="24.95" customHeight="1">
      <c r="B142" s="72" t="s">
        <v>193</v>
      </c>
      <c r="C142" s="12"/>
      <c r="D142" s="24">
        <f>D120</f>
        <v>0</v>
      </c>
    </row>
    <row r="143" spans="2:6" ht="24.95" customHeight="1">
      <c r="B143" s="72" t="s">
        <v>194</v>
      </c>
      <c r="C143" s="12"/>
      <c r="D143" s="12"/>
      <c r="E143" s="38"/>
      <c r="F143" s="38"/>
    </row>
    <row r="144" spans="2:6" ht="24.95" customHeight="1">
      <c r="B144" s="72" t="s">
        <v>195</v>
      </c>
      <c r="C144" s="12"/>
      <c r="D144" s="12"/>
    </row>
    <row r="145" spans="2:18" ht="24.95" customHeight="1">
      <c r="B145" s="72" t="s">
        <v>196</v>
      </c>
      <c r="C145" s="12"/>
      <c r="D145" s="24">
        <f>D130</f>
        <v>0</v>
      </c>
      <c r="E145" s="83"/>
      <c r="F145" s="83"/>
    </row>
    <row r="146" spans="2:18" ht="24.95" customHeight="1">
      <c r="B146" s="72" t="s">
        <v>197</v>
      </c>
      <c r="C146" s="12"/>
      <c r="D146" s="24">
        <f>D128</f>
        <v>0</v>
      </c>
    </row>
    <row r="147" spans="2:18" ht="24.95" customHeight="1">
      <c r="B147" s="72" t="s">
        <v>198</v>
      </c>
      <c r="C147" s="12"/>
      <c r="D147" s="24">
        <f>D129</f>
        <v>0</v>
      </c>
    </row>
    <row r="148" spans="2:18" ht="24.95" customHeight="1">
      <c r="B148" s="72" t="s">
        <v>199</v>
      </c>
      <c r="C148" s="24">
        <f>C139+C142+C145</f>
        <v>0</v>
      </c>
      <c r="D148" s="24">
        <f>D139+D142+D145</f>
        <v>0</v>
      </c>
    </row>
    <row r="149" spans="2:18" ht="24.95" customHeight="1">
      <c r="B149" s="72" t="s">
        <v>200</v>
      </c>
      <c r="C149" s="32"/>
      <c r="D149" s="32"/>
    </row>
    <row r="150" spans="2:18" ht="24.95" customHeight="1">
      <c r="B150" s="72" t="s">
        <v>201</v>
      </c>
      <c r="C150" s="24">
        <f>IFERROR(C148/C149,)</f>
        <v>0</v>
      </c>
      <c r="D150" s="24">
        <f>IFERROR(D148/D149,)</f>
        <v>0</v>
      </c>
    </row>
    <row r="151" spans="2:18" ht="24.95" customHeight="1">
      <c r="B151" s="108" t="str">
        <f>+IF(OR(SUM(C135:C145)=0),"※基準年度において、「①売上高」∼「⑪減価償却額」の全ての項目が0になることは基本的にはございません。各項目が正しく入力されているか、ご確認をお願いします。","")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2" s="69"/>
      <c r="D152" s="69"/>
    </row>
    <row r="153" spans="2:18" ht="24.95" customHeight="1">
      <c r="B153" s="108" t="str">
        <f>IF(OR(C149&lt;0.1,D149&lt;0.1),"※基準年度及び今回報告において、「⑬従業員数」が0になることは基本的にはございません。各項目が0.1以上の数字で正しく入力されているか、ご確認をお願いします。","")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0" t="s">
        <v>209</v>
      </c>
      <c r="D161" s="231" t="s">
        <v>210</v>
      </c>
      <c r="E161" s="250" t="s">
        <v>211</v>
      </c>
      <c r="F161" s="251"/>
      <c r="K161" s="35" t="s">
        <v>212</v>
      </c>
      <c r="O161" s="225" t="s">
        <v>213</v>
      </c>
      <c r="P161" s="225" t="s">
        <v>213</v>
      </c>
      <c r="Q161" s="225" t="str">
        <f>+IF(COUNTBLANK(C163:E164)+COUNTBLANK(C168:C172)+COUNTBLANK(C176:E177)&gt;0,"未入力あり","入力完了")</f>
        <v>未入力あり</v>
      </c>
      <c r="R161" s="225" t="str">
        <f>+IF(COUNTBLANK(C163:E164)+COUNTBLANK(C184:C188)+COUNTBLANK(C192:E193)&gt;0,"未入力あり","入力完了")</f>
        <v>未入力あり</v>
      </c>
      <c r="S161" s="198"/>
    </row>
    <row r="162" spans="1:19" ht="24.95" customHeight="1">
      <c r="B162" s="80" t="s">
        <v>214</v>
      </c>
      <c r="C162" s="16" t="s">
        <v>215</v>
      </c>
      <c r="D162" s="16" t="s">
        <v>215</v>
      </c>
      <c r="E162" s="268" t="s">
        <v>216</v>
      </c>
      <c r="F162" s="269"/>
      <c r="K162" s="35" t="s">
        <v>80</v>
      </c>
      <c r="O162" s="225" t="str">
        <f>+IF(COUNTBLANK(C163:E164)&gt;0,"未入力あり","入力完了")</f>
        <v>未入力あり</v>
      </c>
      <c r="P162" s="225"/>
      <c r="Q162" s="225"/>
      <c r="R162" s="225"/>
      <c r="S162" s="198"/>
    </row>
    <row r="163" spans="1:19" ht="24.95" customHeight="1">
      <c r="B163" s="80" t="s">
        <v>217</v>
      </c>
      <c r="C163" s="93"/>
      <c r="D163" s="93"/>
      <c r="E163" s="246"/>
      <c r="F163" s="247"/>
      <c r="K163" s="35" t="s">
        <v>218</v>
      </c>
      <c r="O163" s="225" t="s">
        <v>213</v>
      </c>
      <c r="P163" s="225" t="s">
        <v>213</v>
      </c>
      <c r="Q163" s="225" t="str">
        <f>+IF(COUNTBLANK(C168:C172)+COUNTBLANK(C176:E177)&gt;0,"未入力あり","入力完了")</f>
        <v>未入力あり</v>
      </c>
      <c r="R163" s="225" t="str">
        <f>+IF(COUNTBLANK(C184:C188)+COUNTBLANK(C192:E193)&gt;0,"未入力あり","入力完了")</f>
        <v>未入力あり</v>
      </c>
      <c r="S163" s="198"/>
    </row>
    <row r="164" spans="1:19" ht="24.95" customHeight="1" thickBot="1">
      <c r="B164" s="80" t="s">
        <v>219</v>
      </c>
      <c r="C164" s="208"/>
      <c r="D164" s="93"/>
      <c r="E164" s="246"/>
      <c r="F164" s="247"/>
    </row>
    <row r="165" spans="1:19" ht="24.95" customHeight="1" thickTop="1" thickBot="1">
      <c r="C165" s="90"/>
      <c r="E165" s="270" t="s">
        <v>220</v>
      </c>
      <c r="F165" s="271"/>
      <c r="G165" s="256" t="str">
        <f>IF(OR($C$10=$K$17,$C$10=$K$18),IF(E164-E163&gt;=30,"〇","×"),IF(E164-E163&gt;=50,"〇","×"))</f>
        <v>×</v>
      </c>
      <c r="H165" s="257"/>
    </row>
    <row r="166" spans="1:19" ht="24.95" customHeight="1" thickTop="1">
      <c r="K166" s="225"/>
    </row>
    <row r="167" spans="1:19" ht="24.95" customHeight="1">
      <c r="A167" s="225"/>
      <c r="B167" s="226" t="s">
        <v>221</v>
      </c>
      <c r="C167" s="225"/>
      <c r="D167" s="225"/>
      <c r="E167" s="225"/>
      <c r="F167" s="225"/>
      <c r="G167" s="225"/>
      <c r="H167" s="225"/>
      <c r="I167" s="225"/>
      <c r="J167" s="225"/>
      <c r="M167" s="225"/>
    </row>
    <row r="168" spans="1:19" ht="24.95" customHeight="1">
      <c r="A168" s="225"/>
      <c r="B168" s="227" t="s">
        <v>222</v>
      </c>
      <c r="C168" s="209"/>
      <c r="D168" s="225" t="s">
        <v>223</v>
      </c>
      <c r="E168" s="225"/>
      <c r="F168" s="225"/>
      <c r="G168" s="225"/>
      <c r="H168" s="225"/>
      <c r="I168" s="225"/>
      <c r="J168" s="225"/>
      <c r="K168" s="225"/>
      <c r="L168" s="225"/>
      <c r="M168" s="225"/>
    </row>
    <row r="169" spans="1:19" ht="24.95" customHeight="1">
      <c r="A169" s="225"/>
      <c r="B169" s="227" t="s">
        <v>224</v>
      </c>
      <c r="C169" s="210"/>
      <c r="D169" s="225" t="s">
        <v>225</v>
      </c>
      <c r="E169" s="225"/>
      <c r="F169" s="225"/>
      <c r="G169" s="225"/>
      <c r="H169" s="225"/>
      <c r="I169" s="225"/>
      <c r="J169" s="225"/>
      <c r="K169" s="225"/>
      <c r="L169" s="225"/>
      <c r="M169" s="225"/>
    </row>
    <row r="170" spans="1:19" ht="24.95" customHeight="1">
      <c r="A170" s="225"/>
      <c r="B170" s="227" t="s">
        <v>226</v>
      </c>
      <c r="C170" s="210"/>
      <c r="D170" s="225" t="s">
        <v>225</v>
      </c>
      <c r="E170" s="225"/>
      <c r="F170" s="225"/>
      <c r="G170" s="225"/>
      <c r="H170" s="225"/>
      <c r="I170" s="225"/>
      <c r="J170" s="225"/>
      <c r="K170" s="225"/>
      <c r="L170" s="225"/>
      <c r="M170" s="225"/>
    </row>
    <row r="171" spans="1:19" ht="24.95" customHeight="1">
      <c r="A171" s="225"/>
      <c r="B171" s="227" t="s">
        <v>227</v>
      </c>
      <c r="C171" s="211"/>
      <c r="D171" s="225" t="s">
        <v>228</v>
      </c>
      <c r="E171" s="225"/>
      <c r="F171" s="225"/>
      <c r="G171" s="225"/>
      <c r="H171" s="225"/>
      <c r="I171" s="225"/>
      <c r="J171" s="225"/>
      <c r="K171" s="225"/>
      <c r="L171" s="225"/>
      <c r="M171" s="225"/>
    </row>
    <row r="172" spans="1:19" ht="24.95" customHeight="1">
      <c r="A172" s="225"/>
      <c r="B172" s="227" t="s">
        <v>229</v>
      </c>
      <c r="C172" s="211"/>
      <c r="D172" s="225" t="s">
        <v>230</v>
      </c>
      <c r="E172" s="225"/>
      <c r="F172" s="225"/>
      <c r="G172" s="225"/>
      <c r="H172" s="225"/>
      <c r="I172" s="225"/>
      <c r="J172" s="225"/>
      <c r="K172" s="225"/>
      <c r="L172" s="225"/>
      <c r="M172" s="225"/>
    </row>
    <row r="173" spans="1:19" ht="22.5" customHeight="1">
      <c r="A173" s="225"/>
      <c r="B173" s="228"/>
      <c r="C173" s="228"/>
      <c r="D173" s="229"/>
      <c r="E173" s="225"/>
      <c r="F173" s="225"/>
      <c r="G173" s="225"/>
      <c r="H173" s="225"/>
      <c r="I173" s="225"/>
      <c r="J173" s="225"/>
      <c r="K173" s="225"/>
      <c r="L173" s="225"/>
      <c r="M173" s="225"/>
    </row>
    <row r="174" spans="1:19" ht="24.95" customHeight="1">
      <c r="B174" s="80" t="s">
        <v>94</v>
      </c>
      <c r="C174" s="230" t="s">
        <v>209</v>
      </c>
      <c r="D174" s="231" t="s">
        <v>210</v>
      </c>
      <c r="E174" s="250" t="s">
        <v>231</v>
      </c>
      <c r="F174" s="251"/>
    </row>
    <row r="175" spans="1:19" ht="24.75" customHeight="1">
      <c r="B175" s="206" t="s">
        <v>232</v>
      </c>
      <c r="C175" s="16" t="s">
        <v>233</v>
      </c>
      <c r="D175" s="199">
        <f>+C168</f>
        <v>0</v>
      </c>
      <c r="E175" s="254" t="s">
        <v>234</v>
      </c>
      <c r="F175" s="255"/>
    </row>
    <row r="176" spans="1:19" ht="24.95" customHeight="1">
      <c r="B176" s="206" t="s">
        <v>217</v>
      </c>
      <c r="C176" s="93"/>
      <c r="D176" s="93"/>
      <c r="E176" s="246"/>
      <c r="F176" s="247"/>
    </row>
    <row r="177" spans="1:13" ht="24.95" customHeight="1">
      <c r="B177" s="206" t="s">
        <v>219</v>
      </c>
      <c r="C177" s="93"/>
      <c r="D177" s="94"/>
      <c r="E177" s="246"/>
      <c r="F177" s="247"/>
    </row>
    <row r="178" spans="1:13" ht="24.95" customHeight="1" thickBot="1">
      <c r="B178" s="89"/>
      <c r="C178" s="90"/>
      <c r="D178" s="88"/>
      <c r="E178" s="248"/>
      <c r="F178" s="249"/>
      <c r="G178" s="92"/>
      <c r="H178"/>
    </row>
    <row r="179" spans="1:13" ht="24" customHeight="1" thickTop="1">
      <c r="B179" s="98" t="s">
        <v>235</v>
      </c>
      <c r="C179" s="95"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96"/>
      <c r="E179" s="96"/>
      <c r="F179" s="97"/>
      <c r="G179" s="91"/>
      <c r="H179" s="1"/>
    </row>
    <row r="180" spans="1:13" ht="24.95" customHeight="1">
      <c r="B180" s="103" t="s">
        <v>236</v>
      </c>
      <c r="C180" s="104" t="str">
        <f>IF($D$177="","",IF($C$179="交付申請時に、事業場内最低賃金が地域別最低賃金＋30円以上となる賃上げを達成していない","-",IF(D177-C177&gt;=30,"〇","×")))</f>
        <v/>
      </c>
      <c r="D180" s="105"/>
      <c r="E180" s="105"/>
      <c r="F180" s="106"/>
      <c r="G180" s="91"/>
      <c r="H180" s="1"/>
    </row>
    <row r="181" spans="1:13" ht="24.95" customHeight="1" thickBot="1">
      <c r="B181" s="99" t="s">
        <v>237</v>
      </c>
      <c r="C181" s="100" t="str">
        <f>IF($D$177="","",IF($C$179="交付申請時に、事業場内最低賃金が地域別最低賃金＋30円以上となる賃上げを既に達成している","-",IF(D177-C176&gt;=30,"〇","×")))</f>
        <v/>
      </c>
      <c r="D181" s="101"/>
      <c r="E181" s="101"/>
      <c r="F181" s="102"/>
      <c r="G181" s="91"/>
      <c r="H181" s="1"/>
    </row>
    <row r="182" spans="1:13" ht="24.95" customHeight="1" thickTop="1">
      <c r="C182" s="107"/>
      <c r="D182" s="107"/>
      <c r="E182" s="107"/>
      <c r="F182" s="107"/>
      <c r="G182" s="91"/>
      <c r="H182" s="1"/>
    </row>
    <row r="183" spans="1:13" ht="24.95" customHeight="1">
      <c r="B183" s="36" t="s">
        <v>238</v>
      </c>
    </row>
    <row r="184" spans="1:13" ht="24.95" customHeight="1">
      <c r="A184" s="225"/>
      <c r="B184" s="227" t="s">
        <v>222</v>
      </c>
      <c r="C184" s="209"/>
      <c r="D184" s="225" t="s">
        <v>239</v>
      </c>
      <c r="E184" s="225"/>
      <c r="F184" s="225"/>
      <c r="G184" s="225"/>
      <c r="H184" s="225"/>
      <c r="I184" s="225"/>
      <c r="J184" s="225"/>
      <c r="K184" s="225"/>
      <c r="L184" s="225"/>
      <c r="M184" s="225"/>
    </row>
    <row r="185" spans="1:13" ht="24.95" customHeight="1">
      <c r="A185" s="225"/>
      <c r="B185" s="227" t="s">
        <v>224</v>
      </c>
      <c r="C185" s="210"/>
      <c r="D185" s="225" t="s">
        <v>225</v>
      </c>
      <c r="E185" s="225"/>
      <c r="F185" s="225"/>
      <c r="G185" s="225"/>
      <c r="H185" s="225"/>
      <c r="I185" s="225"/>
      <c r="J185" s="225"/>
      <c r="K185" s="225"/>
      <c r="L185" s="225"/>
      <c r="M185" s="225"/>
    </row>
    <row r="186" spans="1:13" ht="24.95" customHeight="1">
      <c r="A186" s="225"/>
      <c r="B186" s="227" t="s">
        <v>226</v>
      </c>
      <c r="C186" s="210"/>
      <c r="D186" s="225" t="s">
        <v>225</v>
      </c>
      <c r="E186" s="225"/>
      <c r="F186" s="225"/>
      <c r="G186" s="225"/>
      <c r="H186" s="225"/>
      <c r="I186" s="225"/>
      <c r="J186" s="225"/>
      <c r="K186" s="225"/>
      <c r="L186" s="225"/>
      <c r="M186" s="225"/>
    </row>
    <row r="187" spans="1:13" ht="24.95" customHeight="1">
      <c r="A187" s="225"/>
      <c r="B187" s="227" t="s">
        <v>227</v>
      </c>
      <c r="C187" s="211"/>
      <c r="D187" s="225" t="s">
        <v>228</v>
      </c>
      <c r="E187" s="225"/>
      <c r="F187" s="225"/>
      <c r="G187" s="225"/>
      <c r="H187" s="225"/>
      <c r="I187" s="225"/>
      <c r="J187" s="225"/>
      <c r="K187" s="225"/>
      <c r="L187" s="225"/>
      <c r="M187" s="225"/>
    </row>
    <row r="188" spans="1:13" ht="24.95" customHeight="1">
      <c r="A188" s="225"/>
      <c r="B188" s="227" t="s">
        <v>229</v>
      </c>
      <c r="C188" s="211"/>
      <c r="D188" s="225" t="s">
        <v>230</v>
      </c>
      <c r="E188" s="225"/>
      <c r="F188" s="225"/>
      <c r="G188" s="225"/>
      <c r="H188" s="225"/>
      <c r="I188" s="225"/>
      <c r="J188" s="225"/>
      <c r="K188" s="225"/>
      <c r="L188" s="225"/>
      <c r="M188" s="225"/>
    </row>
    <row r="189" spans="1:13" s="225" customFormat="1" ht="24.95" customHeight="1">
      <c r="B189" s="228"/>
      <c r="C189" s="228"/>
      <c r="D189" s="229"/>
    </row>
    <row r="190" spans="1:13" ht="24.95" customHeight="1">
      <c r="B190" s="80" t="s">
        <v>94</v>
      </c>
      <c r="C190" s="230" t="s">
        <v>209</v>
      </c>
      <c r="D190" s="231" t="s">
        <v>210</v>
      </c>
      <c r="E190" s="250" t="s">
        <v>211</v>
      </c>
      <c r="F190" s="251"/>
    </row>
    <row r="191" spans="1:13" ht="24.95" customHeight="1">
      <c r="B191" s="80" t="s">
        <v>232</v>
      </c>
      <c r="C191" s="16" t="s">
        <v>233</v>
      </c>
      <c r="D191" s="207" t="s">
        <v>233</v>
      </c>
      <c r="E191" s="252">
        <f>+C184</f>
        <v>0</v>
      </c>
      <c r="F191" s="253"/>
    </row>
    <row r="192" spans="1:13" ht="24.95" customHeight="1">
      <c r="B192" s="206" t="s">
        <v>217</v>
      </c>
      <c r="C192" s="93"/>
      <c r="D192" s="93"/>
      <c r="E192" s="246"/>
      <c r="F192" s="247"/>
    </row>
    <row r="193" spans="2:8" ht="24.95" customHeight="1">
      <c r="B193" s="206" t="s">
        <v>219</v>
      </c>
      <c r="C193" s="93"/>
      <c r="D193" s="94"/>
      <c r="E193" s="246"/>
      <c r="F193" s="247"/>
    </row>
    <row r="194" spans="2:8" ht="24.95" customHeight="1" thickBot="1">
      <c r="B194" s="89"/>
      <c r="C194" s="90"/>
      <c r="D194" s="88"/>
      <c r="E194" s="248"/>
      <c r="F194" s="249"/>
      <c r="G194" s="92"/>
      <c r="H194"/>
    </row>
    <row r="195" spans="2:8" ht="24.95" customHeight="1" thickTop="1">
      <c r="B195" s="98" t="s">
        <v>235</v>
      </c>
      <c r="C195" s="95"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96"/>
      <c r="E195" s="96"/>
      <c r="F195" s="97"/>
      <c r="G195" s="91"/>
      <c r="H195" s="1"/>
    </row>
    <row r="196" spans="2:8" ht="24.95" customHeight="1">
      <c r="B196" s="103" t="s">
        <v>236</v>
      </c>
      <c r="C196" s="104" t="str">
        <f>IF($E$193="","",IF($C$195="交付申請時に、事業場内最低賃金が地域別最低賃金＋30円以上となる賃上げを達成していない","-",IF(E193-C193&gt;=30,"〇","×")))</f>
        <v/>
      </c>
      <c r="D196" s="105"/>
      <c r="E196" s="105"/>
      <c r="F196" s="106"/>
      <c r="G196" s="91"/>
      <c r="H196" s="1"/>
    </row>
    <row r="197" spans="2:8" ht="24.95" customHeight="1" thickBot="1">
      <c r="B197" s="99" t="s">
        <v>237</v>
      </c>
      <c r="C197" s="100" t="str">
        <f>IF($E$193="","",IF($C$195="交付申請時に、事業場内最低賃金が地域別最低賃金＋30円以上となる賃上げを既に達成している","-",IF(E193-C192&gt;=30,"〇","×")))</f>
        <v/>
      </c>
      <c r="D197" s="101"/>
      <c r="E197" s="101"/>
      <c r="F197" s="102"/>
      <c r="G197" s="91"/>
      <c r="H197" s="1"/>
    </row>
    <row r="198" spans="2:8" ht="24" customHeight="1" thickTop="1">
      <c r="B198" s="35" t="s">
        <v>240</v>
      </c>
    </row>
  </sheetData>
  <sheetProtection algorithmName="SHA-512" hashValue="kHudPCwX7XxN2a6+EXB1sjHIV8Yy6Jpc8spvSpBkXSYVcIYFbqTgzEawz3Cik509kHg8RhKWw3/pgqWsFrlxRg==" saltValue="Hq7dVSU/U1FrNDK1tvpF7g==" spinCount="100000" sheet="1" selectLockedCells="1"/>
  <mergeCells count="54">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G165:H165"/>
    <mergeCell ref="E53:F53"/>
    <mergeCell ref="G53:H53"/>
    <mergeCell ref="E54:F54"/>
    <mergeCell ref="G54:H54"/>
    <mergeCell ref="E56:H56"/>
    <mergeCell ref="E57:H57"/>
    <mergeCell ref="E161:F161"/>
    <mergeCell ref="E162:F162"/>
    <mergeCell ref="E163:F163"/>
    <mergeCell ref="E164:F164"/>
    <mergeCell ref="E165:F165"/>
    <mergeCell ref="E178:F178"/>
    <mergeCell ref="E174:F174"/>
    <mergeCell ref="E175:F175"/>
    <mergeCell ref="E176:F176"/>
    <mergeCell ref="E177:F177"/>
    <mergeCell ref="E193:F193"/>
    <mergeCell ref="E194:F194"/>
    <mergeCell ref="E190:F190"/>
    <mergeCell ref="E191:F191"/>
    <mergeCell ref="E192:F192"/>
  </mergeCells>
  <phoneticPr fontId="2"/>
  <conditionalFormatting sqref="B160:H165">
    <cfRule type="expression" dxfId="116" priority="5">
      <formula>$C$16=$L$27</formula>
    </cfRule>
  </conditionalFormatting>
  <conditionalFormatting sqref="B160:H197">
    <cfRule type="expression" dxfId="115" priority="6">
      <formula>$C$16=$L$28</formula>
    </cfRule>
  </conditionalFormatting>
  <conditionalFormatting sqref="B167:H181">
    <cfRule type="expression" dxfId="114" priority="20">
      <formula>$C$10=$K$20</formula>
    </cfRule>
  </conditionalFormatting>
  <conditionalFormatting sqref="B167:H197">
    <cfRule type="expression" dxfId="113" priority="2">
      <formula>$C$16=$L$23</formula>
    </cfRule>
    <cfRule type="expression" dxfId="112" priority="4">
      <formula>$C$16=$L$26</formula>
    </cfRule>
  </conditionalFormatting>
  <conditionalFormatting sqref="B183:H197">
    <cfRule type="expression" dxfId="111" priority="19">
      <formula>$C$10=$K$19</formula>
    </cfRule>
  </conditionalFormatting>
  <conditionalFormatting sqref="C12:C16">
    <cfRule type="containsBlanks" dxfId="110" priority="105">
      <formula>LEN(TRIM(C12))=0</formula>
    </cfRule>
  </conditionalFormatting>
  <conditionalFormatting sqref="C135:C136 C138 C140:C147">
    <cfRule type="containsBlanks" dxfId="109" priority="141">
      <formula>LEN(TRIM(C135))=0</formula>
    </cfRule>
  </conditionalFormatting>
  <conditionalFormatting sqref="C168:C172">
    <cfRule type="containsBlanks" dxfId="108" priority="32">
      <formula>LEN(TRIM(C168))=0</formula>
    </cfRule>
  </conditionalFormatting>
  <conditionalFormatting sqref="C184:C188">
    <cfRule type="containsBlanks" dxfId="107" priority="54">
      <formula>LEN(TRIM(C184))=0</formula>
    </cfRule>
  </conditionalFormatting>
  <conditionalFormatting sqref="C10:D11">
    <cfRule type="containsBlanks" dxfId="106" priority="168">
      <formula>LEN(TRIM(C10))=0</formula>
    </cfRule>
  </conditionalFormatting>
  <conditionalFormatting sqref="C44:D45">
    <cfRule type="containsBlanks" dxfId="105" priority="153">
      <formula>LEN(TRIM(C44))=0</formula>
    </cfRule>
  </conditionalFormatting>
  <conditionalFormatting sqref="C47:D47">
    <cfRule type="containsBlanks" dxfId="104" priority="144">
      <formula>LEN(TRIM(C47))=0</formula>
    </cfRule>
  </conditionalFormatting>
  <conditionalFormatting sqref="C49:D50 C52:D53">
    <cfRule type="containsBlanks" dxfId="103" priority="143">
      <formula>LEN(TRIM(C49))=0</formula>
    </cfRule>
  </conditionalFormatting>
  <conditionalFormatting sqref="C57:D57">
    <cfRule type="containsBlanks" dxfId="102" priority="142">
      <formula>LEN(TRIM(C57))=0</formula>
    </cfRule>
  </conditionalFormatting>
  <conditionalFormatting sqref="C97:D102">
    <cfRule type="containsBlanks" dxfId="101" priority="156">
      <formula>LEN(TRIM(C97))=0</formula>
    </cfRule>
  </conditionalFormatting>
  <conditionalFormatting sqref="C110:D111 C113:D115 C117:D117 C119:D119">
    <cfRule type="containsBlanks" dxfId="100" priority="155">
      <formula>LEN(TRIM(C110))=0</formula>
    </cfRule>
  </conditionalFormatting>
  <conditionalFormatting sqref="C124:D127 C129:D129">
    <cfRule type="containsBlanks" dxfId="99" priority="154">
      <formula>LEN(TRIM(C124))=0</formula>
    </cfRule>
  </conditionalFormatting>
  <conditionalFormatting sqref="C149:D149">
    <cfRule type="containsBlanks" dxfId="98" priority="139">
      <formula>LEN(TRIM(C149))=0</formula>
    </cfRule>
  </conditionalFormatting>
  <conditionalFormatting sqref="C163:F164">
    <cfRule type="containsBlanks" dxfId="97" priority="34">
      <formula>LEN(TRIM(C163))=0</formula>
    </cfRule>
  </conditionalFormatting>
  <conditionalFormatting sqref="C176:F177">
    <cfRule type="containsBlanks" dxfId="96" priority="201">
      <formula>LEN(TRIM(C176))=0</formula>
    </cfRule>
  </conditionalFormatting>
  <conditionalFormatting sqref="C192:F193">
    <cfRule type="containsBlanks" dxfId="95" priority="31">
      <formula>LEN(TRIM(C192))=0</formula>
    </cfRule>
  </conditionalFormatting>
  <conditionalFormatting sqref="C18:H22 B27:H35 C69 C71:C72 C74:C75">
    <cfRule type="containsBlanks" dxfId="94" priority="200">
      <formula>LEN(TRIM(B18))=0</formula>
    </cfRule>
  </conditionalFormatting>
  <conditionalFormatting sqref="D143:D144">
    <cfRule type="containsBlanks" dxfId="93" priority="157">
      <formula>LEN(TRIM(D143))=0</formula>
    </cfRule>
  </conditionalFormatting>
  <conditionalFormatting sqref="G1:I1">
    <cfRule type="expression" dxfId="92" priority="23">
      <formula>LEN($G$1)&gt;1</formula>
    </cfRule>
  </conditionalFormatting>
  <conditionalFormatting sqref="I2:I5">
    <cfRule type="expression" dxfId="91" priority="1">
      <formula>$I2="未入力あり"</formula>
    </cfRule>
  </conditionalFormatting>
  <dataValidations count="8">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1601D2D-70AA-4FE3-8DCA-B0DF8050AE58}">
      <formula1>1</formula1>
      <formula2>TODAY()</formula2>
    </dataValidation>
    <dataValidation type="list" allowBlank="1" showInputMessage="1" showErrorMessage="1" sqref="C16" xr:uid="{960DF7CF-9D19-4678-BB90-33B66D756296}">
      <formula1>INDIRECT(  IF($C$10=$K$17,"_6次",  IF($C$10=$K$18,"_7次",  IF(OR($C$10=$K$19,$C$10=$K$20),"_8_9次","")  )))</formula1>
    </dataValidation>
    <dataValidation imeMode="disabled" allowBlank="1" showInputMessage="1" showErrorMessage="1" sqref="C12" xr:uid="{9C7F93D2-46F3-4262-8B43-CCAF44F0CEF1}"/>
    <dataValidation type="date" allowBlank="1" showInputMessage="1" showErrorMessage="1" error="「yyyy/m/d」の形式で入力してください。" sqref="C14:C15" xr:uid="{9ADBDA3E-A719-4039-B8EC-CDB15CDDE303}">
      <formula1>1</formula1>
      <formula2>73051</formula2>
    </dataValidation>
    <dataValidation type="list" allowBlank="1" showInputMessage="1" showErrorMessage="1" sqref="C171 C187" xr:uid="{1F88DC12-762E-4101-847A-F75EC1BE47B6}">
      <formula1>"承継者,承継者及び被承継者"</formula1>
    </dataValidation>
    <dataValidation type="date" allowBlank="1" showInputMessage="1" showErrorMessage="1" sqref="C184:C186 C168:C170" xr:uid="{20966463-B021-4108-B8B5-8D361778BDE9}">
      <formula1>1</formula1>
      <formula2>73051</formula2>
    </dataValidation>
    <dataValidation type="decimal" allowBlank="1" showInputMessage="1" showErrorMessage="1" error="半角数字で入力してください。" sqref="C44:D45 C47:D47 C49:D50 C52:D53 C57:D57 C69 C71:C72 C74:C75 C97:D102 C110:D119 C124:D130 C135:D147 C163:F164 C176:F177 C192:F193" xr:uid="{9A5D846F-0A1E-4397-A6F0-7C5CC91AEFD0}">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sqref="C149:D149" xr:uid="{9093CDFF-6402-4087-A7A2-2EF265EF38F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DB75A5-E370-4CB5-B5DA-FB5F14BF30C5}">
          <x14:formula1>
            <xm:f>データ用!$B$11:$B$14</xm:f>
          </x14:formula1>
          <xm:sqref>C10:D10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000A-7CAF-45C4-96D5-AB7EA52A8C7A}">
  <sheetPr>
    <tabColor rgb="FFFF0000"/>
  </sheetPr>
  <dimension ref="A1:S179"/>
  <sheetViews>
    <sheetView showGridLines="0" view="pageBreakPreview" zoomScaleNormal="70"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v1.2</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+'【法人】1回目＞計算用シート'!D135</f>
        <v>0</v>
      </c>
      <c r="D135" s="24">
        <f>D44</f>
        <v>0</v>
      </c>
      <c r="E135" s="83"/>
    </row>
    <row r="136" spans="2:6" ht="24.95" customHeight="1">
      <c r="B136" s="72" t="s">
        <v>120</v>
      </c>
      <c r="C136" s="24">
        <f>+'【法人】1回目＞計算用シート'!D136</f>
        <v>0</v>
      </c>
      <c r="D136" s="24">
        <f>D45</f>
        <v>0</v>
      </c>
    </row>
    <row r="137" spans="2:6" ht="24.95" customHeight="1">
      <c r="B137" s="72" t="s">
        <v>188</v>
      </c>
      <c r="C137" s="24">
        <f>+'【法人】1回目＞計算用シート'!D137</f>
        <v>0</v>
      </c>
      <c r="D137" s="24">
        <f>D46</f>
        <v>0</v>
      </c>
    </row>
    <row r="138" spans="2:6" ht="24.95" customHeight="1">
      <c r="B138" s="72" t="s">
        <v>189</v>
      </c>
      <c r="C138" s="24">
        <f>+'【法人】1回目＞計算用シート'!D138</f>
        <v>0</v>
      </c>
      <c r="D138" s="24">
        <f>D47</f>
        <v>0</v>
      </c>
    </row>
    <row r="139" spans="2:6" ht="24.95" customHeight="1">
      <c r="B139" s="72" t="s">
        <v>190</v>
      </c>
      <c r="C139" s="24">
        <f>+'【法人】1回目＞計算用シート'!D139</f>
        <v>0</v>
      </c>
      <c r="D139" s="24">
        <f>D46-D47</f>
        <v>0</v>
      </c>
    </row>
    <row r="140" spans="2:6" ht="24.95" customHeight="1">
      <c r="B140" s="72" t="s">
        <v>191</v>
      </c>
      <c r="C140" s="24">
        <f>+'【法人】1回目＞計算用シート'!D140</f>
        <v>0</v>
      </c>
      <c r="D140" s="24">
        <f>D46-D47+D49-D50</f>
        <v>0</v>
      </c>
    </row>
    <row r="141" spans="2:6" ht="24.95" customHeight="1">
      <c r="B141" s="72" t="s">
        <v>192</v>
      </c>
      <c r="C141" s="24">
        <f>+'【法人】1回目＞計算用シート'!D141</f>
        <v>0</v>
      </c>
      <c r="D141" s="24">
        <f>D103</f>
        <v>0</v>
      </c>
    </row>
    <row r="142" spans="2:6" ht="24.95" customHeight="1">
      <c r="B142" s="72" t="s">
        <v>193</v>
      </c>
      <c r="C142" s="24">
        <f>+'【法人】1回目＞計算用シート'!D142</f>
        <v>0</v>
      </c>
      <c r="D142" s="24">
        <f>D120</f>
        <v>0</v>
      </c>
    </row>
    <row r="143" spans="2:6" ht="24.95" customHeight="1">
      <c r="B143" s="72" t="s">
        <v>194</v>
      </c>
      <c r="C143" s="24">
        <f>+'【法人】1回目＞計算用シート'!D143</f>
        <v>0</v>
      </c>
      <c r="D143" s="12"/>
      <c r="E143" s="38"/>
      <c r="F143" s="38"/>
    </row>
    <row r="144" spans="2:6" ht="24.95" customHeight="1">
      <c r="B144" s="72" t="s">
        <v>195</v>
      </c>
      <c r="C144" s="24">
        <f>+'【法人】1回目＞計算用シート'!D144</f>
        <v>0</v>
      </c>
      <c r="D144" s="12"/>
    </row>
    <row r="145" spans="2:18" ht="24.95" customHeight="1">
      <c r="B145" s="72" t="s">
        <v>196</v>
      </c>
      <c r="C145" s="24">
        <f>+'【法人】1回目＞計算用シート'!D145</f>
        <v>0</v>
      </c>
      <c r="D145" s="24">
        <f>D130</f>
        <v>0</v>
      </c>
      <c r="E145" s="83"/>
      <c r="F145" s="83"/>
    </row>
    <row r="146" spans="2:18" ht="24.95" customHeight="1">
      <c r="B146" s="72" t="s">
        <v>197</v>
      </c>
      <c r="C146" s="24">
        <f>+'【法人】1回目＞計算用シート'!D146</f>
        <v>0</v>
      </c>
      <c r="D146" s="24">
        <f>D128</f>
        <v>0</v>
      </c>
    </row>
    <row r="147" spans="2:18" ht="24.95" customHeight="1">
      <c r="B147" s="72" t="s">
        <v>198</v>
      </c>
      <c r="C147" s="24">
        <f>+'【法人】1回目＞計算用シート'!D147</f>
        <v>0</v>
      </c>
      <c r="D147" s="24">
        <f>D129</f>
        <v>0</v>
      </c>
    </row>
    <row r="148" spans="2:18" ht="24.95" customHeight="1">
      <c r="B148" s="72" t="s">
        <v>199</v>
      </c>
      <c r="C148" s="24">
        <f>+'【法人】1回目＞計算用シート'!D148</f>
        <v>0</v>
      </c>
      <c r="D148" s="24">
        <f>D139+D142+D145</f>
        <v>0</v>
      </c>
    </row>
    <row r="149" spans="2:18" ht="24.95" customHeight="1">
      <c r="B149" s="72" t="s">
        <v>200</v>
      </c>
      <c r="C149" s="213">
        <f>+'【法人】1回目＞計算用シート'!D149</f>
        <v>0</v>
      </c>
      <c r="D149" s="32"/>
    </row>
    <row r="150" spans="2:18" ht="24.95" customHeight="1">
      <c r="B150" s="72" t="s">
        <v>201</v>
      </c>
      <c r="C150" s="24">
        <f>+'【法人】1回目＞計算用シート'!D150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+'【法人】1回目＞計算用シート'!E162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+'【法人】1回目＞計算用シート'!E163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+'【法人】1回目＞計算用シート'!E164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+'【法人】1回目＞計算用シート'!E175</f>
        <v>　年　3月時点</v>
      </c>
      <c r="D169" s="219" t="s">
        <v>234</v>
      </c>
    </row>
    <row r="170" spans="1:19" ht="24.95" customHeight="1">
      <c r="B170" s="206" t="s">
        <v>217</v>
      </c>
      <c r="C170" s="33">
        <f>+'【法人】1回目＞計算用シート'!E176</f>
        <v>0</v>
      </c>
      <c r="D170" s="93"/>
    </row>
    <row r="171" spans="1:19" ht="24.95" customHeight="1">
      <c r="B171" s="80" t="s">
        <v>219</v>
      </c>
      <c r="C171" s="33">
        <f>+'【法人】1回目＞計算用シート'!E177</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f>+'【法人】1回目＞計算用シート'!E191</f>
        <v>0</v>
      </c>
      <c r="D175" s="219" t="s">
        <v>234</v>
      </c>
    </row>
    <row r="176" spans="1:19" ht="24.95" customHeight="1">
      <c r="B176" s="206" t="s">
        <v>217</v>
      </c>
      <c r="C176" s="33">
        <f>+'【法人】1回目＞計算用シート'!E192</f>
        <v>0</v>
      </c>
      <c r="D176" s="93"/>
    </row>
    <row r="177" spans="2:6" ht="24.95" customHeight="1">
      <c r="B177" s="206" t="s">
        <v>219</v>
      </c>
      <c r="C177" s="215">
        <f>+'【法人】1回目＞計算用シート'!E193</f>
        <v>0</v>
      </c>
      <c r="D177" s="93"/>
    </row>
    <row r="178" spans="2:6" ht="24.95" customHeight="1">
      <c r="B178" s="90"/>
      <c r="C178" s="88"/>
      <c r="E178" s="92"/>
      <c r="F178"/>
    </row>
    <row r="179" spans="2:6" ht="24" customHeight="1">
      <c r="B179" s="35" t="s">
        <v>240</v>
      </c>
    </row>
  </sheetData>
  <sheetProtection algorithmName="SHA-512" hashValue="6hPSJEvJHDuwlKK4MIQueNpwh7/LiL5agRh4L2nZMX1KsNd9f/3jW+nFU/jrm0NeuQryA33CwCA2nrS6Fm2ITA==" saltValue="7XvgrGFV6j/EOPnavETPuA==" spinCount="100000" sheet="1" selectLockedCells="1"/>
  <mergeCells count="38">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7:H57"/>
    <mergeCell ref="E50:F50"/>
    <mergeCell ref="G50:H50"/>
    <mergeCell ref="E51:F51"/>
    <mergeCell ref="G51:H51"/>
    <mergeCell ref="E52:F52"/>
    <mergeCell ref="G52:H52"/>
    <mergeCell ref="E53:F53"/>
    <mergeCell ref="G53:H53"/>
    <mergeCell ref="E54:F54"/>
    <mergeCell ref="G54:H54"/>
    <mergeCell ref="E56:H56"/>
  </mergeCells>
  <phoneticPr fontId="2"/>
  <conditionalFormatting sqref="B160:H165">
    <cfRule type="expression" dxfId="90" priority="7">
      <formula>$C$16=$L$27</formula>
    </cfRule>
  </conditionalFormatting>
  <conditionalFormatting sqref="B160:H178">
    <cfRule type="expression" dxfId="89" priority="8">
      <formula>$C$16=$L$28</formula>
    </cfRule>
  </conditionalFormatting>
  <conditionalFormatting sqref="B167:H171">
    <cfRule type="expression" dxfId="88" priority="13">
      <formula>$C$10=$K$20</formula>
    </cfRule>
  </conditionalFormatting>
  <conditionalFormatting sqref="B167:H178">
    <cfRule type="expression" dxfId="87" priority="4">
      <formula>$C$16=$L$23</formula>
    </cfRule>
    <cfRule type="expression" dxfId="86" priority="5">
      <formula>$C$16=$L$25</formula>
    </cfRule>
    <cfRule type="expression" dxfId="85" priority="6">
      <formula>$C$16=$L$26</formula>
    </cfRule>
  </conditionalFormatting>
  <conditionalFormatting sqref="B173:H178">
    <cfRule type="expression" dxfId="84" priority="12">
      <formula>$C$10=$K$19</formula>
    </cfRule>
  </conditionalFormatting>
  <conditionalFormatting sqref="C135:C136 C138 C140:C147">
    <cfRule type="containsBlanks" dxfId="83" priority="22">
      <formula>LEN(TRIM(C135))=0</formula>
    </cfRule>
  </conditionalFormatting>
  <conditionalFormatting sqref="C10:D11">
    <cfRule type="containsBlanks" dxfId="82" priority="31">
      <formula>LEN(TRIM(C10))=0</formula>
    </cfRule>
  </conditionalFormatting>
  <conditionalFormatting sqref="C44:D45">
    <cfRule type="containsBlanks" dxfId="81" priority="26">
      <formula>LEN(TRIM(C44))=0</formula>
    </cfRule>
  </conditionalFormatting>
  <conditionalFormatting sqref="C47:D47">
    <cfRule type="containsBlanks" dxfId="80" priority="25">
      <formula>LEN(TRIM(C47))=0</formula>
    </cfRule>
  </conditionalFormatting>
  <conditionalFormatting sqref="C49:D50 C52:D53">
    <cfRule type="containsBlanks" dxfId="79" priority="24">
      <formula>LEN(TRIM(C49))=0</formula>
    </cfRule>
  </conditionalFormatting>
  <conditionalFormatting sqref="C57:D57">
    <cfRule type="containsBlanks" dxfId="78" priority="23">
      <formula>LEN(TRIM(C57))=0</formula>
    </cfRule>
  </conditionalFormatting>
  <conditionalFormatting sqref="C97:D102">
    <cfRule type="containsBlanks" dxfId="77" priority="29">
      <formula>LEN(TRIM(C97))=0</formula>
    </cfRule>
  </conditionalFormatting>
  <conditionalFormatting sqref="C110:D111 C113:D115 C117:D117 C119:D119">
    <cfRule type="containsBlanks" dxfId="76" priority="28">
      <formula>LEN(TRIM(C110))=0</formula>
    </cfRule>
  </conditionalFormatting>
  <conditionalFormatting sqref="C124:D127 C129:D129">
    <cfRule type="containsBlanks" dxfId="75" priority="27">
      <formula>LEN(TRIM(C124))=0</formula>
    </cfRule>
  </conditionalFormatting>
  <conditionalFormatting sqref="C149:D149">
    <cfRule type="containsBlanks" dxfId="74" priority="21">
      <formula>LEN(TRIM(C149))=0</formula>
    </cfRule>
  </conditionalFormatting>
  <conditionalFormatting sqref="C170:D171 C176:D177 C163:D164 C12:C16">
    <cfRule type="containsBlanks" dxfId="73" priority="20">
      <formula>LEN(TRIM(C12))=0</formula>
    </cfRule>
  </conditionalFormatting>
  <conditionalFormatting sqref="C18:H22 B27:H35 C69 C71:C72 C74:C75">
    <cfRule type="containsBlanks" dxfId="72" priority="32">
      <formula>LEN(TRIM(B18))=0</formula>
    </cfRule>
  </conditionalFormatting>
  <conditionalFormatting sqref="D143:D144">
    <cfRule type="containsBlanks" dxfId="71" priority="30">
      <formula>LEN(TRIM(D143))=0</formula>
    </cfRule>
  </conditionalFormatting>
  <conditionalFormatting sqref="G1:I1">
    <cfRule type="expression" dxfId="70" priority="15">
      <formula>LEN($G$1)&gt;1</formula>
    </cfRule>
  </conditionalFormatting>
  <conditionalFormatting sqref="I2:I5">
    <cfRule type="expression" dxfId="69" priority="3">
      <formula>$I2="未入力あり"</formula>
    </cfRule>
  </conditionalFormatting>
  <dataValidations count="6">
    <dataValidation type="decimal" allowBlank="1" error="0.1名以上の数字を半角で入力してください" prompt="0.1名以上を入力してください" sqref="C149" xr:uid="{1DC240A0-40E9-41E9-AF02-DFAA16D258B2}">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D7E07679-54C7-4BDC-838B-FCF6B2ED7F35}">
      <formula1>-1E+99</formula1>
      <formula2>1E+99</formula2>
    </dataValidation>
    <dataValidation type="date" allowBlank="1" showInputMessage="1" showErrorMessage="1" error="「yyyy/m/d」の形式で入力してください。" sqref="C14:C15" xr:uid="{63023118-3914-48A8-B6F4-D3FDCF2AC3DB}">
      <formula1>1</formula1>
      <formula2>73051</formula2>
    </dataValidation>
    <dataValidation imeMode="disabled" allowBlank="1" showInputMessage="1" showErrorMessage="1" sqref="C12" xr:uid="{892C3EAF-18E1-4805-A29F-005866702C6F}"/>
    <dataValidation type="list" allowBlank="1" showInputMessage="1" showErrorMessage="1" sqref="C16" xr:uid="{4E7F604B-D5EA-4949-B380-30762D665DE5}">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B3492A-602B-4CD2-99C1-12E4DE8FE4D3}">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8B576DC-6EDE-41EF-86B4-1F97E6952E96}">
          <x14:formula1>
            <xm:f>データ用!$B$11:$B$14</xm:f>
          </x14:formula1>
          <xm:sqref>C10:D10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853A1-1847-4993-B4D6-BB46451660BD}">
  <sheetPr>
    <tabColor rgb="FFFF0000"/>
  </sheetPr>
  <dimension ref="A1:S179"/>
  <sheetViews>
    <sheetView showGridLines="0" view="pageBreakPreview" zoomScaleNormal="85"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v1.2</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+'【法人】2回目＞計算用シート'!D135</f>
        <v>0</v>
      </c>
      <c r="D135" s="24">
        <f>D44</f>
        <v>0</v>
      </c>
      <c r="E135" s="83"/>
    </row>
    <row r="136" spans="2:6" ht="24.95" customHeight="1">
      <c r="B136" s="72" t="s">
        <v>120</v>
      </c>
      <c r="C136" s="24">
        <f>+'【法人】2回目＞計算用シート'!D136</f>
        <v>0</v>
      </c>
      <c r="D136" s="24">
        <f>D45</f>
        <v>0</v>
      </c>
    </row>
    <row r="137" spans="2:6" ht="24.95" customHeight="1">
      <c r="B137" s="72" t="s">
        <v>188</v>
      </c>
      <c r="C137" s="24">
        <f>+'【法人】2回目＞計算用シート'!D137</f>
        <v>0</v>
      </c>
      <c r="D137" s="24">
        <f>D46</f>
        <v>0</v>
      </c>
    </row>
    <row r="138" spans="2:6" ht="24.95" customHeight="1">
      <c r="B138" s="72" t="s">
        <v>189</v>
      </c>
      <c r="C138" s="24">
        <f>+'【法人】2回目＞計算用シート'!D138</f>
        <v>0</v>
      </c>
      <c r="D138" s="24">
        <f>D47</f>
        <v>0</v>
      </c>
    </row>
    <row r="139" spans="2:6" ht="24.95" customHeight="1">
      <c r="B139" s="72" t="s">
        <v>190</v>
      </c>
      <c r="C139" s="24">
        <f>+'【法人】2回目＞計算用シート'!D139</f>
        <v>0</v>
      </c>
      <c r="D139" s="24">
        <f>D46-D47</f>
        <v>0</v>
      </c>
    </row>
    <row r="140" spans="2:6" ht="24.95" customHeight="1">
      <c r="B140" s="72" t="s">
        <v>191</v>
      </c>
      <c r="C140" s="24">
        <f>+'【法人】2回目＞計算用シート'!D140</f>
        <v>0</v>
      </c>
      <c r="D140" s="24">
        <f>D46-D47+D49-D50</f>
        <v>0</v>
      </c>
    </row>
    <row r="141" spans="2:6" ht="24.95" customHeight="1">
      <c r="B141" s="72" t="s">
        <v>192</v>
      </c>
      <c r="C141" s="24">
        <f>+'【法人】2回目＞計算用シート'!D141</f>
        <v>0</v>
      </c>
      <c r="D141" s="24">
        <f>D103</f>
        <v>0</v>
      </c>
    </row>
    <row r="142" spans="2:6" ht="24.95" customHeight="1">
      <c r="B142" s="72" t="s">
        <v>193</v>
      </c>
      <c r="C142" s="24">
        <f>+'【法人】2回目＞計算用シート'!D142</f>
        <v>0</v>
      </c>
      <c r="D142" s="24">
        <f>D120</f>
        <v>0</v>
      </c>
    </row>
    <row r="143" spans="2:6" ht="24.95" customHeight="1">
      <c r="B143" s="72" t="s">
        <v>194</v>
      </c>
      <c r="C143" s="24">
        <f>+'【法人】2回目＞計算用シート'!D143</f>
        <v>0</v>
      </c>
      <c r="D143" s="12"/>
      <c r="E143" s="38"/>
      <c r="F143" s="38"/>
    </row>
    <row r="144" spans="2:6" ht="24.95" customHeight="1">
      <c r="B144" s="72" t="s">
        <v>195</v>
      </c>
      <c r="C144" s="24">
        <f>+'【法人】2回目＞計算用シート'!D144</f>
        <v>0</v>
      </c>
      <c r="D144" s="12"/>
    </row>
    <row r="145" spans="2:18" ht="24.95" customHeight="1">
      <c r="B145" s="72" t="s">
        <v>196</v>
      </c>
      <c r="C145" s="24">
        <f>+'【法人】2回目＞計算用シート'!D145</f>
        <v>0</v>
      </c>
      <c r="D145" s="24">
        <f>D130</f>
        <v>0</v>
      </c>
      <c r="E145" s="83"/>
      <c r="F145" s="83"/>
    </row>
    <row r="146" spans="2:18" ht="24.95" customHeight="1">
      <c r="B146" s="72" t="s">
        <v>197</v>
      </c>
      <c r="C146" s="24">
        <f>+'【法人】2回目＞計算用シート'!D146</f>
        <v>0</v>
      </c>
      <c r="D146" s="24">
        <f>D128</f>
        <v>0</v>
      </c>
    </row>
    <row r="147" spans="2:18" ht="24.95" customHeight="1">
      <c r="B147" s="72" t="s">
        <v>198</v>
      </c>
      <c r="C147" s="24">
        <f>+'【法人】2回目＞計算用シート'!D147</f>
        <v>0</v>
      </c>
      <c r="D147" s="24">
        <f>D129</f>
        <v>0</v>
      </c>
    </row>
    <row r="148" spans="2:18" ht="24.95" customHeight="1">
      <c r="B148" s="72" t="s">
        <v>199</v>
      </c>
      <c r="C148" s="24">
        <f>+'【法人】2回目＞計算用シート'!D148</f>
        <v>0</v>
      </c>
      <c r="D148" s="24">
        <f>D139+D142+D145</f>
        <v>0</v>
      </c>
    </row>
    <row r="149" spans="2:18" ht="24.95" customHeight="1">
      <c r="B149" s="72" t="s">
        <v>200</v>
      </c>
      <c r="C149" s="213">
        <f>+'【法人】2回目＞計算用シート'!D149</f>
        <v>0</v>
      </c>
      <c r="D149" s="32"/>
    </row>
    <row r="150" spans="2:18" ht="24.95" customHeight="1">
      <c r="B150" s="72" t="s">
        <v>201</v>
      </c>
      <c r="C150" s="24">
        <f>+'【法人】2回目＞計算用シート'!D150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+'【法人】2回目＞計算用シート'!D162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+'【法人】2回目＞計算用シート'!D163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+'【法人】2回目＞計算用シート'!D164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+'【法人】2回目＞計算用シート'!D169</f>
        <v>　年　3月時点</v>
      </c>
      <c r="D169" s="219" t="s">
        <v>234</v>
      </c>
    </row>
    <row r="170" spans="1:19" ht="24.95" customHeight="1">
      <c r="B170" s="206" t="s">
        <v>217</v>
      </c>
      <c r="C170" s="33">
        <f>+'【法人】2回目＞計算用シート'!D170</f>
        <v>0</v>
      </c>
      <c r="D170" s="93"/>
    </row>
    <row r="171" spans="1:19" ht="24.95" customHeight="1">
      <c r="B171" s="80" t="s">
        <v>219</v>
      </c>
      <c r="C171" s="33">
        <f>+'【法人】2回目＞計算用シート'!D171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+'【法人】2回目＞計算用シート'!D175</f>
        <v>　年　3月時点</v>
      </c>
      <c r="D175" s="219" t="s">
        <v>234</v>
      </c>
    </row>
    <row r="176" spans="1:19" ht="24.95" customHeight="1">
      <c r="B176" s="206" t="s">
        <v>217</v>
      </c>
      <c r="C176" s="33">
        <f>+'【法人】2回目＞計算用シート'!D176</f>
        <v>0</v>
      </c>
      <c r="D176" s="93"/>
    </row>
    <row r="177" spans="2:6" ht="24.95" customHeight="1">
      <c r="B177" s="206" t="s">
        <v>219</v>
      </c>
      <c r="C177" s="215">
        <f>+'【法人】2回目＞計算用シート'!D177</f>
        <v>0</v>
      </c>
      <c r="D177" s="93"/>
    </row>
    <row r="178" spans="2:6" ht="24.95" customHeight="1">
      <c r="B178" s="90"/>
      <c r="C178" s="88"/>
      <c r="E178" s="92"/>
      <c r="F178"/>
    </row>
    <row r="179" spans="2:6" ht="24" customHeight="1">
      <c r="B179" s="35" t="s">
        <v>240</v>
      </c>
    </row>
  </sheetData>
  <sheetProtection algorithmName="SHA-512" hashValue="YWlKuIJKOaMAR1DSZHmUUWkuxB71tEMUpFgBhwrK780K3fy7SbZYN+BzezH7/xKQS0m6omGYA4swhRC9ueRUaQ==" saltValue="7MYURDf4SfKzeUoE6Qd1+g=="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68" priority="8">
      <formula>$C$16=$L$27</formula>
    </cfRule>
  </conditionalFormatting>
  <conditionalFormatting sqref="B160:H178">
    <cfRule type="expression" dxfId="67" priority="9">
      <formula>$C$16=$L$28</formula>
    </cfRule>
  </conditionalFormatting>
  <conditionalFormatting sqref="B167:H171">
    <cfRule type="expression" dxfId="66" priority="11">
      <formula>$C$10=$K$20</formula>
    </cfRule>
  </conditionalFormatting>
  <conditionalFormatting sqref="B167:H178">
    <cfRule type="expression" dxfId="65" priority="5">
      <formula>$C$16=$L$23</formula>
    </cfRule>
    <cfRule type="expression" dxfId="64" priority="6">
      <formula>$C$16=$L$25</formula>
    </cfRule>
    <cfRule type="expression" dxfId="63" priority="7">
      <formula>$C$16=$L$26</formula>
    </cfRule>
  </conditionalFormatting>
  <conditionalFormatting sqref="B173:H178">
    <cfRule type="expression" dxfId="62" priority="10">
      <formula>$C$10=$K$19</formula>
    </cfRule>
  </conditionalFormatting>
  <conditionalFormatting sqref="C71:C72">
    <cfRule type="containsBlanks" dxfId="61" priority="1">
      <formula>LEN(TRIM(C71))=0</formula>
    </cfRule>
  </conditionalFormatting>
  <conditionalFormatting sqref="C135:C136 C138 C140:C147">
    <cfRule type="containsBlanks" dxfId="60" priority="15">
      <formula>LEN(TRIM(C135))=0</formula>
    </cfRule>
  </conditionalFormatting>
  <conditionalFormatting sqref="C10:D11">
    <cfRule type="containsBlanks" dxfId="59" priority="24">
      <formula>LEN(TRIM(C10))=0</formula>
    </cfRule>
  </conditionalFormatting>
  <conditionalFormatting sqref="C44:D45">
    <cfRule type="containsBlanks" dxfId="58" priority="19">
      <formula>LEN(TRIM(C44))=0</formula>
    </cfRule>
  </conditionalFormatting>
  <conditionalFormatting sqref="C47:D47">
    <cfRule type="containsBlanks" dxfId="57" priority="18">
      <formula>LEN(TRIM(C47))=0</formula>
    </cfRule>
  </conditionalFormatting>
  <conditionalFormatting sqref="C49:D50 C52:D53">
    <cfRule type="containsBlanks" dxfId="56" priority="17">
      <formula>LEN(TRIM(C49))=0</formula>
    </cfRule>
  </conditionalFormatting>
  <conditionalFormatting sqref="C57:D57">
    <cfRule type="containsBlanks" dxfId="55" priority="16">
      <formula>LEN(TRIM(C57))=0</formula>
    </cfRule>
  </conditionalFormatting>
  <conditionalFormatting sqref="C97:D102">
    <cfRule type="containsBlanks" dxfId="54" priority="22">
      <formula>LEN(TRIM(C97))=0</formula>
    </cfRule>
  </conditionalFormatting>
  <conditionalFormatting sqref="C110:D111 C113:D115 C117:D117 C119:D119">
    <cfRule type="containsBlanks" dxfId="53" priority="21">
      <formula>LEN(TRIM(C110))=0</formula>
    </cfRule>
  </conditionalFormatting>
  <conditionalFormatting sqref="C124:D127 C129:D129">
    <cfRule type="containsBlanks" dxfId="52" priority="20">
      <formula>LEN(TRIM(C124))=0</formula>
    </cfRule>
  </conditionalFormatting>
  <conditionalFormatting sqref="C149:D149">
    <cfRule type="containsBlanks" dxfId="51" priority="14">
      <formula>LEN(TRIM(C149))=0</formula>
    </cfRule>
  </conditionalFormatting>
  <conditionalFormatting sqref="C170:D171 C176:D177 C163:D164 C12:C16">
    <cfRule type="containsBlanks" dxfId="50" priority="13">
      <formula>LEN(TRIM(C12))=0</formula>
    </cfRule>
  </conditionalFormatting>
  <conditionalFormatting sqref="C18:H22 B27:H35 C69 C74:C75">
    <cfRule type="containsBlanks" dxfId="49" priority="25">
      <formula>LEN(TRIM(B18))=0</formula>
    </cfRule>
  </conditionalFormatting>
  <conditionalFormatting sqref="D143:D144">
    <cfRule type="containsBlanks" dxfId="48" priority="23">
      <formula>LEN(TRIM(D143))=0</formula>
    </cfRule>
  </conditionalFormatting>
  <conditionalFormatting sqref="G1:I1">
    <cfRule type="expression" dxfId="47" priority="12">
      <formula>LEN($G$1)&gt;1</formula>
    </cfRule>
  </conditionalFormatting>
  <conditionalFormatting sqref="I2:I5">
    <cfRule type="expression" dxfId="46" priority="4">
      <formula>$I2="未入力あり"</formula>
    </cfRule>
  </conditionalFormatting>
  <dataValidations count="6">
    <dataValidation type="list" allowBlank="1" showInputMessage="1" showErrorMessage="1" sqref="C16" xr:uid="{D4DA15A3-01BF-4C06-AD08-EC2F2707B58B}">
      <formula1>INDIRECT(  IF($C$10=$K$17,"_6次",  IF($C$10=$K$18,"_7次",  IF(OR($C$10=$K$19,$C$10=$K$20),"_8_9次","")  )))</formula1>
    </dataValidation>
    <dataValidation imeMode="disabled" allowBlank="1" showInputMessage="1" showErrorMessage="1" sqref="C12" xr:uid="{60AFC493-F8D8-427A-AD9B-06FCF9F8A85F}"/>
    <dataValidation type="date" allowBlank="1" showInputMessage="1" showErrorMessage="1" error="「yyyy/m/d」の形式で入力してください。" sqref="C14:C15" xr:uid="{DE5066CD-5801-4C44-A865-B64A10F3FE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BF8A4454-736A-4464-9726-3A9113F3BA13}">
      <formula1>-1E+99</formula1>
      <formula2>1E+99</formula2>
    </dataValidation>
    <dataValidation type="decimal" allowBlank="1" error="0.1名以上の数字を半角で入力してください" prompt="0.1名以上を入力してください" sqref="C149" xr:uid="{5B942695-3445-4B95-9F9E-C4E3A2CD679A}">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1EBCA536-4A9B-445A-A4B1-9F2C90B8D787}">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65D5A9A-D92B-4936-8329-252F23D5CE43}">
          <x14:formula1>
            <xm:f>データ用!$B$11:$B$14</xm:f>
          </x14:formula1>
          <xm:sqref>C10:D10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CBE72-FCD7-4E17-93FF-EA85C5D9E315}">
  <sheetPr>
    <tabColor rgb="FFFF0000"/>
  </sheetPr>
  <dimension ref="A1:S179"/>
  <sheetViews>
    <sheetView showGridLines="0" view="pageBreakPreview" zoomScaleNormal="85"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v1.2</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6" t="s">
        <v>265</v>
      </c>
      <c r="E69" s="236"/>
      <c r="F69" s="236"/>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+'【法人】3回目＞計算用シート'!D135</f>
        <v>0</v>
      </c>
      <c r="D135" s="24">
        <f>D44</f>
        <v>0</v>
      </c>
      <c r="E135" s="83"/>
    </row>
    <row r="136" spans="2:6" ht="24.95" customHeight="1">
      <c r="B136" s="72" t="s">
        <v>120</v>
      </c>
      <c r="C136" s="24">
        <f>+'【法人】3回目＞計算用シート'!D136</f>
        <v>0</v>
      </c>
      <c r="D136" s="24">
        <f>D45</f>
        <v>0</v>
      </c>
    </row>
    <row r="137" spans="2:6" ht="24.95" customHeight="1">
      <c r="B137" s="72" t="s">
        <v>188</v>
      </c>
      <c r="C137" s="24">
        <f>+'【法人】3回目＞計算用シート'!D137</f>
        <v>0</v>
      </c>
      <c r="D137" s="24">
        <f>D46</f>
        <v>0</v>
      </c>
    </row>
    <row r="138" spans="2:6" ht="24.95" customHeight="1">
      <c r="B138" s="72" t="s">
        <v>189</v>
      </c>
      <c r="C138" s="24">
        <f>+'【法人】3回目＞計算用シート'!D138</f>
        <v>0</v>
      </c>
      <c r="D138" s="24">
        <f>D47</f>
        <v>0</v>
      </c>
    </row>
    <row r="139" spans="2:6" ht="24.95" customHeight="1">
      <c r="B139" s="72" t="s">
        <v>190</v>
      </c>
      <c r="C139" s="24">
        <f>+'【法人】3回目＞計算用シート'!D139</f>
        <v>0</v>
      </c>
      <c r="D139" s="24">
        <f>D46-D47</f>
        <v>0</v>
      </c>
    </row>
    <row r="140" spans="2:6" ht="24.95" customHeight="1">
      <c r="B140" s="72" t="s">
        <v>191</v>
      </c>
      <c r="C140" s="24">
        <f>+'【法人】3回目＞計算用シート'!D140</f>
        <v>0</v>
      </c>
      <c r="D140" s="24">
        <f>D46-D47+D49-D50</f>
        <v>0</v>
      </c>
    </row>
    <row r="141" spans="2:6" ht="24.95" customHeight="1">
      <c r="B141" s="72" t="s">
        <v>192</v>
      </c>
      <c r="C141" s="24">
        <f>+'【法人】3回目＞計算用シート'!D141</f>
        <v>0</v>
      </c>
      <c r="D141" s="24">
        <f>D103</f>
        <v>0</v>
      </c>
    </row>
    <row r="142" spans="2:6" ht="24.95" customHeight="1">
      <c r="B142" s="72" t="s">
        <v>193</v>
      </c>
      <c r="C142" s="24">
        <f>+'【法人】3回目＞計算用シート'!D142</f>
        <v>0</v>
      </c>
      <c r="D142" s="24">
        <f>D120</f>
        <v>0</v>
      </c>
    </row>
    <row r="143" spans="2:6" ht="24.95" customHeight="1">
      <c r="B143" s="72" t="s">
        <v>194</v>
      </c>
      <c r="C143" s="24">
        <f>+'【法人】3回目＞計算用シート'!D143</f>
        <v>0</v>
      </c>
      <c r="D143" s="12"/>
      <c r="E143" s="38"/>
      <c r="F143" s="38"/>
    </row>
    <row r="144" spans="2:6" ht="24.95" customHeight="1">
      <c r="B144" s="72" t="s">
        <v>195</v>
      </c>
      <c r="C144" s="24">
        <f>+'【法人】3回目＞計算用シート'!D144</f>
        <v>0</v>
      </c>
      <c r="D144" s="12"/>
    </row>
    <row r="145" spans="2:18" ht="24.95" customHeight="1">
      <c r="B145" s="72" t="s">
        <v>196</v>
      </c>
      <c r="C145" s="24">
        <f>+'【法人】3回目＞計算用シート'!D145</f>
        <v>0</v>
      </c>
      <c r="D145" s="24">
        <f>D130</f>
        <v>0</v>
      </c>
      <c r="E145" s="83"/>
      <c r="F145" s="83"/>
    </row>
    <row r="146" spans="2:18" ht="24.95" customHeight="1">
      <c r="B146" s="72" t="s">
        <v>197</v>
      </c>
      <c r="C146" s="24">
        <f>+'【法人】3回目＞計算用シート'!D146</f>
        <v>0</v>
      </c>
      <c r="D146" s="24">
        <f>D128</f>
        <v>0</v>
      </c>
    </row>
    <row r="147" spans="2:18" ht="24.95" customHeight="1">
      <c r="B147" s="72" t="s">
        <v>198</v>
      </c>
      <c r="C147" s="24">
        <f>+'【法人】3回目＞計算用シート'!D147</f>
        <v>0</v>
      </c>
      <c r="D147" s="24">
        <f>D129</f>
        <v>0</v>
      </c>
    </row>
    <row r="148" spans="2:18" ht="24.95" customHeight="1">
      <c r="B148" s="72" t="s">
        <v>199</v>
      </c>
      <c r="C148" s="24">
        <f>+'【法人】3回目＞計算用シート'!D148</f>
        <v>0</v>
      </c>
      <c r="D148" s="24">
        <f>D139+D142+D145</f>
        <v>0</v>
      </c>
    </row>
    <row r="149" spans="2:18" ht="24.95" customHeight="1">
      <c r="B149" s="72" t="s">
        <v>200</v>
      </c>
      <c r="C149" s="213">
        <f>+'【法人】3回目＞計算用シート'!D149</f>
        <v>0</v>
      </c>
      <c r="D149" s="32"/>
    </row>
    <row r="150" spans="2:18" ht="24.95" customHeight="1">
      <c r="B150" s="72" t="s">
        <v>201</v>
      </c>
      <c r="C150" s="24">
        <f>+'【法人】3回目＞計算用シート'!D150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+'【法人】3回目＞計算用シート'!D162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+'【法人】3回目＞計算用シート'!D163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+'【法人】3回目＞計算用シート'!D164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+'【法人】3回目＞計算用シート'!D169</f>
        <v>　年　3月時点</v>
      </c>
      <c r="D169" s="219" t="s">
        <v>234</v>
      </c>
    </row>
    <row r="170" spans="1:19" ht="24.95" customHeight="1">
      <c r="B170" s="206" t="s">
        <v>217</v>
      </c>
      <c r="C170" s="33">
        <f>+'【法人】3回目＞計算用シート'!D170</f>
        <v>0</v>
      </c>
      <c r="D170" s="93"/>
    </row>
    <row r="171" spans="1:19" ht="24.95" customHeight="1">
      <c r="B171" s="80" t="s">
        <v>219</v>
      </c>
      <c r="C171" s="33">
        <f>+'【法人】3回目＞計算用シート'!D171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+'【法人】3回目＞計算用シート'!D175</f>
        <v>　年　3月時点</v>
      </c>
      <c r="D175" s="219" t="s">
        <v>234</v>
      </c>
    </row>
    <row r="176" spans="1:19" ht="24.95" customHeight="1">
      <c r="B176" s="206" t="s">
        <v>217</v>
      </c>
      <c r="C176" s="33">
        <f>+'【法人】3回目＞計算用シート'!D176</f>
        <v>0</v>
      </c>
      <c r="D176" s="93"/>
    </row>
    <row r="177" spans="2:6" ht="24.95" customHeight="1">
      <c r="B177" s="206" t="s">
        <v>219</v>
      </c>
      <c r="C177" s="215">
        <f>+'【法人】3回目＞計算用シート'!D177</f>
        <v>0</v>
      </c>
      <c r="D177" s="93"/>
    </row>
    <row r="178" spans="2:6" ht="24.95" customHeight="1">
      <c r="B178" s="90"/>
      <c r="C178" s="88"/>
      <c r="E178" s="92"/>
      <c r="F178"/>
    </row>
    <row r="179" spans="2:6" ht="24" customHeight="1">
      <c r="B179" s="35" t="s">
        <v>240</v>
      </c>
    </row>
  </sheetData>
  <sheetProtection algorithmName="SHA-512" hashValue="gJy2eF3ZwgA1x9duCAcenFcGAkCWgsnk9XXOkEjO23Aij5JzOBwEDSM3cnIruefONi0N0IGZ62xDXstfk5QFhQ==" saltValue="70ZrdBDsbBk7zYXW3IPkrA=="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45" priority="8">
      <formula>$C$16=$L$27</formula>
    </cfRule>
  </conditionalFormatting>
  <conditionalFormatting sqref="B160:H178">
    <cfRule type="expression" dxfId="44" priority="9">
      <formula>$C$16=$L$28</formula>
    </cfRule>
  </conditionalFormatting>
  <conditionalFormatting sqref="B167:H171">
    <cfRule type="expression" dxfId="43" priority="11">
      <formula>$C$10=$K$20</formula>
    </cfRule>
  </conditionalFormatting>
  <conditionalFormatting sqref="B167:H178">
    <cfRule type="expression" dxfId="42" priority="5">
      <formula>$C$16=$L$23</formula>
    </cfRule>
    <cfRule type="expression" dxfId="41" priority="6">
      <formula>$C$16=$L$25</formula>
    </cfRule>
    <cfRule type="expression" dxfId="40" priority="7">
      <formula>$C$16=$L$26</formula>
    </cfRule>
  </conditionalFormatting>
  <conditionalFormatting sqref="B173:H178">
    <cfRule type="expression" dxfId="39" priority="10">
      <formula>$C$10=$K$19</formula>
    </cfRule>
  </conditionalFormatting>
  <conditionalFormatting sqref="C71:C72">
    <cfRule type="containsBlanks" dxfId="38" priority="1">
      <formula>LEN(TRIM(C71))=0</formula>
    </cfRule>
  </conditionalFormatting>
  <conditionalFormatting sqref="C135:C136 C138 C140:C147">
    <cfRule type="containsBlanks" dxfId="37" priority="15">
      <formula>LEN(TRIM(C135))=0</formula>
    </cfRule>
  </conditionalFormatting>
  <conditionalFormatting sqref="C10:D11">
    <cfRule type="containsBlanks" dxfId="36" priority="24">
      <formula>LEN(TRIM(C10))=0</formula>
    </cfRule>
  </conditionalFormatting>
  <conditionalFormatting sqref="C44:D45">
    <cfRule type="containsBlanks" dxfId="35" priority="19">
      <formula>LEN(TRIM(C44))=0</formula>
    </cfRule>
  </conditionalFormatting>
  <conditionalFormatting sqref="C47:D47">
    <cfRule type="containsBlanks" dxfId="34" priority="18">
      <formula>LEN(TRIM(C47))=0</formula>
    </cfRule>
  </conditionalFormatting>
  <conditionalFormatting sqref="C49:D50 C52:D53">
    <cfRule type="containsBlanks" dxfId="33" priority="17">
      <formula>LEN(TRIM(C49))=0</formula>
    </cfRule>
  </conditionalFormatting>
  <conditionalFormatting sqref="C57:D57">
    <cfRule type="containsBlanks" dxfId="32" priority="16">
      <formula>LEN(TRIM(C57))=0</formula>
    </cfRule>
  </conditionalFormatting>
  <conditionalFormatting sqref="C97:D102">
    <cfRule type="containsBlanks" dxfId="31" priority="22">
      <formula>LEN(TRIM(C97))=0</formula>
    </cfRule>
  </conditionalFormatting>
  <conditionalFormatting sqref="C110:D111 C113:D115 C117:D117 C119:D119">
    <cfRule type="containsBlanks" dxfId="30" priority="21">
      <formula>LEN(TRIM(C110))=0</formula>
    </cfRule>
  </conditionalFormatting>
  <conditionalFormatting sqref="C124:D127 C129:D129">
    <cfRule type="containsBlanks" dxfId="29" priority="20">
      <formula>LEN(TRIM(C124))=0</formula>
    </cfRule>
  </conditionalFormatting>
  <conditionalFormatting sqref="C149:D149">
    <cfRule type="containsBlanks" dxfId="28" priority="14">
      <formula>LEN(TRIM(C149))=0</formula>
    </cfRule>
  </conditionalFormatting>
  <conditionalFormatting sqref="C170:D171 C176:D177 C163:D164 C12:C16">
    <cfRule type="containsBlanks" dxfId="27" priority="13">
      <formula>LEN(TRIM(C12))=0</formula>
    </cfRule>
  </conditionalFormatting>
  <conditionalFormatting sqref="C18:H22 B27:H35 C69 C74:C75">
    <cfRule type="containsBlanks" dxfId="26" priority="25">
      <formula>LEN(TRIM(B18))=0</formula>
    </cfRule>
  </conditionalFormatting>
  <conditionalFormatting sqref="D143:D144">
    <cfRule type="containsBlanks" dxfId="25" priority="23">
      <formula>LEN(TRIM(D143))=0</formula>
    </cfRule>
  </conditionalFormatting>
  <conditionalFormatting sqref="G1:I1">
    <cfRule type="expression" dxfId="24" priority="12">
      <formula>LEN($G$1)&gt;1</formula>
    </cfRule>
  </conditionalFormatting>
  <conditionalFormatting sqref="I2:I5">
    <cfRule type="expression" dxfId="23" priority="4">
      <formula>$I2="未入力あり"</formula>
    </cfRule>
  </conditionalFormatting>
  <dataValidations count="6">
    <dataValidation type="decimal" allowBlank="1" error="0.1名以上の数字を半角で入力してください" prompt="0.1名以上を入力してください" sqref="C149" xr:uid="{E4CE75FE-477A-4091-8100-F1212BF2DFF7}">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7375F8B4-B02A-452B-830D-181359CEBF4E}">
      <formula1>-1E+99</formula1>
      <formula2>1E+99</formula2>
    </dataValidation>
    <dataValidation type="date" allowBlank="1" showInputMessage="1" showErrorMessage="1" error="「yyyy/m/d」の形式で入力してください。" sqref="C14:C15" xr:uid="{2077AD96-BC18-46E0-9DE7-60C49D984E2D}">
      <formula1>1</formula1>
      <formula2>73051</formula2>
    </dataValidation>
    <dataValidation imeMode="disabled" allowBlank="1" showInputMessage="1" showErrorMessage="1" sqref="C12" xr:uid="{C50F7D91-9A54-4C45-B95C-F1D1CAD41316}"/>
    <dataValidation type="list" allowBlank="1" showInputMessage="1" showErrorMessage="1" sqref="C16" xr:uid="{0452255A-AEB8-4685-AB86-6EBFF89249BD}">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234B55-3E84-4228-9AF8-9108CC4E5858}">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A5E3440-8616-431A-A906-F4A7217C66FE}">
          <x14:formula1>
            <xm:f>データ用!$B$11:$B$14</xm:f>
          </x14:formula1>
          <xm:sqref>C10:D10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CA0E2-44D2-497D-A74A-EFADC6768D13}">
  <sheetPr>
    <tabColor rgb="FFFF0000"/>
  </sheetPr>
  <dimension ref="A1:S179"/>
  <sheetViews>
    <sheetView showGridLines="0" view="pageBreakPreview" zoomScaleNormal="70"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v1.2</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+'【法人】4回目＞計算用シート'!D135</f>
        <v>0</v>
      </c>
      <c r="D135" s="24">
        <f>D44</f>
        <v>0</v>
      </c>
      <c r="E135" s="83"/>
    </row>
    <row r="136" spans="2:6" ht="24.95" customHeight="1">
      <c r="B136" s="72" t="s">
        <v>120</v>
      </c>
      <c r="C136" s="24">
        <f>+'【法人】4回目＞計算用シート'!D136</f>
        <v>0</v>
      </c>
      <c r="D136" s="24">
        <f>D45</f>
        <v>0</v>
      </c>
    </row>
    <row r="137" spans="2:6" ht="24.95" customHeight="1">
      <c r="B137" s="72" t="s">
        <v>188</v>
      </c>
      <c r="C137" s="24">
        <f>+'【法人】4回目＞計算用シート'!D137</f>
        <v>0</v>
      </c>
      <c r="D137" s="24">
        <f>D46</f>
        <v>0</v>
      </c>
    </row>
    <row r="138" spans="2:6" ht="24.95" customHeight="1">
      <c r="B138" s="72" t="s">
        <v>189</v>
      </c>
      <c r="C138" s="24">
        <f>+'【法人】4回目＞計算用シート'!D138</f>
        <v>0</v>
      </c>
      <c r="D138" s="24">
        <f>D47</f>
        <v>0</v>
      </c>
    </row>
    <row r="139" spans="2:6" ht="24.95" customHeight="1">
      <c r="B139" s="72" t="s">
        <v>190</v>
      </c>
      <c r="C139" s="24">
        <f>+'【法人】4回目＞計算用シート'!D139</f>
        <v>0</v>
      </c>
      <c r="D139" s="24">
        <f>D46-D47</f>
        <v>0</v>
      </c>
    </row>
    <row r="140" spans="2:6" ht="24.95" customHeight="1">
      <c r="B140" s="72" t="s">
        <v>191</v>
      </c>
      <c r="C140" s="24">
        <f>+'【法人】4回目＞計算用シート'!D140</f>
        <v>0</v>
      </c>
      <c r="D140" s="24">
        <f>D46-D47+D49-D50</f>
        <v>0</v>
      </c>
    </row>
    <row r="141" spans="2:6" ht="24.95" customHeight="1">
      <c r="B141" s="72" t="s">
        <v>192</v>
      </c>
      <c r="C141" s="24">
        <f>+'【法人】4回目＞計算用シート'!D141</f>
        <v>0</v>
      </c>
      <c r="D141" s="24">
        <f>D103</f>
        <v>0</v>
      </c>
    </row>
    <row r="142" spans="2:6" ht="24.95" customHeight="1">
      <c r="B142" s="72" t="s">
        <v>193</v>
      </c>
      <c r="C142" s="24">
        <f>+'【法人】4回目＞計算用シート'!D142</f>
        <v>0</v>
      </c>
      <c r="D142" s="24">
        <f>D120</f>
        <v>0</v>
      </c>
    </row>
    <row r="143" spans="2:6" ht="24.95" customHeight="1">
      <c r="B143" s="72" t="s">
        <v>194</v>
      </c>
      <c r="C143" s="24">
        <f>+'【法人】4回目＞計算用シート'!D143</f>
        <v>0</v>
      </c>
      <c r="D143" s="12"/>
      <c r="E143" s="38"/>
      <c r="F143" s="38"/>
    </row>
    <row r="144" spans="2:6" ht="24.95" customHeight="1">
      <c r="B144" s="72" t="s">
        <v>195</v>
      </c>
      <c r="C144" s="24">
        <f>+'【法人】4回目＞計算用シート'!D144</f>
        <v>0</v>
      </c>
      <c r="D144" s="12"/>
    </row>
    <row r="145" spans="2:18" ht="24.95" customHeight="1">
      <c r="B145" s="72" t="s">
        <v>196</v>
      </c>
      <c r="C145" s="24">
        <f>+'【法人】4回目＞計算用シート'!D145</f>
        <v>0</v>
      </c>
      <c r="D145" s="24">
        <f>D130</f>
        <v>0</v>
      </c>
      <c r="E145" s="83"/>
      <c r="F145" s="83"/>
    </row>
    <row r="146" spans="2:18" ht="24.95" customHeight="1">
      <c r="B146" s="72" t="s">
        <v>197</v>
      </c>
      <c r="C146" s="24">
        <f>+'【法人】4回目＞計算用シート'!D146</f>
        <v>0</v>
      </c>
      <c r="D146" s="24">
        <f>D128</f>
        <v>0</v>
      </c>
    </row>
    <row r="147" spans="2:18" ht="24.95" customHeight="1">
      <c r="B147" s="72" t="s">
        <v>198</v>
      </c>
      <c r="C147" s="24">
        <f>+'【法人】4回目＞計算用シート'!D147</f>
        <v>0</v>
      </c>
      <c r="D147" s="24">
        <f>D129</f>
        <v>0</v>
      </c>
    </row>
    <row r="148" spans="2:18" ht="24.95" customHeight="1">
      <c r="B148" s="72" t="s">
        <v>199</v>
      </c>
      <c r="C148" s="24">
        <f>+'【法人】4回目＞計算用シート'!D148</f>
        <v>0</v>
      </c>
      <c r="D148" s="24">
        <f>D139+D142+D145</f>
        <v>0</v>
      </c>
    </row>
    <row r="149" spans="2:18" ht="24.95" customHeight="1">
      <c r="B149" s="72" t="s">
        <v>200</v>
      </c>
      <c r="C149" s="213">
        <f>+'【法人】4回目＞計算用シート'!D149</f>
        <v>0</v>
      </c>
      <c r="D149" s="32"/>
    </row>
    <row r="150" spans="2:18" ht="24.95" customHeight="1">
      <c r="B150" s="72" t="s">
        <v>201</v>
      </c>
      <c r="C150" s="24">
        <f>+'【法人】4回目＞計算用シート'!D150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+'【法人】4回目＞計算用シート'!D162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+'【法人】4回目＞計算用シート'!D163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+'【法人】4回目＞計算用シート'!D164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+'【法人】4回目＞計算用シート'!D169</f>
        <v>　年　3月時点</v>
      </c>
      <c r="D169" s="219" t="s">
        <v>234</v>
      </c>
    </row>
    <row r="170" spans="1:19" ht="24.95" customHeight="1">
      <c r="B170" s="206" t="s">
        <v>217</v>
      </c>
      <c r="C170" s="33">
        <f>+'【法人】4回目＞計算用シート'!D170</f>
        <v>0</v>
      </c>
      <c r="D170" s="93"/>
    </row>
    <row r="171" spans="1:19" ht="24.95" customHeight="1">
      <c r="B171" s="80" t="s">
        <v>219</v>
      </c>
      <c r="C171" s="33">
        <f>+'【法人】4回目＞計算用シート'!D171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+'【法人】4回目＞計算用シート'!D175</f>
        <v>　年　3月時点</v>
      </c>
      <c r="D175" s="219" t="s">
        <v>234</v>
      </c>
    </row>
    <row r="176" spans="1:19" ht="24.95" customHeight="1">
      <c r="B176" s="206" t="s">
        <v>217</v>
      </c>
      <c r="C176" s="33">
        <f>+'【法人】4回目＞計算用シート'!D176</f>
        <v>0</v>
      </c>
      <c r="D176" s="93"/>
    </row>
    <row r="177" spans="2:6" ht="24.95" customHeight="1">
      <c r="B177" s="206" t="s">
        <v>219</v>
      </c>
      <c r="C177" s="215">
        <f>+'【法人】4回目＞計算用シート'!D177</f>
        <v>0</v>
      </c>
      <c r="D177" s="93"/>
    </row>
    <row r="178" spans="2:6" ht="24.95" customHeight="1">
      <c r="B178" s="90"/>
      <c r="C178" s="88"/>
      <c r="E178" s="92"/>
      <c r="F178"/>
    </row>
    <row r="179" spans="2:6" ht="24" customHeight="1">
      <c r="B179" s="35" t="s">
        <v>240</v>
      </c>
    </row>
  </sheetData>
  <sheetProtection algorithmName="SHA-512" hashValue="80Ojx+jvv6JA3Kj81n0kd7pQee4hl9XxIBkO4TydUUoNygNPYMoYUp3KUV3J1LcW7ZY/VscCaMMO5B5HvUH/tw==" saltValue="gMYUzHZACD8jlV2jiBYCSQ=="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22" priority="8">
      <formula>$C$16=$L$27</formula>
    </cfRule>
  </conditionalFormatting>
  <conditionalFormatting sqref="B160:H178">
    <cfRule type="expression" dxfId="21" priority="9">
      <formula>$C$16=$L$28</formula>
    </cfRule>
  </conditionalFormatting>
  <conditionalFormatting sqref="B167:H171">
    <cfRule type="expression" dxfId="20" priority="11">
      <formula>$C$10=$K$20</formula>
    </cfRule>
  </conditionalFormatting>
  <conditionalFormatting sqref="B167:H178">
    <cfRule type="expression" dxfId="19" priority="5">
      <formula>$C$16=$L$23</formula>
    </cfRule>
    <cfRule type="expression" dxfId="18" priority="6">
      <formula>$C$16=$L$25</formula>
    </cfRule>
    <cfRule type="expression" dxfId="17" priority="7">
      <formula>$C$16=$L$26</formula>
    </cfRule>
  </conditionalFormatting>
  <conditionalFormatting sqref="B173:H178">
    <cfRule type="expression" dxfId="16" priority="10">
      <formula>$C$10=$K$19</formula>
    </cfRule>
  </conditionalFormatting>
  <conditionalFormatting sqref="C71:C72">
    <cfRule type="containsBlanks" dxfId="15" priority="1">
      <formula>LEN(TRIM(C71))=0</formula>
    </cfRule>
  </conditionalFormatting>
  <conditionalFormatting sqref="C135:C136 C138 C140:C147">
    <cfRule type="containsBlanks" dxfId="14" priority="15">
      <formula>LEN(TRIM(C135))=0</formula>
    </cfRule>
  </conditionalFormatting>
  <conditionalFormatting sqref="C10:D11">
    <cfRule type="containsBlanks" dxfId="13" priority="24">
      <formula>LEN(TRIM(C10))=0</formula>
    </cfRule>
  </conditionalFormatting>
  <conditionalFormatting sqref="C44:D45">
    <cfRule type="containsBlanks" dxfId="12" priority="19">
      <formula>LEN(TRIM(C44))=0</formula>
    </cfRule>
  </conditionalFormatting>
  <conditionalFormatting sqref="C47:D47">
    <cfRule type="containsBlanks" dxfId="11" priority="18">
      <formula>LEN(TRIM(C47))=0</formula>
    </cfRule>
  </conditionalFormatting>
  <conditionalFormatting sqref="C49:D50 C52:D53">
    <cfRule type="containsBlanks" dxfId="10" priority="17">
      <formula>LEN(TRIM(C49))=0</formula>
    </cfRule>
  </conditionalFormatting>
  <conditionalFormatting sqref="C57:D57">
    <cfRule type="containsBlanks" dxfId="9" priority="16">
      <formula>LEN(TRIM(C57))=0</formula>
    </cfRule>
  </conditionalFormatting>
  <conditionalFormatting sqref="C97:D102">
    <cfRule type="containsBlanks" dxfId="8" priority="22">
      <formula>LEN(TRIM(C97))=0</formula>
    </cfRule>
  </conditionalFormatting>
  <conditionalFormatting sqref="C110:D111 C113:D115 C117:D117 C119:D119">
    <cfRule type="containsBlanks" dxfId="7" priority="21">
      <formula>LEN(TRIM(C110))=0</formula>
    </cfRule>
  </conditionalFormatting>
  <conditionalFormatting sqref="C124:D127 C129:D129">
    <cfRule type="containsBlanks" dxfId="6" priority="20">
      <formula>LEN(TRIM(C124))=0</formula>
    </cfRule>
  </conditionalFormatting>
  <conditionalFormatting sqref="C149:D149">
    <cfRule type="containsBlanks" dxfId="5" priority="14">
      <formula>LEN(TRIM(C149))=0</formula>
    </cfRule>
  </conditionalFormatting>
  <conditionalFormatting sqref="C170:D171 C176:D177 C163:D164 C12:C16">
    <cfRule type="containsBlanks" dxfId="4" priority="13">
      <formula>LEN(TRIM(C12))=0</formula>
    </cfRule>
  </conditionalFormatting>
  <conditionalFormatting sqref="C18:H22 B27:H35 C69 C74:C75">
    <cfRule type="containsBlanks" dxfId="3" priority="25">
      <formula>LEN(TRIM(B18))=0</formula>
    </cfRule>
  </conditionalFormatting>
  <conditionalFormatting sqref="D143:D144">
    <cfRule type="containsBlanks" dxfId="2" priority="23">
      <formula>LEN(TRIM(D143))=0</formula>
    </cfRule>
  </conditionalFormatting>
  <conditionalFormatting sqref="G1:I1">
    <cfRule type="expression" dxfId="1" priority="12">
      <formula>LEN($G$1)&gt;1</formula>
    </cfRule>
  </conditionalFormatting>
  <conditionalFormatting sqref="I2:I5">
    <cfRule type="expression" dxfId="0" priority="4">
      <formula>$I2="未入力あり"</formula>
    </cfRule>
  </conditionalFormatting>
  <dataValidations count="6">
    <dataValidation type="list" allowBlank="1" showInputMessage="1" showErrorMessage="1" sqref="C16" xr:uid="{C9CA86DB-F4C3-49AE-A2D0-F812F3F235D6}">
      <formula1>INDIRECT(  IF($C$10=$K$17,"_6次",  IF($C$10=$K$18,"_7次",  IF(OR($C$10=$K$19,$C$10=$K$20),"_8_9次","")  )))</formula1>
    </dataValidation>
    <dataValidation imeMode="disabled" allowBlank="1" showInputMessage="1" showErrorMessage="1" sqref="C12" xr:uid="{741C3659-85D2-4D36-8DD1-5851B8012CF4}"/>
    <dataValidation type="date" allowBlank="1" showInputMessage="1" showErrorMessage="1" error="「yyyy/m/d」の形式で入力してください。" sqref="C14:C15" xr:uid="{EF92EF97-681F-4A3C-B5E5-5D02671104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FB5A6B03-B4B0-4D03-B3BD-4188B515BC0C}">
      <formula1>-1E+99</formula1>
      <formula2>1E+99</formula2>
    </dataValidation>
    <dataValidation type="decimal" allowBlank="1" error="0.1名以上の数字を半角で入力してください" prompt="0.1名以上を入力してください" sqref="C149" xr:uid="{9BBB97F7-0708-461A-995A-2C7490146280}">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4B88477A-9EEE-4C27-8CC0-9C72D10EC1E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41ADD72-BD0A-45DF-A679-523DFD074A07}">
          <x14:formula1>
            <xm:f>データ用!$B$11:$B$14</xm:f>
          </x14:formula1>
          <xm:sqref>C10:D10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sheetPr codeName="Sheet7"/>
  <dimension ref="B1:F14"/>
  <sheetViews>
    <sheetView workbookViewId="0"/>
  </sheetViews>
  <sheetFormatPr defaultRowHeight="18.75"/>
  <cols>
    <col min="2" max="2" width="63" customWidth="1"/>
    <col min="3" max="4" width="20.625" customWidth="1"/>
    <col min="5" max="5" width="50.125" style="1" customWidth="1"/>
    <col min="6" max="6" width="36" customWidth="1"/>
  </cols>
  <sheetData>
    <row r="1" spans="2:6" s="1" customFormat="1">
      <c r="B1" s="2" t="s">
        <v>245</v>
      </c>
      <c r="C1" s="2" t="s">
        <v>246</v>
      </c>
      <c r="D1" s="2" t="s">
        <v>247</v>
      </c>
      <c r="E1" s="2" t="s">
        <v>248</v>
      </c>
      <c r="F1" s="2" t="s">
        <v>249</v>
      </c>
    </row>
    <row r="2" spans="2:6">
      <c r="B2" s="3" t="s">
        <v>50</v>
      </c>
      <c r="C2" s="4">
        <v>44561</v>
      </c>
      <c r="D2" s="5" t="s">
        <v>250</v>
      </c>
      <c r="E2" s="5" t="s">
        <v>250</v>
      </c>
      <c r="F2" s="5" t="s">
        <v>250</v>
      </c>
    </row>
    <row r="3" spans="2:6">
      <c r="B3" s="3" t="s">
        <v>53</v>
      </c>
      <c r="C3" s="4">
        <v>44561</v>
      </c>
      <c r="D3" s="5" t="s">
        <v>250</v>
      </c>
      <c r="E3" s="5" t="s">
        <v>250</v>
      </c>
      <c r="F3" s="5" t="s">
        <v>250</v>
      </c>
    </row>
    <row r="4" spans="2:6">
      <c r="B4" s="3" t="s">
        <v>251</v>
      </c>
      <c r="C4" s="4">
        <v>44561</v>
      </c>
      <c r="D4" s="5" t="s">
        <v>250</v>
      </c>
      <c r="E4" s="5" t="s">
        <v>250</v>
      </c>
      <c r="F4" s="5" t="s">
        <v>250</v>
      </c>
    </row>
    <row r="5" spans="2:6">
      <c r="B5" s="3" t="s">
        <v>59</v>
      </c>
      <c r="C5" s="4">
        <v>44957</v>
      </c>
      <c r="D5" s="5" t="s">
        <v>252</v>
      </c>
      <c r="E5" s="5" t="s">
        <v>253</v>
      </c>
      <c r="F5" s="5" t="s">
        <v>250</v>
      </c>
    </row>
    <row r="6" spans="2:6">
      <c r="B6" s="3" t="s">
        <v>62</v>
      </c>
      <c r="C6" s="4">
        <v>45046</v>
      </c>
      <c r="D6" s="5" t="s">
        <v>252</v>
      </c>
      <c r="E6" s="5" t="s">
        <v>254</v>
      </c>
      <c r="F6" s="5" t="s">
        <v>250</v>
      </c>
    </row>
    <row r="7" spans="2:6">
      <c r="B7" s="3" t="s">
        <v>65</v>
      </c>
      <c r="C7" s="4">
        <v>45138</v>
      </c>
      <c r="D7" s="5" t="s">
        <v>252</v>
      </c>
      <c r="E7" s="5" t="s">
        <v>254</v>
      </c>
      <c r="F7" s="5" t="s">
        <v>250</v>
      </c>
    </row>
    <row r="8" spans="2:6">
      <c r="B8" s="3" t="s">
        <v>68</v>
      </c>
      <c r="C8" s="4">
        <v>45216</v>
      </c>
      <c r="D8" s="5" t="s">
        <v>252</v>
      </c>
      <c r="E8" s="5" t="s">
        <v>254</v>
      </c>
      <c r="F8" s="5" t="s">
        <v>250</v>
      </c>
    </row>
    <row r="9" spans="2:6">
      <c r="B9" s="3" t="s">
        <v>255</v>
      </c>
      <c r="C9" s="4">
        <v>44911</v>
      </c>
      <c r="D9" s="5" t="s">
        <v>252</v>
      </c>
      <c r="E9" s="5" t="s">
        <v>256</v>
      </c>
      <c r="F9" s="5" t="s">
        <v>257</v>
      </c>
    </row>
    <row r="10" spans="2:6">
      <c r="B10" s="3" t="s">
        <v>71</v>
      </c>
      <c r="C10" s="4">
        <v>45313</v>
      </c>
      <c r="D10" s="5" t="s">
        <v>258</v>
      </c>
      <c r="E10" s="5" t="s">
        <v>259</v>
      </c>
      <c r="F10" s="5" t="s">
        <v>260</v>
      </c>
    </row>
    <row r="11" spans="2:6">
      <c r="B11" s="3" t="s">
        <v>73</v>
      </c>
      <c r="C11" s="4">
        <v>45406</v>
      </c>
      <c r="D11" s="5" t="s">
        <v>258</v>
      </c>
      <c r="E11" s="5" t="s">
        <v>259</v>
      </c>
      <c r="F11" s="5" t="s">
        <v>260</v>
      </c>
    </row>
    <row r="12" spans="2:6">
      <c r="B12" s="3" t="s">
        <v>75</v>
      </c>
      <c r="C12" s="4">
        <v>45473</v>
      </c>
      <c r="D12" s="5" t="s">
        <v>258</v>
      </c>
      <c r="E12" s="5" t="s">
        <v>259</v>
      </c>
      <c r="F12" s="5" t="s">
        <v>260</v>
      </c>
    </row>
    <row r="13" spans="2:6">
      <c r="B13" s="3" t="s">
        <v>77</v>
      </c>
      <c r="C13" s="4">
        <v>45551</v>
      </c>
      <c r="D13" s="5" t="s">
        <v>258</v>
      </c>
      <c r="E13" s="5" t="s">
        <v>259</v>
      </c>
      <c r="F13" s="5" t="s">
        <v>261</v>
      </c>
    </row>
    <row r="14" spans="2:6">
      <c r="B14" s="3" t="s">
        <v>78</v>
      </c>
      <c r="C14" s="4">
        <v>45618</v>
      </c>
      <c r="D14" s="5" t="s">
        <v>258</v>
      </c>
      <c r="E14" s="5" t="s">
        <v>259</v>
      </c>
      <c r="F14" s="5" t="s">
        <v>262</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A076DB-F58B-46A2-B059-D654C52C4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3A2538-8684-4C35-BE5A-03B7753F8A39}">
  <ds:schemaRefs>
    <ds:schemaRef ds:uri="http://purl.org/dc/dcmitype/"/>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b30b1fd2-fa42-4e0a-b16a-fe746fdd9c9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062FB37-A74B-4CB7-9584-104A15CAD9BE}">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vt:i4>
      </vt:variant>
    </vt:vector>
  </HeadingPairs>
  <TitlesOfParts>
    <vt:vector size="27" baseType="lpstr">
      <vt:lpstr>【参考】報告時期一覧</vt:lpstr>
      <vt:lpstr>【法人】1回目＞計算用シート</vt:lpstr>
      <vt:lpstr>【法人】2回目＞計算用シート</vt:lpstr>
      <vt:lpstr>【法人】3回目＞計算用シート</vt:lpstr>
      <vt:lpstr>【法人】4回目＞計算用シート</vt:lpstr>
      <vt:lpstr>【法人】5回目＞計算用シート</vt:lpstr>
      <vt:lpstr>データ用</vt:lpstr>
      <vt:lpstr>'【法人】2回目＞計算用シート'!_6次</vt:lpstr>
      <vt:lpstr>'【法人】3回目＞計算用シート'!_6次</vt:lpstr>
      <vt:lpstr>'【法人】4回目＞計算用シート'!_6次</vt:lpstr>
      <vt:lpstr>'【法人】5回目＞計算用シート'!_6次</vt:lpstr>
      <vt:lpstr>_6次</vt:lpstr>
      <vt:lpstr>'【法人】2回目＞計算用シート'!_7次</vt:lpstr>
      <vt:lpstr>'【法人】3回目＞計算用シート'!_7次</vt:lpstr>
      <vt:lpstr>'【法人】4回目＞計算用シート'!_7次</vt:lpstr>
      <vt:lpstr>'【法人】5回目＞計算用シート'!_7次</vt:lpstr>
      <vt:lpstr>_7次</vt:lpstr>
      <vt:lpstr>'【法人】2回目＞計算用シート'!_8_9次</vt:lpstr>
      <vt:lpstr>'【法人】3回目＞計算用シート'!_8_9次</vt:lpstr>
      <vt:lpstr>'【法人】4回目＞計算用シート'!_8_9次</vt:lpstr>
      <vt:lpstr>'【法人】5回目＞計算用シート'!_8_9次</vt:lpstr>
      <vt:lpstr>_8_9次</vt:lpstr>
      <vt:lpstr>'【法人】1回目＞計算用シート'!Print_Area</vt:lpstr>
      <vt:lpstr>'【法人】2回目＞計算用シート'!Print_Area</vt:lpstr>
      <vt:lpstr>'【法人】3回目＞計算用シート'!Print_Area</vt:lpstr>
      <vt:lpstr>'【法人】4回目＞計算用シート'!Print_Area</vt:lpstr>
      <vt:lpstr>'【法人】5回目＞計算用シート'!Print_Area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2026-05-14T07:43:27Z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